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یر 1400\"/>
    </mc:Choice>
  </mc:AlternateContent>
  <xr:revisionPtr revIDLastSave="0" documentId="13_ncr:1_{E1AA4358-41EA-4055-9AE0-57736C2674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E10" i="15" s="1"/>
  <c r="G11" i="15"/>
  <c r="E7" i="15"/>
  <c r="C10" i="15"/>
  <c r="C9" i="15"/>
  <c r="C8" i="15"/>
  <c r="C7" i="15"/>
  <c r="E9" i="14"/>
  <c r="C9" i="14"/>
  <c r="E10" i="13"/>
  <c r="G9" i="13" s="1"/>
  <c r="I10" i="13"/>
  <c r="K9" i="13" s="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7" i="12" s="1"/>
  <c r="I32" i="12"/>
  <c r="I33" i="12"/>
  <c r="I34" i="12"/>
  <c r="I35" i="12"/>
  <c r="I36" i="12"/>
  <c r="I8" i="12"/>
  <c r="C37" i="12"/>
  <c r="E37" i="12"/>
  <c r="G37" i="12"/>
  <c r="K37" i="12"/>
  <c r="M37" i="12"/>
  <c r="O37" i="12"/>
  <c r="U8" i="11"/>
  <c r="S8" i="11"/>
  <c r="S92" i="11"/>
  <c r="I92" i="11"/>
  <c r="C94" i="11"/>
  <c r="E94" i="11"/>
  <c r="G94" i="11"/>
  <c r="M94" i="11"/>
  <c r="O94" i="11"/>
  <c r="Q9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94" i="11" s="1"/>
  <c r="K92" i="11" s="1"/>
  <c r="I87" i="11"/>
  <c r="I88" i="11"/>
  <c r="I89" i="11"/>
  <c r="I90" i="11"/>
  <c r="I91" i="11"/>
  <c r="I93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8" i="10"/>
  <c r="I9" i="10"/>
  <c r="I10" i="10"/>
  <c r="I11" i="10"/>
  <c r="I12" i="10"/>
  <c r="I53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8" i="10"/>
  <c r="F61" i="10"/>
  <c r="F57" i="10"/>
  <c r="F59" i="10"/>
  <c r="D55" i="10"/>
  <c r="F55" i="10"/>
  <c r="Q53" i="10"/>
  <c r="O53" i="10"/>
  <c r="M53" i="10"/>
  <c r="G53" i="10"/>
  <c r="E53" i="10"/>
  <c r="I8" i="9"/>
  <c r="D114" i="9"/>
  <c r="F114" i="9"/>
  <c r="F118" i="9"/>
  <c r="F112" i="9"/>
  <c r="E110" i="9"/>
  <c r="G110" i="9"/>
  <c r="M110" i="9"/>
  <c r="O11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S64" i="8"/>
  <c r="Q64" i="8"/>
  <c r="O64" i="8"/>
  <c r="M64" i="8"/>
  <c r="K64" i="8"/>
  <c r="I64" i="8"/>
  <c r="M61" i="8"/>
  <c r="M62" i="8"/>
  <c r="M6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8" i="8"/>
  <c r="H18" i="7"/>
  <c r="H19" i="7" s="1"/>
  <c r="K10" i="6"/>
  <c r="M10" i="6"/>
  <c r="O10" i="6"/>
  <c r="Q10" i="6"/>
  <c r="Q9" i="6"/>
  <c r="Q8" i="6"/>
  <c r="S16" i="7"/>
  <c r="Q16" i="7"/>
  <c r="O16" i="7"/>
  <c r="K16" i="7"/>
  <c r="I16" i="7"/>
  <c r="S10" i="6"/>
  <c r="AK36" i="3"/>
  <c r="AI36" i="3"/>
  <c r="Q36" i="3"/>
  <c r="S36" i="3"/>
  <c r="W36" i="3"/>
  <c r="AA36" i="3"/>
  <c r="AG36" i="3"/>
  <c r="Y86" i="1"/>
  <c r="W86" i="1"/>
  <c r="U86" i="1"/>
  <c r="O86" i="1"/>
  <c r="K86" i="1"/>
  <c r="G86" i="1"/>
  <c r="E86" i="1"/>
  <c r="M16" i="7"/>
  <c r="E9" i="15" l="1"/>
  <c r="E8" i="15"/>
  <c r="E11" i="15" s="1"/>
  <c r="G8" i="13"/>
  <c r="G10" i="13" s="1"/>
  <c r="K8" i="13"/>
  <c r="K10" i="13" s="1"/>
  <c r="Q37" i="12"/>
  <c r="S94" i="11"/>
  <c r="U92" i="11" s="1"/>
  <c r="K93" i="11"/>
  <c r="U13" i="11"/>
  <c r="U91" i="11"/>
  <c r="U25" i="11"/>
  <c r="U55" i="11"/>
  <c r="U87" i="11"/>
  <c r="K10" i="11"/>
  <c r="K87" i="11"/>
  <c r="K33" i="11"/>
  <c r="K66" i="11"/>
  <c r="K86" i="11"/>
  <c r="K51" i="11"/>
  <c r="K83" i="11"/>
  <c r="K54" i="11"/>
  <c r="K81" i="11"/>
  <c r="K65" i="11"/>
  <c r="K49" i="11"/>
  <c r="K41" i="11"/>
  <c r="K37" i="11"/>
  <c r="K32" i="11"/>
  <c r="K25" i="11"/>
  <c r="K17" i="11"/>
  <c r="K9" i="11"/>
  <c r="U85" i="11"/>
  <c r="U69" i="11"/>
  <c r="U53" i="11"/>
  <c r="U21" i="11"/>
  <c r="K8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0" i="11"/>
  <c r="K24" i="11"/>
  <c r="K16" i="11"/>
  <c r="U88" i="11"/>
  <c r="U72" i="11"/>
  <c r="U56" i="11"/>
  <c r="U33" i="11"/>
  <c r="U36" i="11"/>
  <c r="U24" i="11"/>
  <c r="U20" i="11"/>
  <c r="U35" i="11"/>
  <c r="U31" i="11"/>
  <c r="U19" i="11"/>
  <c r="U15" i="11"/>
  <c r="U38" i="11"/>
  <c r="U34" i="11"/>
  <c r="U22" i="11"/>
  <c r="U18" i="11"/>
  <c r="K35" i="11"/>
  <c r="K31" i="11"/>
  <c r="K27" i="11"/>
  <c r="K23" i="11"/>
  <c r="K19" i="11"/>
  <c r="K15" i="11"/>
  <c r="K11" i="11"/>
  <c r="K26" i="11"/>
  <c r="K22" i="11"/>
  <c r="K18" i="11"/>
  <c r="K14" i="11"/>
  <c r="Q110" i="9"/>
  <c r="I110" i="9"/>
  <c r="U93" i="11" l="1"/>
  <c r="K45" i="11"/>
  <c r="K73" i="11"/>
  <c r="K12" i="11"/>
  <c r="K34" i="11"/>
  <c r="K50" i="11"/>
  <c r="K71" i="11"/>
  <c r="U50" i="11"/>
  <c r="U59" i="11"/>
  <c r="U70" i="11"/>
  <c r="U10" i="11"/>
  <c r="K57" i="11"/>
  <c r="K89" i="11"/>
  <c r="K67" i="11"/>
  <c r="K82" i="11"/>
  <c r="K46" i="11"/>
  <c r="U26" i="11"/>
  <c r="U42" i="11"/>
  <c r="U23" i="11"/>
  <c r="U12" i="11"/>
  <c r="U28" i="11"/>
  <c r="U44" i="11"/>
  <c r="U48" i="11"/>
  <c r="U64" i="11"/>
  <c r="U80" i="11"/>
  <c r="U45" i="11"/>
  <c r="U61" i="11"/>
  <c r="U77" i="11"/>
  <c r="U90" i="11"/>
  <c r="U71" i="11"/>
  <c r="U29" i="11"/>
  <c r="U86" i="11"/>
  <c r="U54" i="11"/>
  <c r="U58" i="11"/>
  <c r="U75" i="11"/>
  <c r="U41" i="11"/>
  <c r="U40" i="11"/>
  <c r="U43" i="11"/>
  <c r="U60" i="11"/>
  <c r="U76" i="11"/>
  <c r="U37" i="11"/>
  <c r="U57" i="11"/>
  <c r="U73" i="11"/>
  <c r="U89" i="11"/>
  <c r="U79" i="11"/>
  <c r="U47" i="11"/>
  <c r="U9" i="11"/>
  <c r="U62" i="11"/>
  <c r="U82" i="11"/>
  <c r="U83" i="11"/>
  <c r="U51" i="11"/>
  <c r="U14" i="11"/>
  <c r="U30" i="11"/>
  <c r="U11" i="11"/>
  <c r="U27" i="11"/>
  <c r="U16" i="11"/>
  <c r="U32" i="11"/>
  <c r="U17" i="11"/>
  <c r="U52" i="11"/>
  <c r="U68" i="11"/>
  <c r="U84" i="11"/>
  <c r="U49" i="11"/>
  <c r="U65" i="11"/>
  <c r="U81" i="11"/>
  <c r="U66" i="11"/>
  <c r="U63" i="11"/>
  <c r="U74" i="11"/>
  <c r="U78" i="11"/>
  <c r="U46" i="11"/>
  <c r="U39" i="11"/>
  <c r="U67" i="11"/>
  <c r="K78" i="11"/>
  <c r="K39" i="11"/>
  <c r="K53" i="11"/>
  <c r="K69" i="11"/>
  <c r="K85" i="11"/>
  <c r="K38" i="11"/>
  <c r="K75" i="11"/>
  <c r="K43" i="11"/>
  <c r="K90" i="11"/>
  <c r="K58" i="11"/>
  <c r="K20" i="11"/>
  <c r="K28" i="11"/>
  <c r="K63" i="11"/>
  <c r="K29" i="11"/>
  <c r="K55" i="11"/>
  <c r="K13" i="11"/>
  <c r="K61" i="11"/>
  <c r="K77" i="11"/>
  <c r="K70" i="11"/>
  <c r="K91" i="11"/>
  <c r="K59" i="11"/>
  <c r="K21" i="11"/>
  <c r="K74" i="11"/>
  <c r="K42" i="11"/>
  <c r="K62" i="11"/>
  <c r="K79" i="11"/>
  <c r="K47" i="11"/>
  <c r="K94" i="11" l="1"/>
  <c r="U94" i="11"/>
</calcChain>
</file>

<file path=xl/sharedStrings.xml><?xml version="1.0" encoding="utf-8"?>
<sst xmlns="http://schemas.openxmlformats.org/spreadsheetml/2006/main" count="1004" uniqueCount="280">
  <si>
    <t>صندوق سرمایه‌گذاری مشترک پیشرو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</si>
  <si>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</si>
  <si>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</si>
  <si>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</si>
  <si>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</si>
  <si>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</si>
  <si>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</si>
  <si>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</si>
  <si>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</si>
  <si>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</si>
  <si>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</si>
  <si>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</si>
  <si>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</si>
  <si>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</si>
  <si>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</si>
  <si>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</si>
  <si>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</si>
  <si>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</si>
  <si>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</si>
  <si>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</si>
  <si>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</si>
  <si>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</si>
  <si>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</si>
  <si>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</si>
  <si>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</si>
  <si>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</si>
  <si>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</si>
  <si>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</si>
  <si>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</si>
  <si>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</si>
  <si>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</si>
  <si>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</si>
  <si>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</si>
  <si>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</si>
  <si>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</si>
  <si>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</si>
  <si>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</si>
  <si>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</si>
  <si>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 و توسعه سرب روی ایرانیان</t>
  </si>
  <si>
    <t>تولیدی و خدمات صنایع نسوز توکا</t>
  </si>
  <si>
    <t>ح . توسعه‌معادن‌وفلزات‌</t>
  </si>
  <si>
    <t>حفاری شمال</t>
  </si>
  <si>
    <t>داروسازی کاسپین تامین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</si>
  <si>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</si>
  <si>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</si>
  <si>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</si>
  <si>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</si>
  <si>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</si>
  <si>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</si>
  <si>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</si>
  <si>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</si>
  <si>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</si>
  <si>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</si>
  <si>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</si>
  <si>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</si>
  <si>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</si>
  <si>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</si>
  <si>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</si>
  <si>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</si>
  <si>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</si>
  <si>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</si>
  <si>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</si>
  <si>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</si>
  <si>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</si>
  <si>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</si>
  <si>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</si>
  <si>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</si>
  <si>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</si>
  <si>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</si>
  <si>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</si>
  <si>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</si>
  <si>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</si>
  <si>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</si>
  <si>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گ.مدیریت ارزش سرمایه ص ب کشوری</t>
  </si>
  <si>
    <t>گروه پتروشیمی س. ایرانیان</t>
  </si>
  <si>
    <t>گسترش نفت و گاز پارسیان</t>
  </si>
  <si>
    <t>لیزینگ کارآفرین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</si>
  <si>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</si>
  <si>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</si>
  <si>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</si>
  <si>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</si>
  <si>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</si>
  <si>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</si>
  <si>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</si>
  <si>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</si>
  <si>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</si>
  <si>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</si>
  <si>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</si>
  <si>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</si>
  <si>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</si>
  <si>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سپید ماکیان</t>
  </si>
  <si>
    <t>محصولات کاغذی لطیف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</si>
  <si>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</si>
  <si>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</si>
  <si>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</si>
  <si>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</si>
  <si>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</si>
  <si>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</si>
  <si>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</si>
  <si>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</si>
  <si>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</si>
  <si>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</si>
  <si>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</si>
  <si>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</si>
  <si>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</si>
  <si>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</si>
  <si>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</si>
  <si>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</si>
  <si>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</si>
  <si>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</si>
  <si>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</si>
  <si>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</si>
  <si>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</si>
  <si>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</si>
  <si>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</si>
  <si>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</si>
  <si>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</si>
  <si>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</si>
  <si>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</si>
  <si>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</si>
  <si>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</si>
  <si>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</si>
  <si>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</si>
  <si>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</si>
  <si>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</si>
  <si>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</si>
  <si>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</si>
  <si>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</si>
  <si>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</si>
  <si>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</si>
  <si>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</si>
  <si>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</si>
  <si>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</si>
  <si>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</si>
  <si>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</si>
  <si>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</si>
  <si>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</si>
  <si>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</si>
  <si>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</si>
  <si>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</si>
  <si>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</si>
  <si>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</si>
  <si>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</si>
  <si>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</si>
  <si>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</si>
  <si>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</si>
  <si>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</si>
  <si>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</si>
  <si>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</si>
  <si>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</si>
  <si>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</si>
  <si>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</si>
  <si>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</si>
  <si>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</si>
  <si>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</si>
  <si>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</si>
  <si>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</si>
  <si>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</si>
  <si>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</si>
  <si>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</si>
  <si>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</si>
  <si>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</si>
  <si>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</si>
  <si>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</si>
  <si>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</si>
  <si>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</si>
  <si>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</si>
  <si>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</si>
  <si>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</si>
  <si>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</si>
  <si>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اسنادخزانه-م13بودجه98-010219</t>
  </si>
  <si>
    <t>1398/09/06</t>
  </si>
  <si>
    <t>1401/02/19</t>
  </si>
  <si>
    <t>مرابحه عام دولت3-ش.خ 0104</t>
  </si>
  <si>
    <t>1399/04/03</t>
  </si>
  <si>
    <t>1401/04/03</t>
  </si>
  <si>
    <t>مرابحه عام دولت4-ش.خ 0107</t>
  </si>
  <si>
    <t>1399/05/21</t>
  </si>
  <si>
    <t>1401/07/21</t>
  </si>
  <si>
    <t>اسنادخزانه-م10بودجه99-020807</t>
  </si>
  <si>
    <t>1399/11/21</t>
  </si>
  <si>
    <t>1402/08/07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</si>
  <si>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</si>
  <si>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</si>
  <si>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</si>
  <si>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</si>
  <si>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</si>
  <si>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</si>
  <si>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</si>
  <si>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</si>
  <si>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</si>
  <si>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</si>
  <si>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</si>
  <si>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</si>
  <si>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</si>
  <si>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</si>
  <si>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</si>
  <si>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</si>
  <si>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</si>
  <si>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</si>
  <si>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</si>
  <si>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</si>
  <si>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</si>
  <si>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</si>
  <si>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</si>
  <si>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</si>
  <si>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</si>
  <si>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</si>
  <si>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</si>
  <si>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</si>
  <si>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</si>
  <si>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</si>
  <si>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</si>
  <si>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</si>
  <si>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</si>
  <si>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1400/04/19</t>
  </si>
  <si>
    <t>1400/03/17</t>
  </si>
  <si>
    <t>1400/04/26</t>
  </si>
  <si>
    <t>1400/04/24</t>
  </si>
  <si>
    <t>1400/04/29</t>
  </si>
  <si>
    <t>1400/03/18</t>
  </si>
  <si>
    <t>1400/03/29</t>
  </si>
  <si>
    <t>1400/03/26</t>
  </si>
  <si>
    <t>1400/02/30</t>
  </si>
  <si>
    <t>1400/02/18</t>
  </si>
  <si>
    <t>1400/02/13</t>
  </si>
  <si>
    <t>1400/04/10</t>
  </si>
  <si>
    <t>1400/04/12</t>
  </si>
  <si>
    <t>1400/04/09</t>
  </si>
  <si>
    <t>1400/04/15</t>
  </si>
  <si>
    <t>1400/03/08</t>
  </si>
  <si>
    <t>1400/04/27</t>
  </si>
  <si>
    <t>1400/03/30</t>
  </si>
  <si>
    <t>1400/02/12</t>
  </si>
  <si>
    <t>1400/02/29</t>
  </si>
  <si>
    <t>1400/03/23</t>
  </si>
  <si>
    <t>1400/04/23</t>
  </si>
  <si>
    <t>1400/03/12</t>
  </si>
  <si>
    <t>1400/02/28</t>
  </si>
  <si>
    <t>1400/03/11</t>
  </si>
  <si>
    <t>1400/04/20</t>
  </si>
  <si>
    <t>1400/02/20</t>
  </si>
  <si>
    <t>1400/02/25</t>
  </si>
  <si>
    <t>1400/03/25</t>
  </si>
  <si>
    <t>1400/04/07</t>
  </si>
  <si>
    <t>1400/04/06</t>
  </si>
  <si>
    <t>بهای فروش</t>
  </si>
  <si>
    <t>ارزش دفتری</t>
  </si>
  <si>
    <t>سود و زیان ناشی از تغییر قیمت</t>
  </si>
  <si>
    <t>سود و زیان ناشی از فروش</t>
  </si>
  <si>
    <t>زغال سنگ پروده طبس</t>
  </si>
  <si>
    <t>صنعت غذایی کورش</t>
  </si>
  <si>
    <t>غلتک سازان سپاهان</t>
  </si>
  <si>
    <t>گسترش صنایع روی ایرانیان</t>
  </si>
  <si>
    <t>لیزینگ پارسیان</t>
  </si>
  <si>
    <t>ح . معدنی و صنعتی گل گهر</t>
  </si>
  <si>
    <t>اسنادخزانه-م14بودجه98-010318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</si>
  <si>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</si>
  <si>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</si>
  <si>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</si>
  <si>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</si>
  <si>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</si>
  <si>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</si>
  <si>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</si>
  <si>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</si>
  <si>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</si>
  <si>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</si>
  <si>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</si>
  <si>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</si>
  <si>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</si>
  <si>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</si>
  <si>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</si>
  <si>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1400/04/01</t>
  </si>
  <si>
    <t>-</t>
  </si>
  <si>
    <t>مدیریت ارزش سرمایه ص ب کشوری (ومدیر1)</t>
  </si>
  <si>
    <t>لیزینگ کارآفرین (ولکار1)</t>
  </si>
  <si>
    <t>از ابتدای سال مالی</t>
  </si>
  <si>
    <t>تاپایان ماه</t>
  </si>
  <si>
    <t>سایر درآمدهای تنزیل سود سهام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</si>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</sst>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2" fillId="0" borderId="2" xfId="0" applyNumberFormat="1" applyFont="1" applyFill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" fontId="2" fillId="0" borderId="2" xfId="0" applyNumberFormat="1" applyFont="1" applyBorder="1"/>
    <xf numFmtId="0" fontId="2" fillId="0" borderId="0" xfId="0" applyFont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Border="1" applyAlignment="1">
      <alignment horizontal="center"/>
    </xf>
    <xf numFmtId="0" fontId="5" fillId="0" borderId="0" xfId="0" applyFont="1"/>
    <xf numFmtId="37" fontId="5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3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6588A83-09B2-44E4-97B3-FBFBD5166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1AB7-3209-41A2-B5F4-3626B3AE7C4F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8"/>
  <sheetViews>
    <sheetView rightToLeft="1" topLeftCell="A91" workbookViewId="0">
      <selection activeCell="O101" sqref="O101"/>
    </sheetView>
  </sheetViews>
  <sheetFormatPr defaultRowHeight="24" x14ac:dyDescent="0.55000000000000004"/>
  <cols>
    <col min="1" max="1" width="40.85546875" style="4" bestFit="1" customWidth="1"/>
    <col min="2" max="2" width="1" style="4" customWidth="1"/>
    <col min="3" max="3" width="18.710937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7.42578125" style="4" bestFit="1" customWidth="1"/>
    <col min="8" max="8" width="1" style="4" customWidth="1"/>
    <col min="9" max="9" width="19.14062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9.140625" style="4" bestFit="1" customWidth="1"/>
    <col min="14" max="14" width="1" style="4" customWidth="1"/>
    <col min="15" max="15" width="19.42578125" style="4" bestFit="1" customWidth="1"/>
    <col min="16" max="16" width="1" style="4" customWidth="1"/>
    <col min="17" max="17" width="16.85546875" style="4" bestFit="1" customWidth="1"/>
    <col min="18" max="18" width="1" style="4" customWidth="1"/>
    <col min="19" max="19" width="19.140625" style="4" bestFit="1" customWidth="1"/>
    <col min="20" max="20" width="1" style="4" customWidth="1"/>
    <col min="21" max="21" width="21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1" ht="24.75" x14ac:dyDescent="0.55000000000000004">
      <c r="A6" s="26" t="s">
        <v>3</v>
      </c>
      <c r="C6" s="27" t="s">
        <v>200</v>
      </c>
      <c r="D6" s="27" t="s">
        <v>200</v>
      </c>
      <c r="E6" s="27" t="s">
        <v>200</v>
      </c>
      <c r="F6" s="27" t="s">
        <v>200</v>
      </c>
      <c r="G6" s="27" t="s">
        <v>200</v>
      </c>
      <c r="H6" s="27" t="s">
        <v>200</v>
      </c>
      <c r="I6" s="27" t="s">
        <v>200</v>
      </c>
      <c r="J6" s="27" t="s">
        <v>200</v>
      </c>
      <c r="K6" s="27" t="s">
        <v>200</v>
      </c>
      <c r="M6" s="27" t="s">
        <v>201</v>
      </c>
      <c r="N6" s="27" t="s">
        <v>201</v>
      </c>
      <c r="O6" s="27" t="s">
        <v>201</v>
      </c>
      <c r="P6" s="27" t="s">
        <v>201</v>
      </c>
      <c r="Q6" s="27" t="s">
        <v>201</v>
      </c>
      <c r="R6" s="27" t="s">
        <v>201</v>
      </c>
      <c r="S6" s="27" t="s">
        <v>201</v>
      </c>
      <c r="T6" s="27" t="s">
        <v>201</v>
      </c>
      <c r="U6" s="27" t="s">
        <v>201</v>
      </c>
    </row>
    <row r="7" spans="1:21" ht="24.75" x14ac:dyDescent="0.55000000000000004">
      <c r="A7" s="27" t="s">
        <v>3</v>
      </c>
      <c r="C7" s="27" t="s">
        <v>258</v>
      </c>
      <c r="E7" s="27" t="s">
        <v>259</v>
      </c>
      <c r="G7" s="27" t="s">
        <v>260</v>
      </c>
      <c r="I7" s="27" t="s">
        <v>188</v>
      </c>
      <c r="K7" s="27" t="s">
        <v>261</v>
      </c>
      <c r="M7" s="27" t="s">
        <v>258</v>
      </c>
      <c r="O7" s="27" t="s">
        <v>259</v>
      </c>
      <c r="Q7" s="27" t="s">
        <v>260</v>
      </c>
      <c r="S7" s="27" t="s">
        <v>188</v>
      </c>
      <c r="U7" s="27" t="s">
        <v>261</v>
      </c>
    </row>
    <row r="8" spans="1:21" x14ac:dyDescent="0.55000000000000004">
      <c r="A8" s="4" t="s">
        <v>58</v>
      </c>
      <c r="C8" s="6">
        <v>0</v>
      </c>
      <c r="D8" s="6"/>
      <c r="E8" s="6">
        <v>14804070940</v>
      </c>
      <c r="F8" s="6"/>
      <c r="G8" s="6">
        <v>-16036842895</v>
      </c>
      <c r="H8" s="6"/>
      <c r="I8" s="6">
        <f>C8+E8+G8</f>
        <v>-1232771955</v>
      </c>
      <c r="J8" s="6"/>
      <c r="K8" s="11">
        <f>I8/$I$94</f>
        <v>-3.6304992744825209E-4</v>
      </c>
      <c r="L8" s="6"/>
      <c r="M8" s="6">
        <v>1453060471</v>
      </c>
      <c r="N8" s="6"/>
      <c r="O8" s="6">
        <v>0</v>
      </c>
      <c r="P8" s="6"/>
      <c r="Q8" s="6">
        <v>-16036842895</v>
      </c>
      <c r="R8" s="6"/>
      <c r="S8" s="6">
        <f>M8+O8+Q8</f>
        <v>-14583782424</v>
      </c>
      <c r="T8" s="6"/>
      <c r="U8" s="11">
        <f>S8/$S$94</f>
        <v>-4.1035170226418468E-3</v>
      </c>
    </row>
    <row r="9" spans="1:21" x14ac:dyDescent="0.55000000000000004">
      <c r="A9" s="4" t="s">
        <v>41</v>
      </c>
      <c r="C9" s="6">
        <v>0</v>
      </c>
      <c r="D9" s="6"/>
      <c r="E9" s="6">
        <v>55019279049</v>
      </c>
      <c r="F9" s="6"/>
      <c r="G9" s="6">
        <v>-14391</v>
      </c>
      <c r="H9" s="6"/>
      <c r="I9" s="6">
        <f t="shared" ref="I9:I72" si="0">C9+E9+G9</f>
        <v>55019264658</v>
      </c>
      <c r="J9" s="6"/>
      <c r="K9" s="11">
        <f t="shared" ref="K9:K72" si="1">I9/$I$94</f>
        <v>1.6203110365487737E-2</v>
      </c>
      <c r="L9" s="6"/>
      <c r="M9" s="6">
        <v>0</v>
      </c>
      <c r="N9" s="6"/>
      <c r="O9" s="6">
        <v>-25811512518</v>
      </c>
      <c r="P9" s="6"/>
      <c r="Q9" s="6">
        <v>-1941827741</v>
      </c>
      <c r="R9" s="6"/>
      <c r="S9" s="6">
        <f t="shared" ref="S9:S72" si="2">M9+O9+Q9</f>
        <v>-27753340259</v>
      </c>
      <c r="T9" s="6"/>
      <c r="U9" s="11">
        <f t="shared" ref="U9:U72" si="3">S9/$S$94</f>
        <v>-7.8091060931188352E-3</v>
      </c>
    </row>
    <row r="10" spans="1:21" x14ac:dyDescent="0.55000000000000004">
      <c r="A10" s="4" t="s">
        <v>53</v>
      </c>
      <c r="C10" s="6">
        <v>0</v>
      </c>
      <c r="D10" s="6"/>
      <c r="E10" s="6">
        <v>126026120865</v>
      </c>
      <c r="F10" s="6"/>
      <c r="G10" s="6">
        <v>2733637552</v>
      </c>
      <c r="H10" s="6"/>
      <c r="I10" s="6">
        <f t="shared" si="0"/>
        <v>128759758417</v>
      </c>
      <c r="J10" s="6"/>
      <c r="K10" s="11">
        <f t="shared" si="1"/>
        <v>3.7919601238451534E-2</v>
      </c>
      <c r="L10" s="6"/>
      <c r="M10" s="6">
        <v>0</v>
      </c>
      <c r="N10" s="6"/>
      <c r="O10" s="6">
        <v>140017118727</v>
      </c>
      <c r="P10" s="6"/>
      <c r="Q10" s="6">
        <v>2824521915</v>
      </c>
      <c r="R10" s="6"/>
      <c r="S10" s="6">
        <f t="shared" si="2"/>
        <v>142841640642</v>
      </c>
      <c r="T10" s="6"/>
      <c r="U10" s="11">
        <f t="shared" si="3"/>
        <v>4.0192117989358206E-2</v>
      </c>
    </row>
    <row r="11" spans="1:21" x14ac:dyDescent="0.55000000000000004">
      <c r="A11" s="4" t="s">
        <v>67</v>
      </c>
      <c r="C11" s="6">
        <v>327053854</v>
      </c>
      <c r="D11" s="6"/>
      <c r="E11" s="6">
        <v>9467408536</v>
      </c>
      <c r="F11" s="6"/>
      <c r="G11" s="6">
        <v>-272641454</v>
      </c>
      <c r="H11" s="6"/>
      <c r="I11" s="6">
        <f t="shared" si="0"/>
        <v>9521820936</v>
      </c>
      <c r="J11" s="6"/>
      <c r="K11" s="11">
        <f t="shared" si="1"/>
        <v>2.8041653494543101E-3</v>
      </c>
      <c r="L11" s="6"/>
      <c r="M11" s="6">
        <v>327053854</v>
      </c>
      <c r="N11" s="6"/>
      <c r="O11" s="6">
        <v>7391410855</v>
      </c>
      <c r="P11" s="6"/>
      <c r="Q11" s="6">
        <v>-272641454</v>
      </c>
      <c r="R11" s="6"/>
      <c r="S11" s="6">
        <f t="shared" si="2"/>
        <v>7445823255</v>
      </c>
      <c r="T11" s="6"/>
      <c r="U11" s="11">
        <f t="shared" si="3"/>
        <v>2.0950711952609303E-3</v>
      </c>
    </row>
    <row r="12" spans="1:21" x14ac:dyDescent="0.55000000000000004">
      <c r="A12" s="4" t="s">
        <v>28</v>
      </c>
      <c r="C12" s="6">
        <v>19020842942</v>
      </c>
      <c r="D12" s="6"/>
      <c r="E12" s="6">
        <v>9322879679</v>
      </c>
      <c r="F12" s="6"/>
      <c r="G12" s="6">
        <v>620287217</v>
      </c>
      <c r="H12" s="6"/>
      <c r="I12" s="6">
        <f t="shared" si="0"/>
        <v>28964009838</v>
      </c>
      <c r="J12" s="6"/>
      <c r="K12" s="11">
        <f t="shared" si="1"/>
        <v>8.5298676917876185E-3</v>
      </c>
      <c r="L12" s="6"/>
      <c r="M12" s="6">
        <v>19020842942</v>
      </c>
      <c r="N12" s="6"/>
      <c r="O12" s="6">
        <v>3633279035</v>
      </c>
      <c r="P12" s="6"/>
      <c r="Q12" s="6">
        <v>620287217</v>
      </c>
      <c r="R12" s="6"/>
      <c r="S12" s="6">
        <f t="shared" si="2"/>
        <v>23274409194</v>
      </c>
      <c r="T12" s="6"/>
      <c r="U12" s="11">
        <f t="shared" si="3"/>
        <v>6.5488452544614634E-3</v>
      </c>
    </row>
    <row r="13" spans="1:21" x14ac:dyDescent="0.55000000000000004">
      <c r="A13" s="4" t="s">
        <v>42</v>
      </c>
      <c r="C13" s="6">
        <v>0</v>
      </c>
      <c r="D13" s="6"/>
      <c r="E13" s="6">
        <v>5759725964</v>
      </c>
      <c r="F13" s="6"/>
      <c r="G13" s="6">
        <v>-1356480623</v>
      </c>
      <c r="H13" s="6"/>
      <c r="I13" s="6">
        <f t="shared" si="0"/>
        <v>4403245341</v>
      </c>
      <c r="J13" s="6"/>
      <c r="K13" s="11">
        <f t="shared" si="1"/>
        <v>1.296750704867312E-3</v>
      </c>
      <c r="L13" s="6"/>
      <c r="M13" s="6">
        <v>20190263465</v>
      </c>
      <c r="N13" s="6"/>
      <c r="O13" s="6">
        <v>-37543396416</v>
      </c>
      <c r="P13" s="6"/>
      <c r="Q13" s="6">
        <v>-1357210481</v>
      </c>
      <c r="R13" s="6"/>
      <c r="S13" s="6">
        <f t="shared" si="2"/>
        <v>-18710343432</v>
      </c>
      <c r="T13" s="6"/>
      <c r="U13" s="11">
        <f t="shared" si="3"/>
        <v>-5.2646296098285148E-3</v>
      </c>
    </row>
    <row r="14" spans="1:21" x14ac:dyDescent="0.55000000000000004">
      <c r="A14" s="4" t="s">
        <v>73</v>
      </c>
      <c r="C14" s="6">
        <v>0</v>
      </c>
      <c r="D14" s="6"/>
      <c r="E14" s="6">
        <v>-4716738377</v>
      </c>
      <c r="F14" s="6"/>
      <c r="G14" s="6">
        <v>16045303888</v>
      </c>
      <c r="H14" s="6"/>
      <c r="I14" s="6">
        <f t="shared" si="0"/>
        <v>11328565511</v>
      </c>
      <c r="J14" s="6"/>
      <c r="K14" s="11">
        <f t="shared" si="1"/>
        <v>3.3362495554673135E-3</v>
      </c>
      <c r="L14" s="6"/>
      <c r="M14" s="6">
        <v>0</v>
      </c>
      <c r="N14" s="6"/>
      <c r="O14" s="6">
        <v>0</v>
      </c>
      <c r="P14" s="6"/>
      <c r="Q14" s="6">
        <v>16045303888</v>
      </c>
      <c r="R14" s="6"/>
      <c r="S14" s="6">
        <f t="shared" si="2"/>
        <v>16045303888</v>
      </c>
      <c r="T14" s="6"/>
      <c r="U14" s="11">
        <f t="shared" si="3"/>
        <v>4.5147531500137669E-3</v>
      </c>
    </row>
    <row r="15" spans="1:21" x14ac:dyDescent="0.55000000000000004">
      <c r="A15" s="4" t="s">
        <v>71</v>
      </c>
      <c r="C15" s="6">
        <v>0</v>
      </c>
      <c r="D15" s="6"/>
      <c r="E15" s="6">
        <v>55672017283</v>
      </c>
      <c r="F15" s="6"/>
      <c r="G15" s="6">
        <v>5581298669</v>
      </c>
      <c r="H15" s="6"/>
      <c r="I15" s="6">
        <f t="shared" si="0"/>
        <v>61253315952</v>
      </c>
      <c r="J15" s="6"/>
      <c r="K15" s="11">
        <f t="shared" si="1"/>
        <v>1.8039031324604122E-2</v>
      </c>
      <c r="L15" s="6"/>
      <c r="M15" s="6">
        <v>0</v>
      </c>
      <c r="N15" s="6"/>
      <c r="O15" s="6">
        <v>249208354556</v>
      </c>
      <c r="P15" s="6"/>
      <c r="Q15" s="6">
        <v>6906777898</v>
      </c>
      <c r="R15" s="6"/>
      <c r="S15" s="6">
        <f t="shared" si="2"/>
        <v>256115132454</v>
      </c>
      <c r="T15" s="6"/>
      <c r="U15" s="11">
        <f t="shared" si="3"/>
        <v>7.2064487471481517E-2</v>
      </c>
    </row>
    <row r="16" spans="1:21" x14ac:dyDescent="0.55000000000000004">
      <c r="A16" s="4" t="s">
        <v>70</v>
      </c>
      <c r="C16" s="6">
        <v>0</v>
      </c>
      <c r="D16" s="6"/>
      <c r="E16" s="6">
        <v>363545735032</v>
      </c>
      <c r="F16" s="6"/>
      <c r="G16" s="6">
        <v>54170990579</v>
      </c>
      <c r="H16" s="6"/>
      <c r="I16" s="6">
        <f t="shared" si="0"/>
        <v>417716725611</v>
      </c>
      <c r="J16" s="6"/>
      <c r="K16" s="11">
        <f t="shared" si="1"/>
        <v>0.12301709680521973</v>
      </c>
      <c r="L16" s="6"/>
      <c r="M16" s="6">
        <v>81720867213</v>
      </c>
      <c r="N16" s="6"/>
      <c r="O16" s="6">
        <v>779791799259</v>
      </c>
      <c r="P16" s="6"/>
      <c r="Q16" s="6">
        <v>84176293266</v>
      </c>
      <c r="R16" s="6"/>
      <c r="S16" s="6">
        <f t="shared" si="2"/>
        <v>945688959738</v>
      </c>
      <c r="T16" s="6"/>
      <c r="U16" s="11">
        <f t="shared" si="3"/>
        <v>0.26609357103566611</v>
      </c>
    </row>
    <row r="17" spans="1:21" x14ac:dyDescent="0.55000000000000004">
      <c r="A17" s="4" t="s">
        <v>38</v>
      </c>
      <c r="C17" s="6">
        <v>15963143</v>
      </c>
      <c r="D17" s="6"/>
      <c r="E17" s="6">
        <v>-1255275723</v>
      </c>
      <c r="F17" s="6"/>
      <c r="G17" s="6">
        <v>1256935671</v>
      </c>
      <c r="H17" s="6"/>
      <c r="I17" s="6">
        <f t="shared" si="0"/>
        <v>17623091</v>
      </c>
      <c r="J17" s="6"/>
      <c r="K17" s="11">
        <f t="shared" si="1"/>
        <v>5.1899800956811549E-6</v>
      </c>
      <c r="L17" s="6"/>
      <c r="M17" s="6">
        <v>15963143</v>
      </c>
      <c r="N17" s="6"/>
      <c r="O17" s="6">
        <v>0</v>
      </c>
      <c r="P17" s="6"/>
      <c r="Q17" s="6">
        <v>1256935671</v>
      </c>
      <c r="R17" s="6"/>
      <c r="S17" s="6">
        <f t="shared" si="2"/>
        <v>1272898814</v>
      </c>
      <c r="T17" s="6"/>
      <c r="U17" s="11">
        <f t="shared" si="3"/>
        <v>3.5816236141549403E-4</v>
      </c>
    </row>
    <row r="18" spans="1:21" x14ac:dyDescent="0.55000000000000004">
      <c r="A18" s="4" t="s">
        <v>85</v>
      </c>
      <c r="C18" s="6">
        <v>0</v>
      </c>
      <c r="D18" s="6"/>
      <c r="E18" s="6">
        <v>13230167880</v>
      </c>
      <c r="F18" s="6"/>
      <c r="G18" s="6">
        <v>-4776</v>
      </c>
      <c r="H18" s="6"/>
      <c r="I18" s="6">
        <f t="shared" si="0"/>
        <v>13230163104</v>
      </c>
      <c r="J18" s="6"/>
      <c r="K18" s="11">
        <f t="shared" si="1"/>
        <v>3.8962678665380103E-3</v>
      </c>
      <c r="L18" s="6"/>
      <c r="M18" s="6">
        <v>4855722226</v>
      </c>
      <c r="N18" s="6"/>
      <c r="O18" s="6">
        <v>1451893854</v>
      </c>
      <c r="P18" s="6"/>
      <c r="Q18" s="6">
        <v>-4776</v>
      </c>
      <c r="R18" s="6"/>
      <c r="S18" s="6">
        <f t="shared" si="2"/>
        <v>6307611304</v>
      </c>
      <c r="T18" s="6"/>
      <c r="U18" s="11">
        <f t="shared" si="3"/>
        <v>1.7748063983440115E-3</v>
      </c>
    </row>
    <row r="19" spans="1:21" x14ac:dyDescent="0.55000000000000004">
      <c r="A19" s="4" t="s">
        <v>17</v>
      </c>
      <c r="C19" s="6">
        <v>13233663554</v>
      </c>
      <c r="D19" s="6"/>
      <c r="E19" s="6">
        <v>-15305632936</v>
      </c>
      <c r="F19" s="6"/>
      <c r="G19" s="6">
        <v>-4945</v>
      </c>
      <c r="H19" s="6"/>
      <c r="I19" s="6">
        <f t="shared" si="0"/>
        <v>-2071974327</v>
      </c>
      <c r="J19" s="6"/>
      <c r="K19" s="11">
        <f t="shared" si="1"/>
        <v>-6.1019406390697053E-4</v>
      </c>
      <c r="L19" s="6"/>
      <c r="M19" s="6">
        <v>13233663554</v>
      </c>
      <c r="N19" s="6"/>
      <c r="O19" s="6">
        <v>-23025305309</v>
      </c>
      <c r="P19" s="6"/>
      <c r="Q19" s="6">
        <v>-4945</v>
      </c>
      <c r="R19" s="6"/>
      <c r="S19" s="6">
        <f t="shared" si="2"/>
        <v>-9791646700</v>
      </c>
      <c r="T19" s="6"/>
      <c r="U19" s="11">
        <f t="shared" si="3"/>
        <v>-2.7551281104565705E-3</v>
      </c>
    </row>
    <row r="20" spans="1:21" x14ac:dyDescent="0.55000000000000004">
      <c r="A20" s="4" t="s">
        <v>76</v>
      </c>
      <c r="C20" s="6">
        <v>311104124</v>
      </c>
      <c r="D20" s="6"/>
      <c r="E20" s="6">
        <v>-1875580580</v>
      </c>
      <c r="F20" s="6"/>
      <c r="G20" s="6">
        <v>4992036199</v>
      </c>
      <c r="H20" s="6"/>
      <c r="I20" s="6">
        <f t="shared" si="0"/>
        <v>3427559743</v>
      </c>
      <c r="J20" s="6"/>
      <c r="K20" s="11">
        <f t="shared" si="1"/>
        <v>1.0094124148214416E-3</v>
      </c>
      <c r="L20" s="6"/>
      <c r="M20" s="6">
        <v>311104124</v>
      </c>
      <c r="N20" s="6"/>
      <c r="O20" s="6">
        <v>0</v>
      </c>
      <c r="P20" s="6"/>
      <c r="Q20" s="6">
        <v>4992036199</v>
      </c>
      <c r="R20" s="6"/>
      <c r="S20" s="6">
        <f t="shared" si="2"/>
        <v>5303140323</v>
      </c>
      <c r="T20" s="6"/>
      <c r="U20" s="11">
        <f t="shared" si="3"/>
        <v>1.4921730149427305E-3</v>
      </c>
    </row>
    <row r="21" spans="1:21" x14ac:dyDescent="0.55000000000000004">
      <c r="A21" s="4" t="s">
        <v>40</v>
      </c>
      <c r="C21" s="6">
        <v>0</v>
      </c>
      <c r="D21" s="6"/>
      <c r="E21" s="6">
        <v>10410116826</v>
      </c>
      <c r="F21" s="6"/>
      <c r="G21" s="6">
        <v>0</v>
      </c>
      <c r="H21" s="6"/>
      <c r="I21" s="6">
        <f t="shared" si="0"/>
        <v>10410116826</v>
      </c>
      <c r="J21" s="6"/>
      <c r="K21" s="11">
        <f t="shared" si="1"/>
        <v>3.0657674706812492E-3</v>
      </c>
      <c r="L21" s="6"/>
      <c r="M21" s="6">
        <v>0</v>
      </c>
      <c r="N21" s="6"/>
      <c r="O21" s="6">
        <v>0</v>
      </c>
      <c r="P21" s="6"/>
      <c r="Q21" s="6">
        <v>0</v>
      </c>
      <c r="R21" s="6"/>
      <c r="S21" s="6">
        <f t="shared" si="2"/>
        <v>0</v>
      </c>
      <c r="T21" s="6"/>
      <c r="U21" s="11">
        <f t="shared" si="3"/>
        <v>0</v>
      </c>
    </row>
    <row r="22" spans="1:21" x14ac:dyDescent="0.55000000000000004">
      <c r="A22" s="4" t="s">
        <v>81</v>
      </c>
      <c r="C22" s="6">
        <v>4715957665</v>
      </c>
      <c r="D22" s="6"/>
      <c r="E22" s="6">
        <v>-14831540925</v>
      </c>
      <c r="F22" s="6"/>
      <c r="G22" s="6">
        <v>29362299818</v>
      </c>
      <c r="H22" s="6"/>
      <c r="I22" s="6">
        <f t="shared" si="0"/>
        <v>19246716558</v>
      </c>
      <c r="J22" s="6"/>
      <c r="K22" s="11">
        <f t="shared" si="1"/>
        <v>5.6681359611226497E-3</v>
      </c>
      <c r="L22" s="6"/>
      <c r="M22" s="6">
        <v>4715957665</v>
      </c>
      <c r="N22" s="6"/>
      <c r="O22" s="6">
        <v>14588284675</v>
      </c>
      <c r="P22" s="6"/>
      <c r="Q22" s="6">
        <v>29362299818</v>
      </c>
      <c r="R22" s="6"/>
      <c r="S22" s="6">
        <f t="shared" si="2"/>
        <v>48666542158</v>
      </c>
      <c r="T22" s="6"/>
      <c r="U22" s="11">
        <f t="shared" si="3"/>
        <v>1.3693565796060184E-2</v>
      </c>
    </row>
    <row r="23" spans="1:21" x14ac:dyDescent="0.55000000000000004">
      <c r="A23" s="4" t="s">
        <v>37</v>
      </c>
      <c r="C23" s="6">
        <v>23299995881</v>
      </c>
      <c r="D23" s="6"/>
      <c r="E23" s="6">
        <v>117648846111</v>
      </c>
      <c r="F23" s="6"/>
      <c r="G23" s="6">
        <v>4474534847</v>
      </c>
      <c r="H23" s="6"/>
      <c r="I23" s="6">
        <f t="shared" si="0"/>
        <v>145423376839</v>
      </c>
      <c r="J23" s="6"/>
      <c r="K23" s="11">
        <f t="shared" si="1"/>
        <v>4.2827017759889563E-2</v>
      </c>
      <c r="L23" s="6"/>
      <c r="M23" s="6">
        <v>23299995881</v>
      </c>
      <c r="N23" s="6"/>
      <c r="O23" s="6">
        <v>121881774375</v>
      </c>
      <c r="P23" s="6"/>
      <c r="Q23" s="6">
        <v>4474534847</v>
      </c>
      <c r="R23" s="6"/>
      <c r="S23" s="6">
        <f t="shared" si="2"/>
        <v>149656305103</v>
      </c>
      <c r="T23" s="6"/>
      <c r="U23" s="11">
        <f t="shared" si="3"/>
        <v>4.2109596652046319E-2</v>
      </c>
    </row>
    <row r="24" spans="1:21" x14ac:dyDescent="0.55000000000000004">
      <c r="A24" s="4" t="s">
        <v>35</v>
      </c>
      <c r="C24" s="6">
        <v>14651213373</v>
      </c>
      <c r="D24" s="6"/>
      <c r="E24" s="6">
        <v>-1367311350</v>
      </c>
      <c r="F24" s="6"/>
      <c r="G24" s="6">
        <v>0</v>
      </c>
      <c r="H24" s="6"/>
      <c r="I24" s="6">
        <f t="shared" si="0"/>
        <v>13283902023</v>
      </c>
      <c r="J24" s="6"/>
      <c r="K24" s="11">
        <f t="shared" si="1"/>
        <v>3.9120939165750565E-3</v>
      </c>
      <c r="L24" s="6"/>
      <c r="M24" s="6">
        <v>14651213373</v>
      </c>
      <c r="N24" s="6"/>
      <c r="O24" s="6">
        <v>-33131006069</v>
      </c>
      <c r="P24" s="6"/>
      <c r="Q24" s="6">
        <v>-10064664395</v>
      </c>
      <c r="R24" s="6"/>
      <c r="S24" s="6">
        <f t="shared" si="2"/>
        <v>-28544457091</v>
      </c>
      <c r="T24" s="6"/>
      <c r="U24" s="11">
        <f t="shared" si="3"/>
        <v>-8.0317068761412199E-3</v>
      </c>
    </row>
    <row r="25" spans="1:21" x14ac:dyDescent="0.55000000000000004">
      <c r="A25" s="4" t="s">
        <v>34</v>
      </c>
      <c r="C25" s="6">
        <v>0</v>
      </c>
      <c r="D25" s="6"/>
      <c r="E25" s="6">
        <v>-3413901670</v>
      </c>
      <c r="F25" s="6"/>
      <c r="G25" s="6">
        <v>0</v>
      </c>
      <c r="H25" s="6"/>
      <c r="I25" s="6">
        <f t="shared" si="0"/>
        <v>-3413901670</v>
      </c>
      <c r="J25" s="6"/>
      <c r="K25" s="11">
        <f t="shared" si="1"/>
        <v>-1.0053901279811048E-3</v>
      </c>
      <c r="L25" s="6"/>
      <c r="M25" s="6">
        <v>2172970971</v>
      </c>
      <c r="N25" s="6"/>
      <c r="O25" s="6">
        <v>-6827803398</v>
      </c>
      <c r="P25" s="6"/>
      <c r="Q25" s="6">
        <v>-521985692</v>
      </c>
      <c r="R25" s="6"/>
      <c r="S25" s="6">
        <f t="shared" si="2"/>
        <v>-5176818119</v>
      </c>
      <c r="T25" s="6"/>
      <c r="U25" s="11">
        <f t="shared" si="3"/>
        <v>-1.4566290593775006E-3</v>
      </c>
    </row>
    <row r="26" spans="1:21" x14ac:dyDescent="0.55000000000000004">
      <c r="A26" s="4" t="s">
        <v>250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11">
        <f t="shared" si="1"/>
        <v>0</v>
      </c>
      <c r="L26" s="6"/>
      <c r="M26" s="6">
        <v>0</v>
      </c>
      <c r="N26" s="6"/>
      <c r="O26" s="6">
        <v>0</v>
      </c>
      <c r="P26" s="6"/>
      <c r="Q26" s="6">
        <v>-234752</v>
      </c>
      <c r="R26" s="6"/>
      <c r="S26" s="6">
        <f t="shared" si="2"/>
        <v>-234752</v>
      </c>
      <c r="T26" s="6"/>
      <c r="U26" s="11">
        <f t="shared" si="3"/>
        <v>-6.605342839687024E-8</v>
      </c>
    </row>
    <row r="27" spans="1:21" x14ac:dyDescent="0.55000000000000004">
      <c r="A27" s="4" t="s">
        <v>22</v>
      </c>
      <c r="C27" s="6">
        <v>0</v>
      </c>
      <c r="D27" s="6"/>
      <c r="E27" s="6">
        <v>191379236634</v>
      </c>
      <c r="F27" s="6"/>
      <c r="G27" s="6">
        <v>0</v>
      </c>
      <c r="H27" s="6"/>
      <c r="I27" s="6">
        <f t="shared" si="0"/>
        <v>191379236634</v>
      </c>
      <c r="J27" s="6"/>
      <c r="K27" s="11">
        <f t="shared" si="1"/>
        <v>5.6360965783874901E-2</v>
      </c>
      <c r="L27" s="6"/>
      <c r="M27" s="6">
        <v>0</v>
      </c>
      <c r="N27" s="6"/>
      <c r="O27" s="6">
        <v>338286081304</v>
      </c>
      <c r="P27" s="6"/>
      <c r="Q27" s="6">
        <v>16647893</v>
      </c>
      <c r="R27" s="6"/>
      <c r="S27" s="6">
        <f t="shared" si="2"/>
        <v>338302729197</v>
      </c>
      <c r="T27" s="6"/>
      <c r="U27" s="11">
        <f t="shared" si="3"/>
        <v>9.5190052052718716E-2</v>
      </c>
    </row>
    <row r="28" spans="1:21" x14ac:dyDescent="0.55000000000000004">
      <c r="A28" s="4" t="s">
        <v>26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11">
        <f t="shared" si="1"/>
        <v>0</v>
      </c>
      <c r="L28" s="6"/>
      <c r="M28" s="6">
        <v>0</v>
      </c>
      <c r="N28" s="6"/>
      <c r="O28" s="6">
        <v>0</v>
      </c>
      <c r="P28" s="6"/>
      <c r="Q28" s="6">
        <v>2097507090</v>
      </c>
      <c r="R28" s="6"/>
      <c r="S28" s="6">
        <f t="shared" si="2"/>
        <v>2097507090</v>
      </c>
      <c r="T28" s="6"/>
      <c r="U28" s="11">
        <f t="shared" si="3"/>
        <v>5.9018681153405581E-4</v>
      </c>
    </row>
    <row r="29" spans="1:21" x14ac:dyDescent="0.55000000000000004">
      <c r="A29" s="4" t="s">
        <v>80</v>
      </c>
      <c r="C29" s="6">
        <v>0</v>
      </c>
      <c r="D29" s="6"/>
      <c r="E29" s="6">
        <v>18624178886</v>
      </c>
      <c r="F29" s="6"/>
      <c r="G29" s="6">
        <v>0</v>
      </c>
      <c r="H29" s="6"/>
      <c r="I29" s="6">
        <f t="shared" si="0"/>
        <v>18624178886</v>
      </c>
      <c r="J29" s="6"/>
      <c r="K29" s="11">
        <f t="shared" si="1"/>
        <v>5.4847993304208229E-3</v>
      </c>
      <c r="L29" s="6"/>
      <c r="M29" s="6">
        <v>0</v>
      </c>
      <c r="N29" s="6"/>
      <c r="O29" s="6">
        <v>-27691213367</v>
      </c>
      <c r="P29" s="6"/>
      <c r="Q29" s="6">
        <v>-238571924</v>
      </c>
      <c r="R29" s="6"/>
      <c r="S29" s="6">
        <f t="shared" si="2"/>
        <v>-27929785291</v>
      </c>
      <c r="T29" s="6"/>
      <c r="U29" s="11">
        <f t="shared" si="3"/>
        <v>-7.8587533774324755E-3</v>
      </c>
    </row>
    <row r="30" spans="1:21" x14ac:dyDescent="0.55000000000000004">
      <c r="A30" s="4" t="s">
        <v>64</v>
      </c>
      <c r="C30" s="6">
        <v>0</v>
      </c>
      <c r="D30" s="6"/>
      <c r="E30" s="6">
        <v>969715172</v>
      </c>
      <c r="F30" s="6"/>
      <c r="G30" s="6">
        <v>0</v>
      </c>
      <c r="H30" s="6"/>
      <c r="I30" s="6">
        <f t="shared" si="0"/>
        <v>969715172</v>
      </c>
      <c r="J30" s="6"/>
      <c r="K30" s="11">
        <f t="shared" si="1"/>
        <v>2.8558000643360621E-4</v>
      </c>
      <c r="L30" s="6"/>
      <c r="M30" s="6">
        <v>116496762</v>
      </c>
      <c r="N30" s="6"/>
      <c r="O30" s="6">
        <v>1039251629</v>
      </c>
      <c r="P30" s="6"/>
      <c r="Q30" s="6">
        <v>1350855745</v>
      </c>
      <c r="R30" s="6"/>
      <c r="S30" s="6">
        <f t="shared" si="2"/>
        <v>2506604136</v>
      </c>
      <c r="T30" s="6"/>
      <c r="U30" s="11">
        <f t="shared" si="3"/>
        <v>7.0529663992883898E-4</v>
      </c>
    </row>
    <row r="31" spans="1:21" x14ac:dyDescent="0.55000000000000004">
      <c r="A31" s="4" t="s">
        <v>251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11">
        <f t="shared" si="1"/>
        <v>0</v>
      </c>
      <c r="L31" s="6"/>
      <c r="M31" s="6">
        <v>0</v>
      </c>
      <c r="N31" s="6"/>
      <c r="O31" s="6">
        <v>0</v>
      </c>
      <c r="P31" s="6"/>
      <c r="Q31" s="6">
        <v>15479786703</v>
      </c>
      <c r="R31" s="6"/>
      <c r="S31" s="6">
        <f t="shared" si="2"/>
        <v>15479786703</v>
      </c>
      <c r="T31" s="6"/>
      <c r="U31" s="11">
        <f t="shared" si="3"/>
        <v>4.3556305487724694E-3</v>
      </c>
    </row>
    <row r="32" spans="1:21" x14ac:dyDescent="0.55000000000000004">
      <c r="A32" s="4" t="s">
        <v>30</v>
      </c>
      <c r="C32" s="6">
        <v>0</v>
      </c>
      <c r="D32" s="6"/>
      <c r="E32" s="6">
        <v>47516572042</v>
      </c>
      <c r="F32" s="6"/>
      <c r="G32" s="6">
        <v>0</v>
      </c>
      <c r="H32" s="6"/>
      <c r="I32" s="6">
        <f t="shared" si="0"/>
        <v>47516572042</v>
      </c>
      <c r="J32" s="6"/>
      <c r="K32" s="11">
        <f t="shared" si="1"/>
        <v>1.3993575991463681E-2</v>
      </c>
      <c r="L32" s="6"/>
      <c r="M32" s="6">
        <v>17296120452</v>
      </c>
      <c r="N32" s="6"/>
      <c r="O32" s="6">
        <v>-48434676473</v>
      </c>
      <c r="P32" s="6"/>
      <c r="Q32" s="6">
        <v>-6911071672</v>
      </c>
      <c r="R32" s="6"/>
      <c r="S32" s="6">
        <f t="shared" si="2"/>
        <v>-38049627693</v>
      </c>
      <c r="T32" s="6"/>
      <c r="U32" s="11">
        <f t="shared" si="3"/>
        <v>-1.070622767153058E-2</v>
      </c>
    </row>
    <row r="33" spans="1:21" x14ac:dyDescent="0.55000000000000004">
      <c r="A33" s="4" t="s">
        <v>252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11">
        <f t="shared" si="1"/>
        <v>0</v>
      </c>
      <c r="L33" s="6"/>
      <c r="M33" s="6">
        <v>0</v>
      </c>
      <c r="N33" s="6"/>
      <c r="O33" s="6">
        <v>0</v>
      </c>
      <c r="P33" s="6"/>
      <c r="Q33" s="6">
        <v>-1171702936</v>
      </c>
      <c r="R33" s="6"/>
      <c r="S33" s="6">
        <f t="shared" si="2"/>
        <v>-1171702936</v>
      </c>
      <c r="T33" s="6"/>
      <c r="U33" s="11">
        <f t="shared" si="3"/>
        <v>-3.2968833486180584E-4</v>
      </c>
    </row>
    <row r="34" spans="1:21" x14ac:dyDescent="0.55000000000000004">
      <c r="A34" s="4" t="s">
        <v>253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11">
        <f t="shared" si="1"/>
        <v>0</v>
      </c>
      <c r="L34" s="6"/>
      <c r="M34" s="6">
        <v>0</v>
      </c>
      <c r="N34" s="6"/>
      <c r="O34" s="6">
        <v>0</v>
      </c>
      <c r="P34" s="6"/>
      <c r="Q34" s="6">
        <v>457762745</v>
      </c>
      <c r="R34" s="6"/>
      <c r="S34" s="6">
        <f t="shared" si="2"/>
        <v>457762745</v>
      </c>
      <c r="T34" s="6"/>
      <c r="U34" s="11">
        <f t="shared" si="3"/>
        <v>1.2880315694695796E-4</v>
      </c>
    </row>
    <row r="35" spans="1:21" x14ac:dyDescent="0.55000000000000004">
      <c r="A35" s="4" t="s">
        <v>84</v>
      </c>
      <c r="C35" s="6">
        <v>0</v>
      </c>
      <c r="D35" s="6"/>
      <c r="E35" s="6">
        <v>101427510114</v>
      </c>
      <c r="F35" s="6"/>
      <c r="G35" s="6">
        <v>0</v>
      </c>
      <c r="H35" s="6"/>
      <c r="I35" s="6">
        <f t="shared" si="0"/>
        <v>101427510114</v>
      </c>
      <c r="J35" s="6"/>
      <c r="K35" s="11">
        <f t="shared" si="1"/>
        <v>2.9870285448004498E-2</v>
      </c>
      <c r="L35" s="6"/>
      <c r="M35" s="6">
        <v>86971873850</v>
      </c>
      <c r="N35" s="6"/>
      <c r="O35" s="6">
        <v>144651816006</v>
      </c>
      <c r="P35" s="6"/>
      <c r="Q35" s="6">
        <v>-240659505</v>
      </c>
      <c r="R35" s="6"/>
      <c r="S35" s="6">
        <f t="shared" si="2"/>
        <v>231383030351</v>
      </c>
      <c r="T35" s="6"/>
      <c r="U35" s="11">
        <f t="shared" si="3"/>
        <v>6.5105483350687679E-2</v>
      </c>
    </row>
    <row r="36" spans="1:21" x14ac:dyDescent="0.55000000000000004">
      <c r="A36" s="4" t="s">
        <v>78</v>
      </c>
      <c r="C36" s="6">
        <v>113302162551</v>
      </c>
      <c r="D36" s="6"/>
      <c r="E36" s="6">
        <v>147608270341</v>
      </c>
      <c r="F36" s="6"/>
      <c r="G36" s="6">
        <v>0</v>
      </c>
      <c r="H36" s="6"/>
      <c r="I36" s="6">
        <f t="shared" si="0"/>
        <v>260910432892</v>
      </c>
      <c r="J36" s="6"/>
      <c r="K36" s="11">
        <f t="shared" si="1"/>
        <v>7.6837823368501798E-2</v>
      </c>
      <c r="L36" s="6"/>
      <c r="M36" s="6">
        <v>113302162551</v>
      </c>
      <c r="N36" s="6"/>
      <c r="O36" s="6">
        <v>69650654864</v>
      </c>
      <c r="P36" s="6"/>
      <c r="Q36" s="6">
        <v>-8895640123</v>
      </c>
      <c r="R36" s="6"/>
      <c r="S36" s="6">
        <f t="shared" si="2"/>
        <v>174057177292</v>
      </c>
      <c r="T36" s="6"/>
      <c r="U36" s="11">
        <f t="shared" si="3"/>
        <v>4.8975400836706276E-2</v>
      </c>
    </row>
    <row r="37" spans="1:21" x14ac:dyDescent="0.55000000000000004">
      <c r="A37" s="4" t="s">
        <v>86</v>
      </c>
      <c r="C37" s="6">
        <v>0</v>
      </c>
      <c r="D37" s="6"/>
      <c r="E37" s="6">
        <v>1243389987</v>
      </c>
      <c r="F37" s="6"/>
      <c r="G37" s="6">
        <v>0</v>
      </c>
      <c r="H37" s="6"/>
      <c r="I37" s="6">
        <f t="shared" si="0"/>
        <v>1243389987</v>
      </c>
      <c r="J37" s="6"/>
      <c r="K37" s="11">
        <f t="shared" si="1"/>
        <v>3.6617692569931409E-4</v>
      </c>
      <c r="L37" s="6"/>
      <c r="M37" s="6">
        <v>612317703</v>
      </c>
      <c r="N37" s="6"/>
      <c r="O37" s="6">
        <v>-13390353709</v>
      </c>
      <c r="P37" s="6"/>
      <c r="Q37" s="6">
        <v>-271364457</v>
      </c>
      <c r="R37" s="6"/>
      <c r="S37" s="6">
        <f t="shared" si="2"/>
        <v>-13049400463</v>
      </c>
      <c r="T37" s="6"/>
      <c r="U37" s="11">
        <f t="shared" si="3"/>
        <v>-3.6717797467321085E-3</v>
      </c>
    </row>
    <row r="38" spans="1:21" x14ac:dyDescent="0.55000000000000004">
      <c r="A38" s="4" t="s">
        <v>254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11">
        <f t="shared" si="1"/>
        <v>0</v>
      </c>
      <c r="L38" s="6"/>
      <c r="M38" s="6">
        <v>0</v>
      </c>
      <c r="N38" s="6"/>
      <c r="O38" s="6">
        <v>0</v>
      </c>
      <c r="P38" s="6"/>
      <c r="Q38" s="6">
        <v>-1755922527</v>
      </c>
      <c r="R38" s="6"/>
      <c r="S38" s="6">
        <f t="shared" si="2"/>
        <v>-1755922527</v>
      </c>
      <c r="T38" s="6"/>
      <c r="U38" s="11">
        <f t="shared" si="3"/>
        <v>-4.9407333231514939E-4</v>
      </c>
    </row>
    <row r="39" spans="1:21" x14ac:dyDescent="0.55000000000000004">
      <c r="A39" s="4" t="s">
        <v>79</v>
      </c>
      <c r="C39" s="6">
        <v>0</v>
      </c>
      <c r="D39" s="6"/>
      <c r="E39" s="6">
        <v>47434970201</v>
      </c>
      <c r="F39" s="6"/>
      <c r="G39" s="6">
        <v>0</v>
      </c>
      <c r="H39" s="6"/>
      <c r="I39" s="6">
        <f t="shared" si="0"/>
        <v>47434970201</v>
      </c>
      <c r="J39" s="6"/>
      <c r="K39" s="11">
        <f t="shared" si="1"/>
        <v>1.3969544342840806E-2</v>
      </c>
      <c r="L39" s="6"/>
      <c r="M39" s="6">
        <v>7137375063</v>
      </c>
      <c r="N39" s="6"/>
      <c r="O39" s="6">
        <v>-39995026416</v>
      </c>
      <c r="P39" s="6"/>
      <c r="Q39" s="6">
        <v>-1835016176</v>
      </c>
      <c r="R39" s="6"/>
      <c r="S39" s="6">
        <f t="shared" si="2"/>
        <v>-34692667529</v>
      </c>
      <c r="T39" s="6"/>
      <c r="U39" s="11">
        <f t="shared" si="3"/>
        <v>-9.761661798507475E-3</v>
      </c>
    </row>
    <row r="40" spans="1:21" x14ac:dyDescent="0.55000000000000004">
      <c r="A40" s="4" t="s">
        <v>255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11">
        <f t="shared" si="1"/>
        <v>0</v>
      </c>
      <c r="L40" s="6"/>
      <c r="M40" s="6">
        <v>0</v>
      </c>
      <c r="N40" s="6"/>
      <c r="O40" s="6">
        <v>0</v>
      </c>
      <c r="P40" s="6"/>
      <c r="Q40" s="6">
        <v>-13958124051</v>
      </c>
      <c r="R40" s="6"/>
      <c r="S40" s="6">
        <f t="shared" si="2"/>
        <v>-13958124051</v>
      </c>
      <c r="T40" s="6"/>
      <c r="U40" s="11">
        <f t="shared" si="3"/>
        <v>-3.9274721730053882E-3</v>
      </c>
    </row>
    <row r="41" spans="1:21" x14ac:dyDescent="0.55000000000000004">
      <c r="A41" s="4" t="s">
        <v>15</v>
      </c>
      <c r="C41" s="6">
        <v>697576873</v>
      </c>
      <c r="D41" s="6"/>
      <c r="E41" s="6">
        <v>56866021920</v>
      </c>
      <c r="F41" s="6"/>
      <c r="G41" s="6">
        <v>0</v>
      </c>
      <c r="H41" s="6"/>
      <c r="I41" s="6">
        <f t="shared" si="0"/>
        <v>57563598793</v>
      </c>
      <c r="J41" s="6"/>
      <c r="K41" s="11">
        <f t="shared" si="1"/>
        <v>1.6952413851318463E-2</v>
      </c>
      <c r="L41" s="6"/>
      <c r="M41" s="6">
        <v>697576873</v>
      </c>
      <c r="N41" s="6"/>
      <c r="O41" s="6">
        <v>35420784509</v>
      </c>
      <c r="P41" s="6"/>
      <c r="Q41" s="6">
        <v>-3800256331</v>
      </c>
      <c r="R41" s="6"/>
      <c r="S41" s="6">
        <f t="shared" si="2"/>
        <v>32318105051</v>
      </c>
      <c r="T41" s="6"/>
      <c r="U41" s="11">
        <f t="shared" si="3"/>
        <v>9.0935184275693463E-3</v>
      </c>
    </row>
    <row r="42" spans="1:21" x14ac:dyDescent="0.55000000000000004">
      <c r="A42" s="4" t="s">
        <v>16</v>
      </c>
      <c r="C42" s="6">
        <v>713806933</v>
      </c>
      <c r="D42" s="6"/>
      <c r="E42" s="6">
        <v>4659501476</v>
      </c>
      <c r="F42" s="6"/>
      <c r="G42" s="6">
        <v>0</v>
      </c>
      <c r="H42" s="6"/>
      <c r="I42" s="6">
        <f t="shared" si="0"/>
        <v>5373308409</v>
      </c>
      <c r="J42" s="6"/>
      <c r="K42" s="11">
        <f t="shared" si="1"/>
        <v>1.5824331662740762E-3</v>
      </c>
      <c r="L42" s="6"/>
      <c r="M42" s="6">
        <v>713806933</v>
      </c>
      <c r="N42" s="6"/>
      <c r="O42" s="6">
        <v>-5110421351</v>
      </c>
      <c r="P42" s="6"/>
      <c r="Q42" s="6">
        <v>-4182975115</v>
      </c>
      <c r="R42" s="6"/>
      <c r="S42" s="6">
        <f t="shared" si="2"/>
        <v>-8579589533</v>
      </c>
      <c r="T42" s="6"/>
      <c r="U42" s="11">
        <f t="shared" si="3"/>
        <v>-2.4140850893391874E-3</v>
      </c>
    </row>
    <row r="43" spans="1:21" x14ac:dyDescent="0.55000000000000004">
      <c r="A43" s="4" t="s">
        <v>51</v>
      </c>
      <c r="C43" s="6">
        <v>4185736244</v>
      </c>
      <c r="D43" s="6"/>
      <c r="E43" s="6">
        <v>29165944165</v>
      </c>
      <c r="F43" s="6"/>
      <c r="G43" s="6">
        <v>0</v>
      </c>
      <c r="H43" s="6"/>
      <c r="I43" s="6">
        <f t="shared" si="0"/>
        <v>33351680409</v>
      </c>
      <c r="J43" s="6"/>
      <c r="K43" s="11">
        <f t="shared" si="1"/>
        <v>9.8220316447454725E-3</v>
      </c>
      <c r="L43" s="6"/>
      <c r="M43" s="6">
        <v>4185736244</v>
      </c>
      <c r="N43" s="6"/>
      <c r="O43" s="6">
        <v>7173500830</v>
      </c>
      <c r="P43" s="6"/>
      <c r="Q43" s="6">
        <v>0</v>
      </c>
      <c r="R43" s="6"/>
      <c r="S43" s="6">
        <f t="shared" si="2"/>
        <v>11359237074</v>
      </c>
      <c r="T43" s="6"/>
      <c r="U43" s="11">
        <f t="shared" si="3"/>
        <v>3.1962094155131068E-3</v>
      </c>
    </row>
    <row r="44" spans="1:21" x14ac:dyDescent="0.55000000000000004">
      <c r="A44" s="4" t="s">
        <v>49</v>
      </c>
      <c r="C44" s="6">
        <v>10376769222</v>
      </c>
      <c r="D44" s="6"/>
      <c r="E44" s="6">
        <v>74535892304</v>
      </c>
      <c r="F44" s="6"/>
      <c r="G44" s="6">
        <v>0</v>
      </c>
      <c r="H44" s="6"/>
      <c r="I44" s="6">
        <f t="shared" si="0"/>
        <v>84912661526</v>
      </c>
      <c r="J44" s="6"/>
      <c r="K44" s="11">
        <f t="shared" si="1"/>
        <v>2.5006681472123763E-2</v>
      </c>
      <c r="L44" s="6"/>
      <c r="M44" s="6">
        <v>10376769222</v>
      </c>
      <c r="N44" s="6"/>
      <c r="O44" s="6">
        <v>-25041192761</v>
      </c>
      <c r="P44" s="6"/>
      <c r="Q44" s="6">
        <v>0</v>
      </c>
      <c r="R44" s="6"/>
      <c r="S44" s="6">
        <f t="shared" si="2"/>
        <v>-14664423539</v>
      </c>
      <c r="T44" s="6"/>
      <c r="U44" s="11">
        <f t="shared" si="3"/>
        <v>-4.1262074453666635E-3</v>
      </c>
    </row>
    <row r="45" spans="1:21" x14ac:dyDescent="0.55000000000000004">
      <c r="A45" s="4" t="s">
        <v>52</v>
      </c>
      <c r="C45" s="6">
        <v>69723641691</v>
      </c>
      <c r="D45" s="6"/>
      <c r="E45" s="6">
        <v>65079763282</v>
      </c>
      <c r="F45" s="6"/>
      <c r="G45" s="6">
        <v>0</v>
      </c>
      <c r="H45" s="6"/>
      <c r="I45" s="6">
        <f t="shared" si="0"/>
        <v>134803404973</v>
      </c>
      <c r="J45" s="6"/>
      <c r="K45" s="11">
        <f t="shared" si="1"/>
        <v>3.9699448220514556E-2</v>
      </c>
      <c r="L45" s="6"/>
      <c r="M45" s="6">
        <v>69723641691</v>
      </c>
      <c r="N45" s="6"/>
      <c r="O45" s="6">
        <v>11318219702</v>
      </c>
      <c r="P45" s="6"/>
      <c r="Q45" s="6">
        <v>0</v>
      </c>
      <c r="R45" s="6"/>
      <c r="S45" s="6">
        <f t="shared" si="2"/>
        <v>81041861393</v>
      </c>
      <c r="T45" s="6"/>
      <c r="U45" s="11">
        <f t="shared" si="3"/>
        <v>2.2803182885221887E-2</v>
      </c>
    </row>
    <row r="46" spans="1:21" x14ac:dyDescent="0.55000000000000004">
      <c r="A46" s="4" t="s">
        <v>83</v>
      </c>
      <c r="C46" s="6">
        <v>9030363485</v>
      </c>
      <c r="D46" s="6"/>
      <c r="E46" s="6">
        <v>27174296520</v>
      </c>
      <c r="F46" s="6"/>
      <c r="G46" s="6">
        <v>0</v>
      </c>
      <c r="H46" s="6"/>
      <c r="I46" s="6">
        <f t="shared" si="0"/>
        <v>36204660005</v>
      </c>
      <c r="J46" s="6"/>
      <c r="K46" s="11">
        <f t="shared" si="1"/>
        <v>1.0662230864997155E-2</v>
      </c>
      <c r="L46" s="6"/>
      <c r="M46" s="6">
        <v>9030363485</v>
      </c>
      <c r="N46" s="6"/>
      <c r="O46" s="6">
        <v>40270343035</v>
      </c>
      <c r="P46" s="6"/>
      <c r="Q46" s="6">
        <v>0</v>
      </c>
      <c r="R46" s="6"/>
      <c r="S46" s="6">
        <f t="shared" si="2"/>
        <v>49300706520</v>
      </c>
      <c r="T46" s="6"/>
      <c r="U46" s="11">
        <f t="shared" si="3"/>
        <v>1.3872004021409548E-2</v>
      </c>
    </row>
    <row r="47" spans="1:21" x14ac:dyDescent="0.55000000000000004">
      <c r="A47" s="4" t="s">
        <v>36</v>
      </c>
      <c r="C47" s="6">
        <v>5520031129</v>
      </c>
      <c r="D47" s="6"/>
      <c r="E47" s="6">
        <v>-3022121167</v>
      </c>
      <c r="F47" s="6"/>
      <c r="G47" s="6">
        <v>0</v>
      </c>
      <c r="H47" s="6"/>
      <c r="I47" s="6">
        <f t="shared" si="0"/>
        <v>2497909962</v>
      </c>
      <c r="J47" s="6"/>
      <c r="K47" s="11">
        <f t="shared" si="1"/>
        <v>7.3563162010476316E-4</v>
      </c>
      <c r="L47" s="6"/>
      <c r="M47" s="6">
        <v>5520031129</v>
      </c>
      <c r="N47" s="6"/>
      <c r="O47" s="6">
        <v>-61372306795</v>
      </c>
      <c r="P47" s="6"/>
      <c r="Q47" s="6">
        <v>0</v>
      </c>
      <c r="R47" s="6"/>
      <c r="S47" s="6">
        <f t="shared" si="2"/>
        <v>-55852275666</v>
      </c>
      <c r="T47" s="6"/>
      <c r="U47" s="11">
        <f t="shared" si="3"/>
        <v>-1.5715454145252817E-2</v>
      </c>
    </row>
    <row r="48" spans="1:21" x14ac:dyDescent="0.55000000000000004">
      <c r="A48" s="4" t="s">
        <v>29</v>
      </c>
      <c r="C48" s="6">
        <v>0</v>
      </c>
      <c r="D48" s="6"/>
      <c r="E48" s="6">
        <v>99255142270</v>
      </c>
      <c r="F48" s="6"/>
      <c r="G48" s="6">
        <v>0</v>
      </c>
      <c r="H48" s="6"/>
      <c r="I48" s="6">
        <f t="shared" si="0"/>
        <v>99255142270</v>
      </c>
      <c r="J48" s="6"/>
      <c r="K48" s="11">
        <f t="shared" si="1"/>
        <v>2.9230525608436187E-2</v>
      </c>
      <c r="L48" s="6"/>
      <c r="M48" s="6">
        <v>11740673269</v>
      </c>
      <c r="N48" s="6"/>
      <c r="O48" s="6">
        <v>55324334267</v>
      </c>
      <c r="P48" s="6"/>
      <c r="Q48" s="6">
        <v>0</v>
      </c>
      <c r="R48" s="6"/>
      <c r="S48" s="6">
        <f t="shared" si="2"/>
        <v>67065007536</v>
      </c>
      <c r="T48" s="6"/>
      <c r="U48" s="11">
        <f t="shared" si="3"/>
        <v>1.8870440606319604E-2</v>
      </c>
    </row>
    <row r="49" spans="1:21" x14ac:dyDescent="0.55000000000000004">
      <c r="A49" s="4" t="s">
        <v>87</v>
      </c>
      <c r="C49" s="6">
        <v>0</v>
      </c>
      <c r="D49" s="6"/>
      <c r="E49" s="6">
        <v>11561387155</v>
      </c>
      <c r="F49" s="6"/>
      <c r="G49" s="6">
        <v>0</v>
      </c>
      <c r="H49" s="6"/>
      <c r="I49" s="6">
        <f t="shared" si="0"/>
        <v>11561387155</v>
      </c>
      <c r="J49" s="6"/>
      <c r="K49" s="11">
        <f t="shared" si="1"/>
        <v>3.4048152627092366E-3</v>
      </c>
      <c r="L49" s="6"/>
      <c r="M49" s="6">
        <v>2385767055</v>
      </c>
      <c r="N49" s="6"/>
      <c r="O49" s="6">
        <v>-13822746558</v>
      </c>
      <c r="P49" s="6"/>
      <c r="Q49" s="6">
        <v>0</v>
      </c>
      <c r="R49" s="6"/>
      <c r="S49" s="6">
        <f t="shared" si="2"/>
        <v>-11436979503</v>
      </c>
      <c r="T49" s="6"/>
      <c r="U49" s="11">
        <f t="shared" si="3"/>
        <v>-3.218084219422553E-3</v>
      </c>
    </row>
    <row r="50" spans="1:21" x14ac:dyDescent="0.55000000000000004">
      <c r="A50" s="4" t="s">
        <v>59</v>
      </c>
      <c r="C50" s="6">
        <v>0</v>
      </c>
      <c r="D50" s="6"/>
      <c r="E50" s="6">
        <v>28674693275</v>
      </c>
      <c r="F50" s="6"/>
      <c r="G50" s="6">
        <v>0</v>
      </c>
      <c r="H50" s="6"/>
      <c r="I50" s="6">
        <f t="shared" si="0"/>
        <v>28674693275</v>
      </c>
      <c r="J50" s="6"/>
      <c r="K50" s="11">
        <f t="shared" si="1"/>
        <v>8.4446642956682392E-3</v>
      </c>
      <c r="L50" s="6"/>
      <c r="M50" s="6">
        <v>11062350619</v>
      </c>
      <c r="N50" s="6"/>
      <c r="O50" s="6">
        <v>5460660007</v>
      </c>
      <c r="P50" s="6"/>
      <c r="Q50" s="6">
        <v>0</v>
      </c>
      <c r="R50" s="6"/>
      <c r="S50" s="6">
        <f t="shared" si="2"/>
        <v>16523010626</v>
      </c>
      <c r="T50" s="6"/>
      <c r="U50" s="11">
        <f t="shared" si="3"/>
        <v>4.6491680551612648E-3</v>
      </c>
    </row>
    <row r="51" spans="1:21" x14ac:dyDescent="0.55000000000000004">
      <c r="A51" s="4" t="s">
        <v>57</v>
      </c>
      <c r="C51" s="6">
        <v>0</v>
      </c>
      <c r="D51" s="6"/>
      <c r="E51" s="6">
        <v>10038218067</v>
      </c>
      <c r="F51" s="6"/>
      <c r="G51" s="6">
        <v>0</v>
      </c>
      <c r="H51" s="6"/>
      <c r="I51" s="6">
        <f t="shared" si="0"/>
        <v>10038218067</v>
      </c>
      <c r="J51" s="6"/>
      <c r="K51" s="11">
        <f t="shared" si="1"/>
        <v>2.9562437125154129E-3</v>
      </c>
      <c r="L51" s="6"/>
      <c r="M51" s="6">
        <v>3215500169</v>
      </c>
      <c r="N51" s="6"/>
      <c r="O51" s="6">
        <v>-2878232738</v>
      </c>
      <c r="P51" s="6"/>
      <c r="Q51" s="6">
        <v>0</v>
      </c>
      <c r="R51" s="6"/>
      <c r="S51" s="6">
        <f t="shared" si="2"/>
        <v>337267431</v>
      </c>
      <c r="T51" s="6"/>
      <c r="U51" s="11">
        <f t="shared" si="3"/>
        <v>9.4898744650332592E-5</v>
      </c>
    </row>
    <row r="52" spans="1:21" x14ac:dyDescent="0.55000000000000004">
      <c r="A52" s="4" t="s">
        <v>45</v>
      </c>
      <c r="C52" s="6">
        <v>24278276767</v>
      </c>
      <c r="D52" s="6"/>
      <c r="E52" s="6">
        <v>15087327873</v>
      </c>
      <c r="F52" s="6"/>
      <c r="G52" s="6">
        <v>0</v>
      </c>
      <c r="H52" s="6"/>
      <c r="I52" s="6">
        <f t="shared" si="0"/>
        <v>39365604640</v>
      </c>
      <c r="J52" s="6"/>
      <c r="K52" s="11">
        <f t="shared" si="1"/>
        <v>1.1593125436170859E-2</v>
      </c>
      <c r="L52" s="6"/>
      <c r="M52" s="6">
        <v>24278276767</v>
      </c>
      <c r="N52" s="6"/>
      <c r="O52" s="6">
        <v>-10999839044</v>
      </c>
      <c r="P52" s="6"/>
      <c r="Q52" s="6">
        <v>0</v>
      </c>
      <c r="R52" s="6"/>
      <c r="S52" s="6">
        <f t="shared" si="2"/>
        <v>13278437723</v>
      </c>
      <c r="T52" s="6"/>
      <c r="U52" s="11">
        <f t="shared" si="3"/>
        <v>3.7362251881069438E-3</v>
      </c>
    </row>
    <row r="53" spans="1:21" x14ac:dyDescent="0.55000000000000004">
      <c r="A53" s="4" t="s">
        <v>18</v>
      </c>
      <c r="C53" s="6">
        <v>36243510128</v>
      </c>
      <c r="D53" s="6"/>
      <c r="E53" s="6">
        <v>51385376177</v>
      </c>
      <c r="F53" s="6"/>
      <c r="G53" s="6">
        <v>0</v>
      </c>
      <c r="H53" s="6"/>
      <c r="I53" s="6">
        <f t="shared" si="0"/>
        <v>87628886305</v>
      </c>
      <c r="J53" s="6"/>
      <c r="K53" s="11">
        <f t="shared" si="1"/>
        <v>2.5806606555550157E-2</v>
      </c>
      <c r="L53" s="6"/>
      <c r="M53" s="6">
        <v>36243510128</v>
      </c>
      <c r="N53" s="6"/>
      <c r="O53" s="6">
        <v>39306541424</v>
      </c>
      <c r="P53" s="6"/>
      <c r="Q53" s="6">
        <v>0</v>
      </c>
      <c r="R53" s="6"/>
      <c r="S53" s="6">
        <f t="shared" si="2"/>
        <v>75550051552</v>
      </c>
      <c r="T53" s="6"/>
      <c r="U53" s="11">
        <f t="shared" si="3"/>
        <v>2.125792291682238E-2</v>
      </c>
    </row>
    <row r="54" spans="1:21" x14ac:dyDescent="0.55000000000000004">
      <c r="A54" s="4" t="s">
        <v>82</v>
      </c>
      <c r="C54" s="6">
        <v>41753553371</v>
      </c>
      <c r="D54" s="6"/>
      <c r="E54" s="6">
        <v>37699215830</v>
      </c>
      <c r="F54" s="6"/>
      <c r="G54" s="6">
        <v>0</v>
      </c>
      <c r="H54" s="6"/>
      <c r="I54" s="6">
        <f t="shared" si="0"/>
        <v>79452769201</v>
      </c>
      <c r="J54" s="6"/>
      <c r="K54" s="11">
        <f t="shared" si="1"/>
        <v>2.3398749441850962E-2</v>
      </c>
      <c r="L54" s="6"/>
      <c r="M54" s="6">
        <v>41753553371</v>
      </c>
      <c r="N54" s="6"/>
      <c r="O54" s="6">
        <v>50334667290</v>
      </c>
      <c r="P54" s="6"/>
      <c r="Q54" s="6">
        <v>0</v>
      </c>
      <c r="R54" s="6"/>
      <c r="S54" s="6">
        <f t="shared" si="2"/>
        <v>92088220661</v>
      </c>
      <c r="T54" s="6"/>
      <c r="U54" s="11">
        <f t="shared" si="3"/>
        <v>2.5911356195587473E-2</v>
      </c>
    </row>
    <row r="55" spans="1:21" x14ac:dyDescent="0.55000000000000004">
      <c r="A55" s="4" t="s">
        <v>69</v>
      </c>
      <c r="C55" s="6">
        <v>67053355278</v>
      </c>
      <c r="D55" s="6"/>
      <c r="E55" s="6">
        <v>-885681591</v>
      </c>
      <c r="F55" s="6"/>
      <c r="G55" s="6">
        <v>0</v>
      </c>
      <c r="H55" s="6"/>
      <c r="I55" s="6">
        <f t="shared" si="0"/>
        <v>66167673687</v>
      </c>
      <c r="J55" s="6"/>
      <c r="K55" s="11">
        <f t="shared" si="1"/>
        <v>1.9486304043544671E-2</v>
      </c>
      <c r="L55" s="6"/>
      <c r="M55" s="6">
        <v>67053355278</v>
      </c>
      <c r="N55" s="6"/>
      <c r="O55" s="6">
        <v>69968874495</v>
      </c>
      <c r="P55" s="6"/>
      <c r="Q55" s="6">
        <v>0</v>
      </c>
      <c r="R55" s="6"/>
      <c r="S55" s="6">
        <f t="shared" si="2"/>
        <v>137022229773</v>
      </c>
      <c r="T55" s="6"/>
      <c r="U55" s="11">
        <f t="shared" si="3"/>
        <v>3.8554679163927713E-2</v>
      </c>
    </row>
    <row r="56" spans="1:21" x14ac:dyDescent="0.55000000000000004">
      <c r="A56" s="4" t="s">
        <v>25</v>
      </c>
      <c r="C56" s="6">
        <v>67716896486</v>
      </c>
      <c r="D56" s="6"/>
      <c r="E56" s="6">
        <v>-36079495671</v>
      </c>
      <c r="F56" s="6"/>
      <c r="G56" s="6">
        <v>0</v>
      </c>
      <c r="H56" s="6"/>
      <c r="I56" s="6">
        <f t="shared" si="0"/>
        <v>31637400815</v>
      </c>
      <c r="J56" s="6"/>
      <c r="K56" s="11">
        <f t="shared" si="1"/>
        <v>9.3171782696314029E-3</v>
      </c>
      <c r="L56" s="6"/>
      <c r="M56" s="6">
        <v>67716896486</v>
      </c>
      <c r="N56" s="6"/>
      <c r="O56" s="6">
        <v>-14151308786</v>
      </c>
      <c r="P56" s="6"/>
      <c r="Q56" s="6">
        <v>0</v>
      </c>
      <c r="R56" s="6"/>
      <c r="S56" s="6">
        <f t="shared" si="2"/>
        <v>53565587700</v>
      </c>
      <c r="T56" s="6"/>
      <c r="U56" s="11">
        <f t="shared" si="3"/>
        <v>1.5072036496720896E-2</v>
      </c>
    </row>
    <row r="57" spans="1:21" x14ac:dyDescent="0.55000000000000004">
      <c r="A57" s="4" t="s">
        <v>66</v>
      </c>
      <c r="C57" s="6">
        <v>0</v>
      </c>
      <c r="D57" s="6"/>
      <c r="E57" s="6">
        <v>11654242200</v>
      </c>
      <c r="F57" s="6"/>
      <c r="G57" s="6">
        <v>0</v>
      </c>
      <c r="H57" s="6"/>
      <c r="I57" s="6">
        <f t="shared" si="0"/>
        <v>11654242200</v>
      </c>
      <c r="J57" s="6"/>
      <c r="K57" s="11">
        <f t="shared" si="1"/>
        <v>3.432160967008986E-3</v>
      </c>
      <c r="L57" s="6"/>
      <c r="M57" s="6">
        <v>1320000000</v>
      </c>
      <c r="N57" s="6"/>
      <c r="O57" s="6">
        <v>6453372600</v>
      </c>
      <c r="P57" s="6"/>
      <c r="Q57" s="6">
        <v>0</v>
      </c>
      <c r="R57" s="6"/>
      <c r="S57" s="6">
        <f t="shared" si="2"/>
        <v>7773372600</v>
      </c>
      <c r="T57" s="6"/>
      <c r="U57" s="11">
        <f t="shared" si="3"/>
        <v>2.1872355099692149E-3</v>
      </c>
    </row>
    <row r="58" spans="1:21" x14ac:dyDescent="0.55000000000000004">
      <c r="A58" s="4" t="s">
        <v>19</v>
      </c>
      <c r="C58" s="6">
        <v>69024484966</v>
      </c>
      <c r="D58" s="6"/>
      <c r="E58" s="6">
        <v>97115781339</v>
      </c>
      <c r="F58" s="6"/>
      <c r="G58" s="6">
        <v>0</v>
      </c>
      <c r="H58" s="6"/>
      <c r="I58" s="6">
        <f t="shared" si="0"/>
        <v>166140266305</v>
      </c>
      <c r="J58" s="6"/>
      <c r="K58" s="11">
        <f t="shared" si="1"/>
        <v>4.8928117956952982E-2</v>
      </c>
      <c r="L58" s="6"/>
      <c r="M58" s="6">
        <v>69024484966</v>
      </c>
      <c r="N58" s="6"/>
      <c r="O58" s="6">
        <v>-5895062573</v>
      </c>
      <c r="P58" s="6"/>
      <c r="Q58" s="6">
        <v>0</v>
      </c>
      <c r="R58" s="6"/>
      <c r="S58" s="6">
        <f t="shared" si="2"/>
        <v>63129422393</v>
      </c>
      <c r="T58" s="6"/>
      <c r="U58" s="11">
        <f t="shared" si="3"/>
        <v>1.7763063921806002E-2</v>
      </c>
    </row>
    <row r="59" spans="1:21" x14ac:dyDescent="0.55000000000000004">
      <c r="A59" s="4" t="s">
        <v>61</v>
      </c>
      <c r="C59" s="6">
        <v>0</v>
      </c>
      <c r="D59" s="6"/>
      <c r="E59" s="6">
        <v>1738179010</v>
      </c>
      <c r="F59" s="6"/>
      <c r="G59" s="6">
        <v>0</v>
      </c>
      <c r="H59" s="6"/>
      <c r="I59" s="6">
        <f t="shared" si="0"/>
        <v>1738179010</v>
      </c>
      <c r="J59" s="6"/>
      <c r="K59" s="11">
        <f t="shared" si="1"/>
        <v>5.1189172572681924E-4</v>
      </c>
      <c r="L59" s="6"/>
      <c r="M59" s="6">
        <v>2672832086</v>
      </c>
      <c r="N59" s="6"/>
      <c r="O59" s="6">
        <v>-6949736477</v>
      </c>
      <c r="P59" s="6"/>
      <c r="Q59" s="6">
        <v>0</v>
      </c>
      <c r="R59" s="6"/>
      <c r="S59" s="6">
        <f t="shared" si="2"/>
        <v>-4276904391</v>
      </c>
      <c r="T59" s="6"/>
      <c r="U59" s="11">
        <f t="shared" si="3"/>
        <v>-1.2034155106289976E-3</v>
      </c>
    </row>
    <row r="60" spans="1:21" x14ac:dyDescent="0.55000000000000004">
      <c r="A60" s="4" t="s">
        <v>63</v>
      </c>
      <c r="C60" s="6">
        <v>0</v>
      </c>
      <c r="D60" s="6"/>
      <c r="E60" s="6">
        <v>9120214890</v>
      </c>
      <c r="F60" s="6"/>
      <c r="G60" s="6">
        <v>0</v>
      </c>
      <c r="H60" s="6"/>
      <c r="I60" s="6">
        <f t="shared" si="0"/>
        <v>9120214890</v>
      </c>
      <c r="J60" s="6"/>
      <c r="K60" s="11">
        <f t="shared" si="1"/>
        <v>2.6858928293245999E-3</v>
      </c>
      <c r="L60" s="6"/>
      <c r="M60" s="6">
        <v>2427204548</v>
      </c>
      <c r="N60" s="6"/>
      <c r="O60" s="6">
        <v>-4465039186</v>
      </c>
      <c r="P60" s="6"/>
      <c r="Q60" s="6">
        <v>0</v>
      </c>
      <c r="R60" s="6"/>
      <c r="S60" s="6">
        <f t="shared" si="2"/>
        <v>-2037834638</v>
      </c>
      <c r="T60" s="6"/>
      <c r="U60" s="11">
        <f t="shared" si="3"/>
        <v>-5.7339645389941295E-4</v>
      </c>
    </row>
    <row r="61" spans="1:21" x14ac:dyDescent="0.55000000000000004">
      <c r="A61" s="4" t="s">
        <v>60</v>
      </c>
      <c r="C61" s="6">
        <v>0</v>
      </c>
      <c r="D61" s="6"/>
      <c r="E61" s="6">
        <v>59265823831</v>
      </c>
      <c r="F61" s="6"/>
      <c r="G61" s="6">
        <v>0</v>
      </c>
      <c r="H61" s="6"/>
      <c r="I61" s="6">
        <f t="shared" si="0"/>
        <v>59265823831</v>
      </c>
      <c r="J61" s="6"/>
      <c r="K61" s="11">
        <f t="shared" si="1"/>
        <v>1.7453717173510359E-2</v>
      </c>
      <c r="L61" s="6"/>
      <c r="M61" s="6">
        <v>93056639601</v>
      </c>
      <c r="N61" s="6"/>
      <c r="O61" s="6">
        <v>-25210769675</v>
      </c>
      <c r="P61" s="6"/>
      <c r="Q61" s="6">
        <v>0</v>
      </c>
      <c r="R61" s="6"/>
      <c r="S61" s="6">
        <f t="shared" si="2"/>
        <v>67845869926</v>
      </c>
      <c r="T61" s="6"/>
      <c r="U61" s="11">
        <f t="shared" si="3"/>
        <v>1.9090156042037613E-2</v>
      </c>
    </row>
    <row r="62" spans="1:21" x14ac:dyDescent="0.55000000000000004">
      <c r="A62" s="4" t="s">
        <v>72</v>
      </c>
      <c r="C62" s="6">
        <v>10317662372</v>
      </c>
      <c r="D62" s="6"/>
      <c r="E62" s="6">
        <v>10319495877</v>
      </c>
      <c r="F62" s="6"/>
      <c r="G62" s="6">
        <v>0</v>
      </c>
      <c r="H62" s="6"/>
      <c r="I62" s="6">
        <f t="shared" si="0"/>
        <v>20637158249</v>
      </c>
      <c r="J62" s="6"/>
      <c r="K62" s="11">
        <f t="shared" si="1"/>
        <v>6.0776194450639877E-3</v>
      </c>
      <c r="L62" s="6"/>
      <c r="M62" s="6">
        <v>10317662372</v>
      </c>
      <c r="N62" s="6"/>
      <c r="O62" s="6">
        <v>-12542156526</v>
      </c>
      <c r="P62" s="6"/>
      <c r="Q62" s="6">
        <v>0</v>
      </c>
      <c r="R62" s="6"/>
      <c r="S62" s="6">
        <f t="shared" si="2"/>
        <v>-2224494154</v>
      </c>
      <c r="T62" s="6"/>
      <c r="U62" s="11">
        <f t="shared" si="3"/>
        <v>-6.2591784232081285E-4</v>
      </c>
    </row>
    <row r="63" spans="1:21" x14ac:dyDescent="0.55000000000000004">
      <c r="A63" s="4" t="s">
        <v>43</v>
      </c>
      <c r="C63" s="6">
        <v>0</v>
      </c>
      <c r="D63" s="6"/>
      <c r="E63" s="6">
        <v>2986623225</v>
      </c>
      <c r="F63" s="6"/>
      <c r="G63" s="6">
        <v>0</v>
      </c>
      <c r="H63" s="6"/>
      <c r="I63" s="6">
        <f t="shared" si="0"/>
        <v>2986623225</v>
      </c>
      <c r="J63" s="6"/>
      <c r="K63" s="11">
        <f t="shared" si="1"/>
        <v>8.7955711577776346E-4</v>
      </c>
      <c r="L63" s="6"/>
      <c r="M63" s="6">
        <v>529305136</v>
      </c>
      <c r="N63" s="6"/>
      <c r="O63" s="6">
        <v>-773867925</v>
      </c>
      <c r="P63" s="6"/>
      <c r="Q63" s="6">
        <v>0</v>
      </c>
      <c r="R63" s="6"/>
      <c r="S63" s="6">
        <f t="shared" si="2"/>
        <v>-244562789</v>
      </c>
      <c r="T63" s="6"/>
      <c r="U63" s="11">
        <f t="shared" si="3"/>
        <v>-6.8813942678871263E-5</v>
      </c>
    </row>
    <row r="64" spans="1:21" x14ac:dyDescent="0.55000000000000004">
      <c r="A64" s="4" t="s">
        <v>39</v>
      </c>
      <c r="C64" s="6">
        <v>2673876635</v>
      </c>
      <c r="D64" s="6"/>
      <c r="E64" s="6">
        <v>-31206839392</v>
      </c>
      <c r="F64" s="6"/>
      <c r="G64" s="6">
        <v>0</v>
      </c>
      <c r="H64" s="6"/>
      <c r="I64" s="6">
        <f t="shared" si="0"/>
        <v>-28532962757</v>
      </c>
      <c r="J64" s="6"/>
      <c r="K64" s="11">
        <f t="shared" si="1"/>
        <v>-8.4029248206027932E-3</v>
      </c>
      <c r="L64" s="6"/>
      <c r="M64" s="6">
        <v>2673876635</v>
      </c>
      <c r="N64" s="6"/>
      <c r="O64" s="6">
        <v>-89184504644</v>
      </c>
      <c r="P64" s="6"/>
      <c r="Q64" s="6">
        <v>0</v>
      </c>
      <c r="R64" s="6"/>
      <c r="S64" s="6">
        <f t="shared" si="2"/>
        <v>-86510628009</v>
      </c>
      <c r="T64" s="6"/>
      <c r="U64" s="11">
        <f t="shared" si="3"/>
        <v>-2.4341959057902634E-2</v>
      </c>
    </row>
    <row r="65" spans="1:21" x14ac:dyDescent="0.55000000000000004">
      <c r="A65" s="4" t="s">
        <v>24</v>
      </c>
      <c r="C65" s="6">
        <v>8090912518</v>
      </c>
      <c r="D65" s="6"/>
      <c r="E65" s="6">
        <v>2203368684</v>
      </c>
      <c r="F65" s="6"/>
      <c r="G65" s="6">
        <v>0</v>
      </c>
      <c r="H65" s="6"/>
      <c r="I65" s="6">
        <f t="shared" si="0"/>
        <v>10294281202</v>
      </c>
      <c r="J65" s="6"/>
      <c r="K65" s="11">
        <f t="shared" si="1"/>
        <v>3.0316540122118578E-3</v>
      </c>
      <c r="L65" s="6"/>
      <c r="M65" s="6">
        <v>8090912518</v>
      </c>
      <c r="N65" s="6"/>
      <c r="O65" s="6">
        <v>6576721680</v>
      </c>
      <c r="P65" s="6"/>
      <c r="Q65" s="6">
        <v>0</v>
      </c>
      <c r="R65" s="6"/>
      <c r="S65" s="6">
        <f t="shared" si="2"/>
        <v>14667634198</v>
      </c>
      <c r="T65" s="6"/>
      <c r="U65" s="11">
        <f t="shared" si="3"/>
        <v>4.1271108456970686E-3</v>
      </c>
    </row>
    <row r="66" spans="1:21" x14ac:dyDescent="0.55000000000000004">
      <c r="A66" s="4" t="s">
        <v>68</v>
      </c>
      <c r="C66" s="6">
        <v>13861343363</v>
      </c>
      <c r="D66" s="6"/>
      <c r="E66" s="6">
        <v>22320728625</v>
      </c>
      <c r="F66" s="6"/>
      <c r="G66" s="6">
        <v>0</v>
      </c>
      <c r="H66" s="6"/>
      <c r="I66" s="6">
        <f t="shared" si="0"/>
        <v>36182071988</v>
      </c>
      <c r="J66" s="6"/>
      <c r="K66" s="11">
        <f t="shared" si="1"/>
        <v>1.0655578719886465E-2</v>
      </c>
      <c r="L66" s="6"/>
      <c r="M66" s="6">
        <v>13861343363</v>
      </c>
      <c r="N66" s="6"/>
      <c r="O66" s="6">
        <v>14855601994</v>
      </c>
      <c r="P66" s="6"/>
      <c r="Q66" s="6">
        <v>0</v>
      </c>
      <c r="R66" s="6"/>
      <c r="S66" s="6">
        <f t="shared" si="2"/>
        <v>28716945357</v>
      </c>
      <c r="T66" s="6"/>
      <c r="U66" s="11">
        <f t="shared" si="3"/>
        <v>8.0802408239990919E-3</v>
      </c>
    </row>
    <row r="67" spans="1:21" x14ac:dyDescent="0.55000000000000004">
      <c r="A67" s="4" t="s">
        <v>21</v>
      </c>
      <c r="C67" s="6">
        <v>47002012072</v>
      </c>
      <c r="D67" s="6"/>
      <c r="E67" s="6">
        <v>43873390800</v>
      </c>
      <c r="F67" s="6"/>
      <c r="G67" s="6">
        <v>0</v>
      </c>
      <c r="H67" s="6"/>
      <c r="I67" s="6">
        <f t="shared" si="0"/>
        <v>90875402872</v>
      </c>
      <c r="J67" s="6"/>
      <c r="K67" s="11">
        <f t="shared" si="1"/>
        <v>2.6762701962594761E-2</v>
      </c>
      <c r="L67" s="6"/>
      <c r="M67" s="6">
        <v>47002012072</v>
      </c>
      <c r="N67" s="6"/>
      <c r="O67" s="6">
        <v>56827850400</v>
      </c>
      <c r="P67" s="6"/>
      <c r="Q67" s="6">
        <v>0</v>
      </c>
      <c r="R67" s="6"/>
      <c r="S67" s="6">
        <f t="shared" si="2"/>
        <v>103829862472</v>
      </c>
      <c r="T67" s="6"/>
      <c r="U67" s="11">
        <f t="shared" si="3"/>
        <v>2.9215164881454203E-2</v>
      </c>
    </row>
    <row r="68" spans="1:21" x14ac:dyDescent="0.55000000000000004">
      <c r="A68" s="4" t="s">
        <v>27</v>
      </c>
      <c r="C68" s="6">
        <v>81567193474</v>
      </c>
      <c r="D68" s="6"/>
      <c r="E68" s="6">
        <v>9702525792</v>
      </c>
      <c r="F68" s="6"/>
      <c r="G68" s="6">
        <v>0</v>
      </c>
      <c r="H68" s="6"/>
      <c r="I68" s="6">
        <f t="shared" si="0"/>
        <v>91269719266</v>
      </c>
      <c r="J68" s="6"/>
      <c r="K68" s="11">
        <f t="shared" si="1"/>
        <v>2.6878827688567621E-2</v>
      </c>
      <c r="L68" s="6"/>
      <c r="M68" s="6">
        <v>81567193474</v>
      </c>
      <c r="N68" s="6"/>
      <c r="O68" s="6">
        <v>114644568559</v>
      </c>
      <c r="P68" s="6"/>
      <c r="Q68" s="6">
        <v>0</v>
      </c>
      <c r="R68" s="6"/>
      <c r="S68" s="6">
        <f t="shared" si="2"/>
        <v>196211762033</v>
      </c>
      <c r="T68" s="6"/>
      <c r="U68" s="11">
        <f t="shared" si="3"/>
        <v>5.5209155083111153E-2</v>
      </c>
    </row>
    <row r="69" spans="1:21" x14ac:dyDescent="0.55000000000000004">
      <c r="A69" s="4" t="s">
        <v>31</v>
      </c>
      <c r="C69" s="6">
        <v>0</v>
      </c>
      <c r="D69" s="6"/>
      <c r="E69" s="6">
        <v>39121797366</v>
      </c>
      <c r="F69" s="6"/>
      <c r="G69" s="6">
        <v>0</v>
      </c>
      <c r="H69" s="6"/>
      <c r="I69" s="6">
        <f t="shared" si="0"/>
        <v>39121797366</v>
      </c>
      <c r="J69" s="6"/>
      <c r="K69" s="11">
        <f t="shared" si="1"/>
        <v>1.1521324473488304E-2</v>
      </c>
      <c r="L69" s="6"/>
      <c r="M69" s="6">
        <v>34825079412</v>
      </c>
      <c r="N69" s="6"/>
      <c r="O69" s="6">
        <v>7236178148</v>
      </c>
      <c r="P69" s="6"/>
      <c r="Q69" s="6">
        <v>0</v>
      </c>
      <c r="R69" s="6"/>
      <c r="S69" s="6">
        <f t="shared" si="2"/>
        <v>42061257560</v>
      </c>
      <c r="T69" s="6"/>
      <c r="U69" s="11">
        <f t="shared" si="3"/>
        <v>1.1835001467598902E-2</v>
      </c>
    </row>
    <row r="70" spans="1:21" x14ac:dyDescent="0.55000000000000004">
      <c r="A70" s="4" t="s">
        <v>44</v>
      </c>
      <c r="C70" s="6">
        <v>0</v>
      </c>
      <c r="D70" s="6"/>
      <c r="E70" s="6">
        <v>39882284</v>
      </c>
      <c r="F70" s="6"/>
      <c r="G70" s="6">
        <v>0</v>
      </c>
      <c r="H70" s="6"/>
      <c r="I70" s="6">
        <f t="shared" si="0"/>
        <v>39882284</v>
      </c>
      <c r="J70" s="6"/>
      <c r="K70" s="11">
        <f t="shared" si="1"/>
        <v>1.1745286915348903E-5</v>
      </c>
      <c r="L70" s="6"/>
      <c r="M70" s="6">
        <v>477631000</v>
      </c>
      <c r="N70" s="6"/>
      <c r="O70" s="6">
        <v>-2887063001</v>
      </c>
      <c r="P70" s="6"/>
      <c r="Q70" s="6">
        <v>0</v>
      </c>
      <c r="R70" s="6"/>
      <c r="S70" s="6">
        <f t="shared" si="2"/>
        <v>-2409432001</v>
      </c>
      <c r="T70" s="6"/>
      <c r="U70" s="11">
        <f t="shared" si="3"/>
        <v>-6.7795479550837178E-4</v>
      </c>
    </row>
    <row r="71" spans="1:21" x14ac:dyDescent="0.55000000000000004">
      <c r="A71" s="4" t="s">
        <v>23</v>
      </c>
      <c r="C71" s="6">
        <v>0</v>
      </c>
      <c r="D71" s="6"/>
      <c r="E71" s="6">
        <v>43026378297</v>
      </c>
      <c r="F71" s="6"/>
      <c r="G71" s="6">
        <v>0</v>
      </c>
      <c r="H71" s="6"/>
      <c r="I71" s="6">
        <f t="shared" si="0"/>
        <v>43026378297</v>
      </c>
      <c r="J71" s="6"/>
      <c r="K71" s="11">
        <f t="shared" si="1"/>
        <v>1.2671219081299508E-2</v>
      </c>
      <c r="L71" s="6"/>
      <c r="M71" s="6">
        <v>17375942220</v>
      </c>
      <c r="N71" s="6"/>
      <c r="O71" s="6">
        <v>32419257759</v>
      </c>
      <c r="P71" s="6"/>
      <c r="Q71" s="6">
        <v>0</v>
      </c>
      <c r="R71" s="6"/>
      <c r="S71" s="6">
        <f t="shared" si="2"/>
        <v>49795199979</v>
      </c>
      <c r="T71" s="6"/>
      <c r="U71" s="11">
        <f t="shared" si="3"/>
        <v>1.4011142296213499E-2</v>
      </c>
    </row>
    <row r="72" spans="1:21" x14ac:dyDescent="0.55000000000000004">
      <c r="A72" s="4" t="s">
        <v>32</v>
      </c>
      <c r="C72" s="6">
        <v>0</v>
      </c>
      <c r="D72" s="6"/>
      <c r="E72" s="6">
        <v>22799107414</v>
      </c>
      <c r="F72" s="6"/>
      <c r="G72" s="6">
        <v>0</v>
      </c>
      <c r="H72" s="6"/>
      <c r="I72" s="6">
        <f t="shared" si="0"/>
        <v>22799107414</v>
      </c>
      <c r="J72" s="6"/>
      <c r="K72" s="11">
        <f t="shared" si="1"/>
        <v>6.7143109956111927E-3</v>
      </c>
      <c r="L72" s="6"/>
      <c r="M72" s="6">
        <v>38076960000</v>
      </c>
      <c r="N72" s="6"/>
      <c r="O72" s="6">
        <v>14030979487</v>
      </c>
      <c r="P72" s="6"/>
      <c r="Q72" s="6">
        <v>0</v>
      </c>
      <c r="R72" s="6"/>
      <c r="S72" s="6">
        <f t="shared" si="2"/>
        <v>52107939487</v>
      </c>
      <c r="T72" s="6"/>
      <c r="U72" s="11">
        <f t="shared" si="3"/>
        <v>1.4661890206741591E-2</v>
      </c>
    </row>
    <row r="73" spans="1:21" x14ac:dyDescent="0.55000000000000004">
      <c r="A73" s="4" t="s">
        <v>90</v>
      </c>
      <c r="C73" s="6">
        <v>1861547765</v>
      </c>
      <c r="D73" s="6"/>
      <c r="E73" s="6">
        <v>-1981284418</v>
      </c>
      <c r="F73" s="6"/>
      <c r="G73" s="6">
        <v>0</v>
      </c>
      <c r="H73" s="6"/>
      <c r="I73" s="6">
        <f t="shared" ref="I73:I93" si="4">C73+E73+G73</f>
        <v>-119736653</v>
      </c>
      <c r="J73" s="6"/>
      <c r="K73" s="11">
        <f t="shared" ref="K73:K93" si="5">I73/$I$94</f>
        <v>-3.5262307037595234E-5</v>
      </c>
      <c r="L73" s="6"/>
      <c r="M73" s="6">
        <v>1861547765</v>
      </c>
      <c r="N73" s="6"/>
      <c r="O73" s="6">
        <v>-1981284418</v>
      </c>
      <c r="P73" s="6"/>
      <c r="Q73" s="6">
        <v>0</v>
      </c>
      <c r="R73" s="6"/>
      <c r="S73" s="6">
        <f t="shared" ref="S73:S93" si="6">M73+O73+Q73</f>
        <v>-119736653</v>
      </c>
      <c r="T73" s="6"/>
      <c r="U73" s="11">
        <f t="shared" ref="U73:U93" si="7">S73/$S$94</f>
        <v>-3.3690943785000337E-5</v>
      </c>
    </row>
    <row r="74" spans="1:21" x14ac:dyDescent="0.55000000000000004">
      <c r="A74" s="4" t="s">
        <v>20</v>
      </c>
      <c r="C74" s="6">
        <v>9531730950</v>
      </c>
      <c r="D74" s="6"/>
      <c r="E74" s="6">
        <v>8826277238</v>
      </c>
      <c r="F74" s="6"/>
      <c r="G74" s="6">
        <v>0</v>
      </c>
      <c r="H74" s="6"/>
      <c r="I74" s="6">
        <f t="shared" si="4"/>
        <v>18358008188</v>
      </c>
      <c r="J74" s="6"/>
      <c r="K74" s="11">
        <f t="shared" si="5"/>
        <v>5.4064123650085939E-3</v>
      </c>
      <c r="L74" s="6"/>
      <c r="M74" s="6">
        <v>9531730950</v>
      </c>
      <c r="N74" s="6"/>
      <c r="O74" s="6">
        <v>14579575941</v>
      </c>
      <c r="P74" s="6"/>
      <c r="Q74" s="6">
        <v>0</v>
      </c>
      <c r="R74" s="6"/>
      <c r="S74" s="6">
        <f t="shared" si="6"/>
        <v>24111306891</v>
      </c>
      <c r="T74" s="6"/>
      <c r="U74" s="11">
        <f t="shared" si="7"/>
        <v>6.7843276448321319E-3</v>
      </c>
    </row>
    <row r="75" spans="1:21" x14ac:dyDescent="0.55000000000000004">
      <c r="A75" s="4" t="s">
        <v>26</v>
      </c>
      <c r="C75" s="6">
        <v>0</v>
      </c>
      <c r="D75" s="6"/>
      <c r="E75" s="6">
        <v>40810722750</v>
      </c>
      <c r="F75" s="6"/>
      <c r="G75" s="6">
        <v>0</v>
      </c>
      <c r="H75" s="6"/>
      <c r="I75" s="6">
        <f t="shared" si="4"/>
        <v>40810722750</v>
      </c>
      <c r="J75" s="6"/>
      <c r="K75" s="11">
        <f t="shared" si="5"/>
        <v>1.2018711062824455E-2</v>
      </c>
      <c r="L75" s="6"/>
      <c r="M75" s="6">
        <v>48922470434</v>
      </c>
      <c r="N75" s="6"/>
      <c r="O75" s="6">
        <v>-7430784150</v>
      </c>
      <c r="P75" s="6"/>
      <c r="Q75" s="6">
        <v>0</v>
      </c>
      <c r="R75" s="6"/>
      <c r="S75" s="6">
        <f t="shared" si="6"/>
        <v>41491686284</v>
      </c>
      <c r="T75" s="6"/>
      <c r="U75" s="11">
        <f t="shared" si="7"/>
        <v>1.1674738145044973E-2</v>
      </c>
    </row>
    <row r="76" spans="1:21" x14ac:dyDescent="0.55000000000000004">
      <c r="A76" s="4" t="s">
        <v>65</v>
      </c>
      <c r="C76" s="6">
        <v>0</v>
      </c>
      <c r="D76" s="6"/>
      <c r="E76" s="6">
        <v>3101436000</v>
      </c>
      <c r="F76" s="6"/>
      <c r="G76" s="6">
        <v>0</v>
      </c>
      <c r="H76" s="6"/>
      <c r="I76" s="6">
        <f t="shared" si="4"/>
        <v>3101436000</v>
      </c>
      <c r="J76" s="6"/>
      <c r="K76" s="11">
        <f t="shared" si="5"/>
        <v>9.1336934638929E-4</v>
      </c>
      <c r="L76" s="6"/>
      <c r="M76" s="6">
        <v>0</v>
      </c>
      <c r="N76" s="6"/>
      <c r="O76" s="6">
        <v>4970250000</v>
      </c>
      <c r="P76" s="6"/>
      <c r="Q76" s="6">
        <v>0</v>
      </c>
      <c r="R76" s="6"/>
      <c r="S76" s="6">
        <f t="shared" si="6"/>
        <v>4970250000</v>
      </c>
      <c r="T76" s="6"/>
      <c r="U76" s="11">
        <f t="shared" si="7"/>
        <v>1.3985058806295339E-3</v>
      </c>
    </row>
    <row r="77" spans="1:21" x14ac:dyDescent="0.55000000000000004">
      <c r="A77" s="4" t="s">
        <v>77</v>
      </c>
      <c r="C77" s="6">
        <v>0</v>
      </c>
      <c r="D77" s="6"/>
      <c r="E77" s="6">
        <v>8957364669</v>
      </c>
      <c r="F77" s="6"/>
      <c r="G77" s="6">
        <v>0</v>
      </c>
      <c r="H77" s="6"/>
      <c r="I77" s="6">
        <f t="shared" si="4"/>
        <v>8957364669</v>
      </c>
      <c r="J77" s="6"/>
      <c r="K77" s="11">
        <f t="shared" si="5"/>
        <v>2.6379336259381297E-3</v>
      </c>
      <c r="L77" s="6"/>
      <c r="M77" s="6">
        <v>0</v>
      </c>
      <c r="N77" s="6"/>
      <c r="O77" s="6">
        <v>11811848827</v>
      </c>
      <c r="P77" s="6"/>
      <c r="Q77" s="6">
        <v>0</v>
      </c>
      <c r="R77" s="6"/>
      <c r="S77" s="6">
        <f t="shared" si="6"/>
        <v>11811848827</v>
      </c>
      <c r="T77" s="6"/>
      <c r="U77" s="11">
        <f t="shared" si="7"/>
        <v>3.3235632102342058E-3</v>
      </c>
    </row>
    <row r="78" spans="1:21" x14ac:dyDescent="0.55000000000000004">
      <c r="A78" s="4" t="s">
        <v>89</v>
      </c>
      <c r="C78" s="6">
        <v>0</v>
      </c>
      <c r="D78" s="6"/>
      <c r="E78" s="6">
        <v>21420582572</v>
      </c>
      <c r="F78" s="6"/>
      <c r="G78" s="6">
        <v>0</v>
      </c>
      <c r="H78" s="6"/>
      <c r="I78" s="6">
        <f t="shared" si="4"/>
        <v>21420582572</v>
      </c>
      <c r="J78" s="6"/>
      <c r="K78" s="11">
        <f t="shared" si="5"/>
        <v>6.3083370100384005E-3</v>
      </c>
      <c r="L78" s="6"/>
      <c r="M78" s="6">
        <v>0</v>
      </c>
      <c r="N78" s="6"/>
      <c r="O78" s="6">
        <v>12358028407</v>
      </c>
      <c r="P78" s="6"/>
      <c r="Q78" s="6">
        <v>0</v>
      </c>
      <c r="R78" s="6"/>
      <c r="S78" s="6">
        <f t="shared" si="6"/>
        <v>12358028407</v>
      </c>
      <c r="T78" s="6"/>
      <c r="U78" s="11">
        <f t="shared" si="7"/>
        <v>3.477244685916469E-3</v>
      </c>
    </row>
    <row r="79" spans="1:21" x14ac:dyDescent="0.55000000000000004">
      <c r="A79" s="4" t="s">
        <v>62</v>
      </c>
      <c r="C79" s="6">
        <v>0</v>
      </c>
      <c r="D79" s="6"/>
      <c r="E79" s="6">
        <v>27122376666</v>
      </c>
      <c r="F79" s="6"/>
      <c r="G79" s="6">
        <v>0</v>
      </c>
      <c r="H79" s="6"/>
      <c r="I79" s="6">
        <f t="shared" si="4"/>
        <v>27122376666</v>
      </c>
      <c r="J79" s="6"/>
      <c r="K79" s="11">
        <f t="shared" si="5"/>
        <v>7.9875088339558028E-3</v>
      </c>
      <c r="L79" s="6"/>
      <c r="M79" s="6">
        <v>0</v>
      </c>
      <c r="N79" s="6"/>
      <c r="O79" s="6">
        <v>19697817216</v>
      </c>
      <c r="P79" s="6"/>
      <c r="Q79" s="6">
        <v>0</v>
      </c>
      <c r="R79" s="6"/>
      <c r="S79" s="6">
        <f t="shared" si="6"/>
        <v>19697817216</v>
      </c>
      <c r="T79" s="6"/>
      <c r="U79" s="11">
        <f t="shared" si="7"/>
        <v>5.5424804008131733E-3</v>
      </c>
    </row>
    <row r="80" spans="1:21" x14ac:dyDescent="0.55000000000000004">
      <c r="A80" s="4" t="s">
        <v>74</v>
      </c>
      <c r="C80" s="6">
        <v>0</v>
      </c>
      <c r="D80" s="6"/>
      <c r="E80" s="6">
        <v>3132207702</v>
      </c>
      <c r="F80" s="6"/>
      <c r="G80" s="6">
        <v>0</v>
      </c>
      <c r="H80" s="6"/>
      <c r="I80" s="6">
        <f t="shared" si="4"/>
        <v>3132207702</v>
      </c>
      <c r="J80" s="6"/>
      <c r="K80" s="11">
        <f t="shared" si="5"/>
        <v>9.2243157735037576E-4</v>
      </c>
      <c r="L80" s="6"/>
      <c r="M80" s="6">
        <v>0</v>
      </c>
      <c r="N80" s="6"/>
      <c r="O80" s="6">
        <v>9048600029</v>
      </c>
      <c r="P80" s="6"/>
      <c r="Q80" s="6">
        <v>0</v>
      </c>
      <c r="R80" s="6"/>
      <c r="S80" s="6">
        <f t="shared" si="6"/>
        <v>9048600029</v>
      </c>
      <c r="T80" s="6"/>
      <c r="U80" s="11">
        <f t="shared" si="7"/>
        <v>2.5460530862675057E-3</v>
      </c>
    </row>
    <row r="81" spans="1:21" x14ac:dyDescent="0.55000000000000004">
      <c r="A81" s="4" t="s">
        <v>33</v>
      </c>
      <c r="C81" s="6">
        <v>0</v>
      </c>
      <c r="D81" s="6"/>
      <c r="E81" s="6">
        <v>11777677325</v>
      </c>
      <c r="F81" s="6"/>
      <c r="G81" s="6">
        <v>0</v>
      </c>
      <c r="H81" s="6"/>
      <c r="I81" s="6">
        <f t="shared" si="4"/>
        <v>11777677325</v>
      </c>
      <c r="J81" s="6"/>
      <c r="K81" s="11">
        <f t="shared" si="5"/>
        <v>3.4685124698105043E-3</v>
      </c>
      <c r="L81" s="6"/>
      <c r="M81" s="6">
        <v>0</v>
      </c>
      <c r="N81" s="6"/>
      <c r="O81" s="6">
        <v>-20050093540</v>
      </c>
      <c r="P81" s="6"/>
      <c r="Q81" s="6">
        <v>0</v>
      </c>
      <c r="R81" s="6"/>
      <c r="S81" s="6">
        <f t="shared" si="6"/>
        <v>-20050093540</v>
      </c>
      <c r="T81" s="6"/>
      <c r="U81" s="11">
        <f t="shared" si="7"/>
        <v>-5.6416022781273032E-3</v>
      </c>
    </row>
    <row r="82" spans="1:21" x14ac:dyDescent="0.55000000000000004">
      <c r="A82" s="4" t="s">
        <v>54</v>
      </c>
      <c r="C82" s="6">
        <v>0</v>
      </c>
      <c r="D82" s="6"/>
      <c r="E82" s="6">
        <v>905153841</v>
      </c>
      <c r="F82" s="6"/>
      <c r="G82" s="6">
        <v>0</v>
      </c>
      <c r="H82" s="6"/>
      <c r="I82" s="6">
        <f t="shared" si="4"/>
        <v>905153841</v>
      </c>
      <c r="J82" s="6"/>
      <c r="K82" s="11">
        <f t="shared" si="5"/>
        <v>2.665667684698073E-4</v>
      </c>
      <c r="L82" s="6"/>
      <c r="M82" s="6">
        <v>0</v>
      </c>
      <c r="N82" s="6"/>
      <c r="O82" s="6">
        <v>2756311698</v>
      </c>
      <c r="P82" s="6"/>
      <c r="Q82" s="6">
        <v>0</v>
      </c>
      <c r="R82" s="6"/>
      <c r="S82" s="6">
        <f t="shared" si="6"/>
        <v>2756311698</v>
      </c>
      <c r="T82" s="6"/>
      <c r="U82" s="11">
        <f t="shared" si="7"/>
        <v>7.7555819496020844E-4</v>
      </c>
    </row>
    <row r="83" spans="1:21" x14ac:dyDescent="0.55000000000000004">
      <c r="A83" s="4" t="s">
        <v>46</v>
      </c>
      <c r="C83" s="6">
        <v>0</v>
      </c>
      <c r="D83" s="6"/>
      <c r="E83" s="6">
        <v>-1467986160</v>
      </c>
      <c r="F83" s="6"/>
      <c r="G83" s="6">
        <v>0</v>
      </c>
      <c r="H83" s="6"/>
      <c r="I83" s="6">
        <f t="shared" si="4"/>
        <v>-1467986160</v>
      </c>
      <c r="J83" s="6"/>
      <c r="K83" s="11">
        <f t="shared" si="5"/>
        <v>-4.3232024116174691E-4</v>
      </c>
      <c r="L83" s="6"/>
      <c r="M83" s="6">
        <v>0</v>
      </c>
      <c r="N83" s="6"/>
      <c r="O83" s="6">
        <v>-3331199364</v>
      </c>
      <c r="P83" s="6"/>
      <c r="Q83" s="6">
        <v>0</v>
      </c>
      <c r="R83" s="6"/>
      <c r="S83" s="6">
        <f t="shared" si="6"/>
        <v>-3331199364</v>
      </c>
      <c r="T83" s="6"/>
      <c r="U83" s="11">
        <f t="shared" si="7"/>
        <v>-9.373174186617098E-4</v>
      </c>
    </row>
    <row r="84" spans="1:21" x14ac:dyDescent="0.55000000000000004">
      <c r="A84" s="4" t="s">
        <v>56</v>
      </c>
      <c r="C84" s="6">
        <v>0</v>
      </c>
      <c r="D84" s="6"/>
      <c r="E84" s="6">
        <v>743070000</v>
      </c>
      <c r="F84" s="6"/>
      <c r="G84" s="6">
        <v>0</v>
      </c>
      <c r="H84" s="6"/>
      <c r="I84" s="6">
        <f t="shared" si="4"/>
        <v>743070000</v>
      </c>
      <c r="J84" s="6"/>
      <c r="K84" s="11">
        <f t="shared" si="5"/>
        <v>2.1883326311472807E-4</v>
      </c>
      <c r="L84" s="6"/>
      <c r="M84" s="6">
        <v>0</v>
      </c>
      <c r="N84" s="6"/>
      <c r="O84" s="6">
        <v>2438873428</v>
      </c>
      <c r="P84" s="6"/>
      <c r="Q84" s="6">
        <v>0</v>
      </c>
      <c r="R84" s="6"/>
      <c r="S84" s="6">
        <f t="shared" si="6"/>
        <v>2438873428</v>
      </c>
      <c r="T84" s="6"/>
      <c r="U84" s="11">
        <f t="shared" si="7"/>
        <v>6.8623888761513204E-4</v>
      </c>
    </row>
    <row r="85" spans="1:21" x14ac:dyDescent="0.55000000000000004">
      <c r="A85" s="4" t="s">
        <v>48</v>
      </c>
      <c r="C85" s="6">
        <v>0</v>
      </c>
      <c r="D85" s="6"/>
      <c r="E85" s="6">
        <v>149939438854</v>
      </c>
      <c r="F85" s="6"/>
      <c r="G85" s="6">
        <v>0</v>
      </c>
      <c r="H85" s="6"/>
      <c r="I85" s="6">
        <f t="shared" si="4"/>
        <v>149939438854</v>
      </c>
      <c r="J85" s="6"/>
      <c r="K85" s="11">
        <f t="shared" si="5"/>
        <v>4.4156992845912311E-2</v>
      </c>
      <c r="L85" s="6"/>
      <c r="M85" s="6">
        <v>0</v>
      </c>
      <c r="N85" s="6"/>
      <c r="O85" s="6">
        <v>116164125126</v>
      </c>
      <c r="P85" s="6"/>
      <c r="Q85" s="6">
        <v>0</v>
      </c>
      <c r="R85" s="6"/>
      <c r="S85" s="6">
        <f t="shared" si="6"/>
        <v>116164125126</v>
      </c>
      <c r="T85" s="6"/>
      <c r="U85" s="11">
        <f t="shared" si="7"/>
        <v>3.2685722470076152E-2</v>
      </c>
    </row>
    <row r="86" spans="1:21" x14ac:dyDescent="0.55000000000000004">
      <c r="A86" s="4" t="s">
        <v>47</v>
      </c>
      <c r="C86" s="6">
        <v>0</v>
      </c>
      <c r="D86" s="6"/>
      <c r="E86" s="6">
        <v>33732540043</v>
      </c>
      <c r="F86" s="6"/>
      <c r="G86" s="6">
        <v>0</v>
      </c>
      <c r="H86" s="6"/>
      <c r="I86" s="6">
        <f t="shared" si="4"/>
        <v>33732540043</v>
      </c>
      <c r="J86" s="6"/>
      <c r="K86" s="11">
        <f t="shared" si="5"/>
        <v>9.934194370325701E-3</v>
      </c>
      <c r="L86" s="6"/>
      <c r="M86" s="6">
        <v>0</v>
      </c>
      <c r="N86" s="6"/>
      <c r="O86" s="6">
        <v>35440516733</v>
      </c>
      <c r="P86" s="6"/>
      <c r="Q86" s="6">
        <v>0</v>
      </c>
      <c r="R86" s="6"/>
      <c r="S86" s="6">
        <f t="shared" si="6"/>
        <v>35440516733</v>
      </c>
      <c r="T86" s="6"/>
      <c r="U86" s="11">
        <f t="shared" si="7"/>
        <v>9.9720881371459982E-3</v>
      </c>
    </row>
    <row r="87" spans="1:21" x14ac:dyDescent="0.55000000000000004">
      <c r="A87" s="4" t="s">
        <v>55</v>
      </c>
      <c r="C87" s="6">
        <v>0</v>
      </c>
      <c r="D87" s="6"/>
      <c r="E87" s="6">
        <v>2209709206</v>
      </c>
      <c r="F87" s="6"/>
      <c r="G87" s="6">
        <v>0</v>
      </c>
      <c r="H87" s="6"/>
      <c r="I87" s="6">
        <f t="shared" si="4"/>
        <v>2209709206</v>
      </c>
      <c r="J87" s="6"/>
      <c r="K87" s="11">
        <f t="shared" si="5"/>
        <v>6.5075682786767714E-4</v>
      </c>
      <c r="L87" s="6"/>
      <c r="M87" s="6">
        <v>0</v>
      </c>
      <c r="N87" s="6"/>
      <c r="O87" s="6">
        <v>8064791887</v>
      </c>
      <c r="P87" s="6"/>
      <c r="Q87" s="6">
        <v>0</v>
      </c>
      <c r="R87" s="6"/>
      <c r="S87" s="6">
        <f t="shared" si="6"/>
        <v>8064791887</v>
      </c>
      <c r="T87" s="6"/>
      <c r="U87" s="11">
        <f t="shared" si="7"/>
        <v>2.2692337166184511E-3</v>
      </c>
    </row>
    <row r="88" spans="1:21" x14ac:dyDescent="0.55000000000000004">
      <c r="A88" s="4" t="s">
        <v>91</v>
      </c>
      <c r="C88" s="6">
        <v>0</v>
      </c>
      <c r="D88" s="6"/>
      <c r="E88" s="6">
        <v>2686765150</v>
      </c>
      <c r="F88" s="6"/>
      <c r="G88" s="6">
        <v>0</v>
      </c>
      <c r="H88" s="6"/>
      <c r="I88" s="6">
        <f t="shared" si="4"/>
        <v>2686765150</v>
      </c>
      <c r="J88" s="6"/>
      <c r="K88" s="11">
        <f t="shared" si="5"/>
        <v>7.9124925645959569E-4</v>
      </c>
      <c r="L88" s="6"/>
      <c r="M88" s="6">
        <v>0</v>
      </c>
      <c r="N88" s="6"/>
      <c r="O88" s="6">
        <v>2686765154</v>
      </c>
      <c r="P88" s="6"/>
      <c r="Q88" s="6">
        <v>0</v>
      </c>
      <c r="R88" s="6"/>
      <c r="S88" s="6">
        <f t="shared" si="6"/>
        <v>2686765154</v>
      </c>
      <c r="T88" s="6"/>
      <c r="U88" s="11">
        <f t="shared" si="7"/>
        <v>7.5598951113918121E-4</v>
      </c>
    </row>
    <row r="89" spans="1:21" x14ac:dyDescent="0.55000000000000004">
      <c r="A89" s="4" t="s">
        <v>50</v>
      </c>
      <c r="C89" s="6">
        <v>0</v>
      </c>
      <c r="D89" s="6"/>
      <c r="E89" s="6">
        <v>40945572352</v>
      </c>
      <c r="F89" s="6"/>
      <c r="G89" s="6">
        <v>0</v>
      </c>
      <c r="H89" s="6"/>
      <c r="I89" s="6">
        <f t="shared" si="4"/>
        <v>40945572352</v>
      </c>
      <c r="J89" s="6"/>
      <c r="K89" s="11">
        <f t="shared" si="5"/>
        <v>1.205842411601646E-2</v>
      </c>
      <c r="L89" s="6"/>
      <c r="M89" s="6">
        <v>0</v>
      </c>
      <c r="N89" s="6"/>
      <c r="O89" s="6">
        <v>29338953418</v>
      </c>
      <c r="P89" s="6"/>
      <c r="Q89" s="6">
        <v>0</v>
      </c>
      <c r="R89" s="6"/>
      <c r="S89" s="6">
        <f t="shared" si="6"/>
        <v>29338953418</v>
      </c>
      <c r="T89" s="6"/>
      <c r="U89" s="11">
        <f t="shared" si="7"/>
        <v>8.2552585657842091E-3</v>
      </c>
    </row>
    <row r="90" spans="1:21" x14ac:dyDescent="0.55000000000000004">
      <c r="A90" s="4" t="s">
        <v>88</v>
      </c>
      <c r="C90" s="6">
        <v>0</v>
      </c>
      <c r="D90" s="6"/>
      <c r="E90" s="6">
        <v>23066930250</v>
      </c>
      <c r="F90" s="6"/>
      <c r="G90" s="6">
        <v>0</v>
      </c>
      <c r="H90" s="6"/>
      <c r="I90" s="6">
        <f t="shared" si="4"/>
        <v>23066930250</v>
      </c>
      <c r="J90" s="6"/>
      <c r="K90" s="11">
        <f t="shared" si="5"/>
        <v>6.7931845137703447E-3</v>
      </c>
      <c r="L90" s="6"/>
      <c r="M90" s="6">
        <v>0</v>
      </c>
      <c r="N90" s="6"/>
      <c r="O90" s="6">
        <v>10594447256</v>
      </c>
      <c r="P90" s="6"/>
      <c r="Q90" s="6">
        <v>0</v>
      </c>
      <c r="R90" s="6"/>
      <c r="S90" s="6">
        <f t="shared" si="6"/>
        <v>10594447256</v>
      </c>
      <c r="T90" s="6"/>
      <c r="U90" s="11">
        <f t="shared" si="7"/>
        <v>2.9810164055199292E-3</v>
      </c>
    </row>
    <row r="91" spans="1:21" x14ac:dyDescent="0.55000000000000004">
      <c r="A91" s="4" t="s">
        <v>75</v>
      </c>
      <c r="C91" s="6">
        <v>0</v>
      </c>
      <c r="D91" s="6"/>
      <c r="E91" s="6">
        <v>38362377600</v>
      </c>
      <c r="F91" s="6"/>
      <c r="G91" s="6">
        <v>0</v>
      </c>
      <c r="H91" s="6"/>
      <c r="I91" s="6">
        <f t="shared" si="4"/>
        <v>38362377600</v>
      </c>
      <c r="J91" s="6"/>
      <c r="K91" s="11">
        <f t="shared" si="5"/>
        <v>1.1297676223030602E-2</v>
      </c>
      <c r="L91" s="6"/>
      <c r="M91" s="6">
        <v>0</v>
      </c>
      <c r="N91" s="6"/>
      <c r="O91" s="6">
        <v>47397761850</v>
      </c>
      <c r="P91" s="6"/>
      <c r="Q91" s="6">
        <v>0</v>
      </c>
      <c r="R91" s="6"/>
      <c r="S91" s="6">
        <f t="shared" si="6"/>
        <v>47397761850</v>
      </c>
      <c r="T91" s="6"/>
      <c r="U91" s="11">
        <f t="shared" si="7"/>
        <v>1.3336562280751104E-2</v>
      </c>
    </row>
    <row r="92" spans="1:21" x14ac:dyDescent="0.55000000000000004">
      <c r="A92" s="4" t="s">
        <v>274</v>
      </c>
      <c r="C92" s="6">
        <v>12033554</v>
      </c>
      <c r="D92" s="6"/>
      <c r="E92" s="6">
        <v>0</v>
      </c>
      <c r="F92" s="6"/>
      <c r="G92" s="6">
        <v>0</v>
      </c>
      <c r="H92" s="6"/>
      <c r="I92" s="6">
        <f>C92+E92+G92</f>
        <v>12033554</v>
      </c>
      <c r="J92" s="6"/>
      <c r="K92" s="11">
        <f t="shared" si="5"/>
        <v>3.5438678572507144E-6</v>
      </c>
      <c r="L92" s="6"/>
      <c r="M92" s="6">
        <v>12033554</v>
      </c>
      <c r="N92" s="6"/>
      <c r="O92" s="6">
        <v>0</v>
      </c>
      <c r="P92" s="6"/>
      <c r="Q92" s="6">
        <v>0</v>
      </c>
      <c r="R92" s="6"/>
      <c r="S92" s="6">
        <f>M92+O92+Q92</f>
        <v>12033554</v>
      </c>
      <c r="T92" s="6"/>
      <c r="U92" s="11">
        <f t="shared" si="7"/>
        <v>3.385945582993421E-6</v>
      </c>
    </row>
    <row r="93" spans="1:21" x14ac:dyDescent="0.55000000000000004">
      <c r="A93" s="5" t="s">
        <v>275</v>
      </c>
      <c r="C93" s="6">
        <v>2005582</v>
      </c>
      <c r="D93" s="6"/>
      <c r="E93" s="6">
        <v>0</v>
      </c>
      <c r="F93" s="6"/>
      <c r="G93" s="6">
        <v>0</v>
      </c>
      <c r="H93" s="6"/>
      <c r="I93" s="6">
        <f t="shared" si="4"/>
        <v>2005582</v>
      </c>
      <c r="J93" s="6"/>
      <c r="K93" s="11">
        <f t="shared" si="5"/>
        <v>5.9064159972029895E-7</v>
      </c>
      <c r="L93" s="6"/>
      <c r="M93" s="6">
        <v>2005582</v>
      </c>
      <c r="N93" s="6"/>
      <c r="O93" s="6">
        <v>0</v>
      </c>
      <c r="P93" s="6"/>
      <c r="Q93" s="6">
        <v>0</v>
      </c>
      <c r="R93" s="6"/>
      <c r="S93" s="6">
        <f t="shared" si="6"/>
        <v>2005582</v>
      </c>
      <c r="T93" s="6"/>
      <c r="U93" s="11">
        <f t="shared" si="7"/>
        <v>5.6432135628685513E-7</v>
      </c>
    </row>
    <row r="94" spans="1:21" ht="24.75" thickBot="1" x14ac:dyDescent="0.6">
      <c r="C94" s="7">
        <f>SUM(C8:C93)</f>
        <v>770116277945</v>
      </c>
      <c r="D94" s="6"/>
      <c r="E94" s="7">
        <f>SUM(E8:E93)</f>
        <v>2523911343748</v>
      </c>
      <c r="F94" s="6"/>
      <c r="G94" s="7">
        <f>SUM(G8:G93)</f>
        <v>101571335356</v>
      </c>
      <c r="H94" s="6"/>
      <c r="I94" s="7">
        <f>SUM(I8:I93)</f>
        <v>3395598957049</v>
      </c>
      <c r="J94" s="6"/>
      <c r="K94" s="12">
        <f>SUM(K8:K93)</f>
        <v>1.0000000000000002</v>
      </c>
      <c r="L94" s="6"/>
      <c r="M94" s="7">
        <f>SUM(M8:M93)</f>
        <v>1260731701670</v>
      </c>
      <c r="N94" s="6"/>
      <c r="O94" s="7">
        <f>SUM(O8:O93)</f>
        <v>2196634939108</v>
      </c>
      <c r="P94" s="6"/>
      <c r="Q94" s="7">
        <f>SUM(Q8:Q93)</f>
        <v>96604828947</v>
      </c>
      <c r="R94" s="6"/>
      <c r="S94" s="7">
        <f>SUM(S8:S93)</f>
        <v>3553971469725</v>
      </c>
      <c r="T94" s="6"/>
      <c r="U94" s="12">
        <f>SUM(U8:U93)</f>
        <v>0.99999999999999989</v>
      </c>
    </row>
    <row r="95" spans="1:21" ht="24.75" thickTop="1" x14ac:dyDescent="0.55000000000000004">
      <c r="C95" s="5"/>
      <c r="E95" s="6"/>
      <c r="G95" s="6"/>
      <c r="M95" s="5"/>
      <c r="O95" s="6"/>
      <c r="Q95" s="6"/>
    </row>
    <row r="96" spans="1:21" x14ac:dyDescent="0.55000000000000004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8" spans="3:3" x14ac:dyDescent="0.55000000000000004">
      <c r="C98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0"/>
  <sheetViews>
    <sheetView rightToLeft="1" topLeftCell="A19" workbookViewId="0">
      <selection activeCell="M39" sqref="M39"/>
    </sheetView>
  </sheetViews>
  <sheetFormatPr defaultRowHeight="24" x14ac:dyDescent="0.55000000000000004"/>
  <cols>
    <col min="1" max="1" width="31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7.28515625" style="4" bestFit="1" customWidth="1"/>
    <col min="8" max="8" width="1" style="4" customWidth="1"/>
    <col min="9" max="9" width="17.28515625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42578125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18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 x14ac:dyDescent="0.55000000000000004">
      <c r="A6" s="26" t="s">
        <v>202</v>
      </c>
      <c r="C6" s="27" t="s">
        <v>200</v>
      </c>
      <c r="D6" s="27" t="s">
        <v>200</v>
      </c>
      <c r="E6" s="27" t="s">
        <v>200</v>
      </c>
      <c r="F6" s="27" t="s">
        <v>200</v>
      </c>
      <c r="G6" s="27" t="s">
        <v>200</v>
      </c>
      <c r="H6" s="27" t="s">
        <v>200</v>
      </c>
      <c r="I6" s="27" t="s">
        <v>200</v>
      </c>
      <c r="K6" s="27" t="s">
        <v>201</v>
      </c>
      <c r="L6" s="27" t="s">
        <v>201</v>
      </c>
      <c r="M6" s="27" t="s">
        <v>201</v>
      </c>
      <c r="N6" s="27" t="s">
        <v>201</v>
      </c>
      <c r="O6" s="27" t="s">
        <v>201</v>
      </c>
      <c r="P6" s="27" t="s">
        <v>201</v>
      </c>
      <c r="Q6" s="27" t="s">
        <v>201</v>
      </c>
    </row>
    <row r="7" spans="1:17" ht="24.75" x14ac:dyDescent="0.55000000000000004">
      <c r="A7" s="27" t="s">
        <v>202</v>
      </c>
      <c r="C7" s="27" t="s">
        <v>262</v>
      </c>
      <c r="E7" s="27" t="s">
        <v>259</v>
      </c>
      <c r="G7" s="27" t="s">
        <v>260</v>
      </c>
      <c r="I7" s="27" t="s">
        <v>263</v>
      </c>
      <c r="K7" s="27" t="s">
        <v>262</v>
      </c>
      <c r="M7" s="27" t="s">
        <v>259</v>
      </c>
      <c r="O7" s="27" t="s">
        <v>260</v>
      </c>
      <c r="Q7" s="27" t="s">
        <v>263</v>
      </c>
    </row>
    <row r="8" spans="1:17" x14ac:dyDescent="0.55000000000000004">
      <c r="A8" s="4" t="s">
        <v>165</v>
      </c>
      <c r="C8" s="6">
        <v>0</v>
      </c>
      <c r="D8" s="6"/>
      <c r="E8" s="6">
        <v>-24217878482</v>
      </c>
      <c r="F8" s="6"/>
      <c r="G8" s="6">
        <v>28915349751</v>
      </c>
      <c r="H8" s="6"/>
      <c r="I8" s="6">
        <f>C8+E8+G8</f>
        <v>4697471269</v>
      </c>
      <c r="J8" s="6"/>
      <c r="K8" s="6">
        <v>0</v>
      </c>
      <c r="L8" s="6"/>
      <c r="M8" s="6">
        <v>0</v>
      </c>
      <c r="N8" s="6"/>
      <c r="O8" s="6">
        <v>30254348804</v>
      </c>
      <c r="P8" s="6"/>
      <c r="Q8" s="6">
        <f>K8+M8+O8</f>
        <v>30254348804</v>
      </c>
    </row>
    <row r="9" spans="1:17" x14ac:dyDescent="0.55000000000000004">
      <c r="A9" s="4" t="s">
        <v>168</v>
      </c>
      <c r="C9" s="6">
        <v>0</v>
      </c>
      <c r="D9" s="6"/>
      <c r="E9" s="6">
        <v>-5565557172</v>
      </c>
      <c r="F9" s="6"/>
      <c r="G9" s="6">
        <v>11082780773</v>
      </c>
      <c r="H9" s="6"/>
      <c r="I9" s="6">
        <f t="shared" ref="I9:I36" si="0">C9+E9+G9</f>
        <v>5517223601</v>
      </c>
      <c r="J9" s="6"/>
      <c r="K9" s="6">
        <v>0</v>
      </c>
      <c r="L9" s="6"/>
      <c r="M9" s="6">
        <v>0</v>
      </c>
      <c r="N9" s="6"/>
      <c r="O9" s="6">
        <v>11266876957</v>
      </c>
      <c r="P9" s="6"/>
      <c r="Q9" s="6">
        <f t="shared" ref="Q9:Q36" si="1">K9+M9+O9</f>
        <v>11266876957</v>
      </c>
    </row>
    <row r="10" spans="1:17" x14ac:dyDescent="0.55000000000000004">
      <c r="A10" s="4" t="s">
        <v>141</v>
      </c>
      <c r="C10" s="6">
        <v>0</v>
      </c>
      <c r="D10" s="6"/>
      <c r="E10" s="6">
        <v>-175248230</v>
      </c>
      <c r="F10" s="6"/>
      <c r="G10" s="6">
        <v>226280394</v>
      </c>
      <c r="H10" s="6"/>
      <c r="I10" s="6">
        <f t="shared" si="0"/>
        <v>51032164</v>
      </c>
      <c r="J10" s="6"/>
      <c r="K10" s="6">
        <v>0</v>
      </c>
      <c r="L10" s="6"/>
      <c r="M10" s="6">
        <v>0</v>
      </c>
      <c r="N10" s="6"/>
      <c r="O10" s="6">
        <v>226280394</v>
      </c>
      <c r="P10" s="6"/>
      <c r="Q10" s="6">
        <f t="shared" si="1"/>
        <v>226280394</v>
      </c>
    </row>
    <row r="11" spans="1:17" x14ac:dyDescent="0.55000000000000004">
      <c r="A11" s="4" t="s">
        <v>132</v>
      </c>
      <c r="C11" s="6">
        <v>0</v>
      </c>
      <c r="D11" s="6"/>
      <c r="E11" s="6">
        <v>-184156616</v>
      </c>
      <c r="F11" s="6"/>
      <c r="G11" s="6">
        <v>255010186</v>
      </c>
      <c r="H11" s="6"/>
      <c r="I11" s="6">
        <f t="shared" si="0"/>
        <v>70853570</v>
      </c>
      <c r="J11" s="6"/>
      <c r="K11" s="6">
        <v>0</v>
      </c>
      <c r="L11" s="6"/>
      <c r="M11" s="6">
        <v>0</v>
      </c>
      <c r="N11" s="6"/>
      <c r="O11" s="6">
        <v>255010186</v>
      </c>
      <c r="P11" s="6"/>
      <c r="Q11" s="6">
        <f t="shared" si="1"/>
        <v>255010186</v>
      </c>
    </row>
    <row r="12" spans="1:17" x14ac:dyDescent="0.55000000000000004">
      <c r="A12" s="4" t="s">
        <v>138</v>
      </c>
      <c r="C12" s="6">
        <v>0</v>
      </c>
      <c r="D12" s="6"/>
      <c r="E12" s="6">
        <v>-535203233</v>
      </c>
      <c r="F12" s="6"/>
      <c r="G12" s="6">
        <v>723467721</v>
      </c>
      <c r="H12" s="6"/>
      <c r="I12" s="6">
        <f t="shared" si="0"/>
        <v>188264488</v>
      </c>
      <c r="J12" s="6"/>
      <c r="K12" s="6">
        <v>0</v>
      </c>
      <c r="L12" s="6"/>
      <c r="M12" s="6">
        <v>0</v>
      </c>
      <c r="N12" s="6"/>
      <c r="O12" s="6">
        <v>723467721</v>
      </c>
      <c r="P12" s="6"/>
      <c r="Q12" s="6">
        <f t="shared" si="1"/>
        <v>723467721</v>
      </c>
    </row>
    <row r="13" spans="1:17" x14ac:dyDescent="0.55000000000000004">
      <c r="A13" s="4" t="s">
        <v>170</v>
      </c>
      <c r="C13" s="6">
        <v>0</v>
      </c>
      <c r="D13" s="6"/>
      <c r="E13" s="6">
        <v>5943613</v>
      </c>
      <c r="F13" s="6"/>
      <c r="G13" s="6">
        <v>0</v>
      </c>
      <c r="H13" s="6"/>
      <c r="I13" s="6">
        <f t="shared" si="0"/>
        <v>5943613</v>
      </c>
      <c r="J13" s="6"/>
      <c r="K13" s="6">
        <v>0</v>
      </c>
      <c r="L13" s="6"/>
      <c r="M13" s="6">
        <v>5943613</v>
      </c>
      <c r="N13" s="6"/>
      <c r="O13" s="6">
        <v>752990544</v>
      </c>
      <c r="P13" s="6"/>
      <c r="Q13" s="6">
        <f t="shared" si="1"/>
        <v>758934157</v>
      </c>
    </row>
    <row r="14" spans="1:17" x14ac:dyDescent="0.55000000000000004">
      <c r="A14" s="4" t="s">
        <v>111</v>
      </c>
      <c r="C14" s="6">
        <v>0</v>
      </c>
      <c r="D14" s="6"/>
      <c r="E14" s="6">
        <v>1947271360</v>
      </c>
      <c r="F14" s="6"/>
      <c r="G14" s="6">
        <v>0</v>
      </c>
      <c r="H14" s="6"/>
      <c r="I14" s="6">
        <f t="shared" si="0"/>
        <v>1947271360</v>
      </c>
      <c r="J14" s="6"/>
      <c r="K14" s="6">
        <v>0</v>
      </c>
      <c r="L14" s="6"/>
      <c r="M14" s="6">
        <v>4561902171</v>
      </c>
      <c r="N14" s="6"/>
      <c r="O14" s="6">
        <v>494687267</v>
      </c>
      <c r="P14" s="6"/>
      <c r="Q14" s="6">
        <f t="shared" si="1"/>
        <v>5056589438</v>
      </c>
    </row>
    <row r="15" spans="1:17" x14ac:dyDescent="0.55000000000000004">
      <c r="A15" s="4" t="s">
        <v>108</v>
      </c>
      <c r="C15" s="6">
        <v>0</v>
      </c>
      <c r="D15" s="6"/>
      <c r="E15" s="6">
        <v>161784063</v>
      </c>
      <c r="F15" s="6"/>
      <c r="G15" s="6">
        <v>0</v>
      </c>
      <c r="H15" s="6"/>
      <c r="I15" s="6">
        <f t="shared" si="0"/>
        <v>161784063</v>
      </c>
      <c r="J15" s="6"/>
      <c r="K15" s="6">
        <v>0</v>
      </c>
      <c r="L15" s="6"/>
      <c r="M15" s="6">
        <v>569826128</v>
      </c>
      <c r="N15" s="6"/>
      <c r="O15" s="6">
        <v>73836622</v>
      </c>
      <c r="P15" s="6"/>
      <c r="Q15" s="6">
        <f t="shared" si="1"/>
        <v>643662750</v>
      </c>
    </row>
    <row r="16" spans="1:17" x14ac:dyDescent="0.55000000000000004">
      <c r="A16" s="4" t="s">
        <v>256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445906955</v>
      </c>
      <c r="P16" s="6"/>
      <c r="Q16" s="6">
        <f t="shared" si="1"/>
        <v>445906955</v>
      </c>
    </row>
    <row r="17" spans="1:17" x14ac:dyDescent="0.55000000000000004">
      <c r="A17" s="4" t="s">
        <v>257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166411814</v>
      </c>
      <c r="P17" s="6"/>
      <c r="Q17" s="6">
        <f t="shared" si="1"/>
        <v>166411814</v>
      </c>
    </row>
    <row r="18" spans="1:17" x14ac:dyDescent="0.55000000000000004">
      <c r="A18" s="4" t="s">
        <v>159</v>
      </c>
      <c r="C18" s="6">
        <v>1437539494</v>
      </c>
      <c r="D18" s="6"/>
      <c r="E18" s="6">
        <v>0</v>
      </c>
      <c r="F18" s="6"/>
      <c r="G18" s="6">
        <v>0</v>
      </c>
      <c r="H18" s="6"/>
      <c r="I18" s="6">
        <f t="shared" si="0"/>
        <v>1437539494</v>
      </c>
      <c r="J18" s="6"/>
      <c r="K18" s="6">
        <v>4245891835</v>
      </c>
      <c r="L18" s="6"/>
      <c r="M18" s="6">
        <v>0</v>
      </c>
      <c r="N18" s="6"/>
      <c r="O18" s="6">
        <v>0</v>
      </c>
      <c r="P18" s="6"/>
      <c r="Q18" s="6">
        <f t="shared" si="1"/>
        <v>4245891835</v>
      </c>
    </row>
    <row r="19" spans="1:17" x14ac:dyDescent="0.55000000000000004">
      <c r="A19" s="4" t="s">
        <v>162</v>
      </c>
      <c r="C19" s="6">
        <v>1317220919</v>
      </c>
      <c r="D19" s="6"/>
      <c r="E19" s="6">
        <v>0</v>
      </c>
      <c r="F19" s="6"/>
      <c r="G19" s="6">
        <v>0</v>
      </c>
      <c r="H19" s="6"/>
      <c r="I19" s="6">
        <f t="shared" si="0"/>
        <v>1317220919</v>
      </c>
      <c r="J19" s="6"/>
      <c r="K19" s="6">
        <v>4194799733</v>
      </c>
      <c r="L19" s="6"/>
      <c r="M19" s="6">
        <v>0</v>
      </c>
      <c r="N19" s="6"/>
      <c r="O19" s="6">
        <v>0</v>
      </c>
      <c r="P19" s="6"/>
      <c r="Q19" s="6">
        <f t="shared" si="1"/>
        <v>4194799733</v>
      </c>
    </row>
    <row r="20" spans="1:17" x14ac:dyDescent="0.55000000000000004">
      <c r="A20" s="4" t="s">
        <v>176</v>
      </c>
      <c r="C20" s="6">
        <v>57917525</v>
      </c>
      <c r="D20" s="6"/>
      <c r="E20" s="6">
        <v>1178675391</v>
      </c>
      <c r="F20" s="6"/>
      <c r="G20" s="6">
        <v>0</v>
      </c>
      <c r="H20" s="6"/>
      <c r="I20" s="6">
        <f t="shared" si="0"/>
        <v>1236592916</v>
      </c>
      <c r="J20" s="6"/>
      <c r="K20" s="6">
        <v>57917525</v>
      </c>
      <c r="L20" s="6"/>
      <c r="M20" s="6">
        <v>1178675391</v>
      </c>
      <c r="N20" s="6"/>
      <c r="O20" s="6">
        <v>0</v>
      </c>
      <c r="P20" s="6"/>
      <c r="Q20" s="6">
        <f t="shared" si="1"/>
        <v>1236592916</v>
      </c>
    </row>
    <row r="21" spans="1:17" x14ac:dyDescent="0.55000000000000004">
      <c r="A21" s="4" t="s">
        <v>156</v>
      </c>
      <c r="C21" s="6">
        <v>1781986389</v>
      </c>
      <c r="D21" s="6"/>
      <c r="E21" s="6">
        <v>0</v>
      </c>
      <c r="F21" s="6"/>
      <c r="G21" s="6">
        <v>0</v>
      </c>
      <c r="H21" s="6"/>
      <c r="I21" s="6">
        <f t="shared" si="0"/>
        <v>1781986389</v>
      </c>
      <c r="J21" s="6"/>
      <c r="K21" s="6">
        <v>5238133944</v>
      </c>
      <c r="L21" s="6"/>
      <c r="M21" s="6">
        <v>-129976</v>
      </c>
      <c r="N21" s="6"/>
      <c r="O21" s="6">
        <v>0</v>
      </c>
      <c r="P21" s="6"/>
      <c r="Q21" s="6">
        <f t="shared" si="1"/>
        <v>5238003968</v>
      </c>
    </row>
    <row r="22" spans="1:17" x14ac:dyDescent="0.55000000000000004">
      <c r="A22" s="4" t="s">
        <v>173</v>
      </c>
      <c r="C22" s="6">
        <v>1088566913</v>
      </c>
      <c r="D22" s="6"/>
      <c r="E22" s="6">
        <v>17740028126</v>
      </c>
      <c r="F22" s="6"/>
      <c r="G22" s="6">
        <v>0</v>
      </c>
      <c r="H22" s="6"/>
      <c r="I22" s="6">
        <f t="shared" si="0"/>
        <v>18828595039</v>
      </c>
      <c r="J22" s="6"/>
      <c r="K22" s="6">
        <v>1088566913</v>
      </c>
      <c r="L22" s="6"/>
      <c r="M22" s="6">
        <v>17740028126</v>
      </c>
      <c r="N22" s="6"/>
      <c r="O22" s="6">
        <v>0</v>
      </c>
      <c r="P22" s="6"/>
      <c r="Q22" s="6">
        <f t="shared" si="1"/>
        <v>18828595039</v>
      </c>
    </row>
    <row r="23" spans="1:17" x14ac:dyDescent="0.55000000000000004">
      <c r="A23" s="4" t="s">
        <v>101</v>
      </c>
      <c r="C23" s="6">
        <v>1189075958</v>
      </c>
      <c r="D23" s="6"/>
      <c r="E23" s="6">
        <v>349936563</v>
      </c>
      <c r="F23" s="6"/>
      <c r="G23" s="6">
        <v>0</v>
      </c>
      <c r="H23" s="6"/>
      <c r="I23" s="6">
        <f t="shared" si="0"/>
        <v>1539012521</v>
      </c>
      <c r="J23" s="6"/>
      <c r="K23" s="6">
        <v>3493870167</v>
      </c>
      <c r="L23" s="6"/>
      <c r="M23" s="6">
        <v>599931243</v>
      </c>
      <c r="N23" s="6"/>
      <c r="O23" s="6">
        <v>0</v>
      </c>
      <c r="P23" s="6"/>
      <c r="Q23" s="6">
        <f t="shared" si="1"/>
        <v>4093801410</v>
      </c>
    </row>
    <row r="24" spans="1:17" x14ac:dyDescent="0.55000000000000004">
      <c r="A24" s="4" t="s">
        <v>114</v>
      </c>
      <c r="C24" s="6">
        <v>0</v>
      </c>
      <c r="D24" s="6"/>
      <c r="E24" s="6">
        <v>168982133</v>
      </c>
      <c r="F24" s="6"/>
      <c r="G24" s="6">
        <v>0</v>
      </c>
      <c r="H24" s="6"/>
      <c r="I24" s="6">
        <f t="shared" si="0"/>
        <v>168982133</v>
      </c>
      <c r="J24" s="6"/>
      <c r="K24" s="6">
        <v>0</v>
      </c>
      <c r="L24" s="6"/>
      <c r="M24" s="6">
        <v>540303592</v>
      </c>
      <c r="N24" s="6"/>
      <c r="O24" s="6">
        <v>0</v>
      </c>
      <c r="P24" s="6"/>
      <c r="Q24" s="6">
        <f t="shared" si="1"/>
        <v>540303592</v>
      </c>
    </row>
    <row r="25" spans="1:17" x14ac:dyDescent="0.55000000000000004">
      <c r="A25" s="4" t="s">
        <v>135</v>
      </c>
      <c r="C25" s="6">
        <v>0</v>
      </c>
      <c r="D25" s="6"/>
      <c r="E25" s="6">
        <v>275706209</v>
      </c>
      <c r="F25" s="6"/>
      <c r="G25" s="6">
        <v>0</v>
      </c>
      <c r="H25" s="6"/>
      <c r="I25" s="6">
        <f t="shared" si="0"/>
        <v>275706209</v>
      </c>
      <c r="J25" s="6"/>
      <c r="K25" s="6">
        <v>0</v>
      </c>
      <c r="L25" s="6"/>
      <c r="M25" s="6">
        <v>687807803</v>
      </c>
      <c r="N25" s="6"/>
      <c r="O25" s="6">
        <v>0</v>
      </c>
      <c r="P25" s="6"/>
      <c r="Q25" s="6">
        <f t="shared" si="1"/>
        <v>687807803</v>
      </c>
    </row>
    <row r="26" spans="1:17" x14ac:dyDescent="0.55000000000000004">
      <c r="A26" s="4" t="s">
        <v>123</v>
      </c>
      <c r="C26" s="6">
        <v>0</v>
      </c>
      <c r="D26" s="6"/>
      <c r="E26" s="6">
        <v>250634564</v>
      </c>
      <c r="F26" s="6"/>
      <c r="G26" s="6">
        <v>0</v>
      </c>
      <c r="H26" s="6"/>
      <c r="I26" s="6">
        <f t="shared" si="0"/>
        <v>250634564</v>
      </c>
      <c r="J26" s="6"/>
      <c r="K26" s="6">
        <v>0</v>
      </c>
      <c r="L26" s="6"/>
      <c r="M26" s="6">
        <v>767080941</v>
      </c>
      <c r="N26" s="6"/>
      <c r="O26" s="6">
        <v>0</v>
      </c>
      <c r="P26" s="6"/>
      <c r="Q26" s="6">
        <f t="shared" si="1"/>
        <v>767080941</v>
      </c>
    </row>
    <row r="27" spans="1:17" x14ac:dyDescent="0.55000000000000004">
      <c r="A27" s="4" t="s">
        <v>129</v>
      </c>
      <c r="C27" s="6">
        <v>0</v>
      </c>
      <c r="D27" s="6"/>
      <c r="E27" s="6">
        <v>1123333955</v>
      </c>
      <c r="F27" s="6"/>
      <c r="G27" s="6">
        <v>0</v>
      </c>
      <c r="H27" s="6"/>
      <c r="I27" s="6">
        <f t="shared" si="0"/>
        <v>1123333955</v>
      </c>
      <c r="J27" s="6"/>
      <c r="K27" s="6">
        <v>0</v>
      </c>
      <c r="L27" s="6"/>
      <c r="M27" s="6">
        <v>3303833424</v>
      </c>
      <c r="N27" s="6"/>
      <c r="O27" s="6">
        <v>0</v>
      </c>
      <c r="P27" s="6"/>
      <c r="Q27" s="6">
        <f t="shared" si="1"/>
        <v>3303833424</v>
      </c>
    </row>
    <row r="28" spans="1:17" x14ac:dyDescent="0.55000000000000004">
      <c r="A28" s="4" t="s">
        <v>117</v>
      </c>
      <c r="C28" s="6">
        <v>0</v>
      </c>
      <c r="D28" s="6"/>
      <c r="E28" s="6">
        <v>731884452</v>
      </c>
      <c r="F28" s="6"/>
      <c r="G28" s="6">
        <v>0</v>
      </c>
      <c r="H28" s="6"/>
      <c r="I28" s="6">
        <f t="shared" si="0"/>
        <v>731884452</v>
      </c>
      <c r="J28" s="6"/>
      <c r="K28" s="6">
        <v>0</v>
      </c>
      <c r="L28" s="6"/>
      <c r="M28" s="6">
        <v>1716472013</v>
      </c>
      <c r="N28" s="6"/>
      <c r="O28" s="6">
        <v>0</v>
      </c>
      <c r="P28" s="6"/>
      <c r="Q28" s="6">
        <f t="shared" si="1"/>
        <v>1716472013</v>
      </c>
    </row>
    <row r="29" spans="1:17" x14ac:dyDescent="0.55000000000000004">
      <c r="A29" s="4" t="s">
        <v>147</v>
      </c>
      <c r="C29" s="6">
        <v>0</v>
      </c>
      <c r="D29" s="6"/>
      <c r="E29" s="6">
        <v>352976012</v>
      </c>
      <c r="F29" s="6"/>
      <c r="G29" s="6">
        <v>0</v>
      </c>
      <c r="H29" s="6"/>
      <c r="I29" s="6">
        <f t="shared" si="0"/>
        <v>352976012</v>
      </c>
      <c r="J29" s="6"/>
      <c r="K29" s="6">
        <v>0</v>
      </c>
      <c r="L29" s="6"/>
      <c r="M29" s="6">
        <v>986201219</v>
      </c>
      <c r="N29" s="6"/>
      <c r="O29" s="6">
        <v>0</v>
      </c>
      <c r="P29" s="6"/>
      <c r="Q29" s="6">
        <f t="shared" si="1"/>
        <v>986201219</v>
      </c>
    </row>
    <row r="30" spans="1:17" x14ac:dyDescent="0.55000000000000004">
      <c r="A30" s="4" t="s">
        <v>153</v>
      </c>
      <c r="C30" s="6">
        <v>0</v>
      </c>
      <c r="D30" s="6"/>
      <c r="E30" s="6">
        <v>1001953913</v>
      </c>
      <c r="F30" s="6"/>
      <c r="G30" s="6">
        <v>0</v>
      </c>
      <c r="H30" s="6"/>
      <c r="I30" s="6">
        <f t="shared" si="0"/>
        <v>1001953913</v>
      </c>
      <c r="J30" s="6"/>
      <c r="K30" s="6">
        <v>0</v>
      </c>
      <c r="L30" s="6"/>
      <c r="M30" s="6">
        <v>4331070467</v>
      </c>
      <c r="N30" s="6"/>
      <c r="O30" s="6">
        <v>0</v>
      </c>
      <c r="P30" s="6"/>
      <c r="Q30" s="6">
        <f t="shared" si="1"/>
        <v>4331070467</v>
      </c>
    </row>
    <row r="31" spans="1:17" x14ac:dyDescent="0.55000000000000004">
      <c r="A31" s="4" t="s">
        <v>144</v>
      </c>
      <c r="C31" s="6">
        <v>0</v>
      </c>
      <c r="D31" s="6"/>
      <c r="E31" s="6">
        <v>256308828</v>
      </c>
      <c r="F31" s="6"/>
      <c r="G31" s="6">
        <v>0</v>
      </c>
      <c r="H31" s="6"/>
      <c r="I31" s="6">
        <f t="shared" si="0"/>
        <v>256308828</v>
      </c>
      <c r="J31" s="6"/>
      <c r="K31" s="6">
        <v>0</v>
      </c>
      <c r="L31" s="6"/>
      <c r="M31" s="6">
        <v>937922554</v>
      </c>
      <c r="N31" s="6"/>
      <c r="O31" s="6">
        <v>0</v>
      </c>
      <c r="P31" s="6"/>
      <c r="Q31" s="6">
        <f t="shared" si="1"/>
        <v>937922554</v>
      </c>
    </row>
    <row r="32" spans="1:17" x14ac:dyDescent="0.55000000000000004">
      <c r="A32" s="4" t="s">
        <v>150</v>
      </c>
      <c r="C32" s="6">
        <v>0</v>
      </c>
      <c r="D32" s="6"/>
      <c r="E32" s="6">
        <v>644466854</v>
      </c>
      <c r="F32" s="6"/>
      <c r="G32" s="6">
        <v>0</v>
      </c>
      <c r="H32" s="6"/>
      <c r="I32" s="6">
        <f t="shared" si="0"/>
        <v>644466854</v>
      </c>
      <c r="J32" s="6"/>
      <c r="K32" s="6">
        <v>0</v>
      </c>
      <c r="L32" s="6"/>
      <c r="M32" s="6">
        <v>1844971231</v>
      </c>
      <c r="N32" s="6"/>
      <c r="O32" s="6">
        <v>0</v>
      </c>
      <c r="P32" s="6"/>
      <c r="Q32" s="6">
        <f t="shared" si="1"/>
        <v>1844971231</v>
      </c>
    </row>
    <row r="33" spans="1:17" x14ac:dyDescent="0.55000000000000004">
      <c r="A33" s="4" t="s">
        <v>105</v>
      </c>
      <c r="C33" s="6">
        <v>0</v>
      </c>
      <c r="D33" s="6"/>
      <c r="E33" s="6">
        <v>264978564</v>
      </c>
      <c r="F33" s="6"/>
      <c r="G33" s="6">
        <v>0</v>
      </c>
      <c r="H33" s="6"/>
      <c r="I33" s="6">
        <f t="shared" si="0"/>
        <v>264978564</v>
      </c>
      <c r="J33" s="6"/>
      <c r="K33" s="6">
        <v>0</v>
      </c>
      <c r="L33" s="6"/>
      <c r="M33" s="6">
        <v>692903188</v>
      </c>
      <c r="N33" s="6"/>
      <c r="O33" s="6">
        <v>0</v>
      </c>
      <c r="P33" s="6"/>
      <c r="Q33" s="6">
        <f t="shared" si="1"/>
        <v>692903188</v>
      </c>
    </row>
    <row r="34" spans="1:17" x14ac:dyDescent="0.55000000000000004">
      <c r="A34" s="4" t="s">
        <v>120</v>
      </c>
      <c r="C34" s="6">
        <v>0</v>
      </c>
      <c r="D34" s="6"/>
      <c r="E34" s="6">
        <v>1224641513</v>
      </c>
      <c r="F34" s="6"/>
      <c r="G34" s="6">
        <v>0</v>
      </c>
      <c r="H34" s="6"/>
      <c r="I34" s="6">
        <f t="shared" si="0"/>
        <v>1224641513</v>
      </c>
      <c r="J34" s="6"/>
      <c r="K34" s="6">
        <v>0</v>
      </c>
      <c r="L34" s="6"/>
      <c r="M34" s="6">
        <v>3450872496</v>
      </c>
      <c r="N34" s="6"/>
      <c r="O34" s="6">
        <v>0</v>
      </c>
      <c r="P34" s="6"/>
      <c r="Q34" s="6">
        <f t="shared" si="1"/>
        <v>3450872496</v>
      </c>
    </row>
    <row r="35" spans="1:17" x14ac:dyDescent="0.55000000000000004">
      <c r="A35" s="4" t="s">
        <v>126</v>
      </c>
      <c r="C35" s="6">
        <v>0</v>
      </c>
      <c r="D35" s="6"/>
      <c r="E35" s="6">
        <v>195027205</v>
      </c>
      <c r="F35" s="6"/>
      <c r="G35" s="6">
        <v>0</v>
      </c>
      <c r="H35" s="6"/>
      <c r="I35" s="6">
        <f t="shared" si="0"/>
        <v>195027205</v>
      </c>
      <c r="J35" s="6"/>
      <c r="K35" s="6">
        <v>0</v>
      </c>
      <c r="L35" s="6"/>
      <c r="M35" s="6">
        <v>576754810</v>
      </c>
      <c r="N35" s="6"/>
      <c r="O35" s="6">
        <v>0</v>
      </c>
      <c r="P35" s="6"/>
      <c r="Q35" s="6">
        <f t="shared" si="1"/>
        <v>576754810</v>
      </c>
    </row>
    <row r="36" spans="1:17" x14ac:dyDescent="0.55000000000000004">
      <c r="A36" s="4" t="s">
        <v>179</v>
      </c>
      <c r="C36" s="6">
        <v>0</v>
      </c>
      <c r="D36" s="6"/>
      <c r="E36" s="6">
        <v>478149555</v>
      </c>
      <c r="F36" s="6"/>
      <c r="G36" s="6">
        <v>0</v>
      </c>
      <c r="H36" s="6"/>
      <c r="I36" s="6">
        <f t="shared" si="0"/>
        <v>478149555</v>
      </c>
      <c r="J36" s="6"/>
      <c r="K36" s="6">
        <v>0</v>
      </c>
      <c r="L36" s="6"/>
      <c r="M36" s="6">
        <v>478149555</v>
      </c>
      <c r="N36" s="6"/>
      <c r="O36" s="6">
        <v>0</v>
      </c>
      <c r="P36" s="6"/>
      <c r="Q36" s="6">
        <f t="shared" si="1"/>
        <v>478149555</v>
      </c>
    </row>
    <row r="37" spans="1:17" ht="24.75" thickBot="1" x14ac:dyDescent="0.6">
      <c r="C37" s="7">
        <f>SUM(C8:C36)</f>
        <v>6872307198</v>
      </c>
      <c r="D37" s="6"/>
      <c r="E37" s="7">
        <f>SUM(E8:E36)</f>
        <v>-2325360860</v>
      </c>
      <c r="F37" s="6"/>
      <c r="G37" s="7">
        <f>SUM(G8:G36)</f>
        <v>41202888825</v>
      </c>
      <c r="H37" s="6"/>
      <c r="I37" s="7">
        <f>SUM(I8:I36)</f>
        <v>45749835163</v>
      </c>
      <c r="J37" s="6"/>
      <c r="K37" s="7">
        <f>SUM(K8:K36)</f>
        <v>18319180117</v>
      </c>
      <c r="L37" s="6"/>
      <c r="M37" s="7">
        <f>SUM(M8:M36)</f>
        <v>44970519989</v>
      </c>
      <c r="N37" s="6"/>
      <c r="O37" s="7">
        <f>SUM(O8:O36)</f>
        <v>44659817264</v>
      </c>
      <c r="P37" s="6"/>
      <c r="Q37" s="7">
        <f>SUM(Q8:Q36)</f>
        <v>107949517370</v>
      </c>
    </row>
    <row r="38" spans="1:17" ht="24.75" thickTop="1" x14ac:dyDescent="0.55000000000000004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55000000000000004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55000000000000004">
      <c r="K40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7" sqref="G17"/>
    </sheetView>
  </sheetViews>
  <sheetFormatPr defaultRowHeight="24" x14ac:dyDescent="0.55000000000000004"/>
  <cols>
    <col min="1" max="1" width="26.28515625" style="4" bestFit="1" customWidth="1"/>
    <col min="2" max="2" width="1" style="4" customWidth="1"/>
    <col min="3" max="3" width="23.5703125" style="4" bestFit="1" customWidth="1"/>
    <col min="4" max="4" width="1" style="4" customWidth="1"/>
    <col min="5" max="5" width="36.140625" style="4" bestFit="1" customWidth="1"/>
    <col min="6" max="6" width="1" style="4" customWidth="1"/>
    <col min="7" max="7" width="31.42578125" style="4" bestFit="1" customWidth="1"/>
    <col min="8" max="8" width="1" style="4" customWidth="1"/>
    <col min="9" max="9" width="36.140625" style="4" bestFit="1" customWidth="1"/>
    <col min="10" max="10" width="1" style="4" customWidth="1"/>
    <col min="11" max="11" width="31.42578125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4.75" x14ac:dyDescent="0.55000000000000004">
      <c r="A6" s="27" t="s">
        <v>264</v>
      </c>
      <c r="B6" s="27" t="s">
        <v>264</v>
      </c>
      <c r="C6" s="27" t="s">
        <v>264</v>
      </c>
      <c r="E6" s="27" t="s">
        <v>200</v>
      </c>
      <c r="F6" s="27" t="s">
        <v>200</v>
      </c>
      <c r="G6" s="27" t="s">
        <v>200</v>
      </c>
      <c r="I6" s="27" t="s">
        <v>201</v>
      </c>
      <c r="J6" s="27" t="s">
        <v>201</v>
      </c>
      <c r="K6" s="27" t="s">
        <v>201</v>
      </c>
    </row>
    <row r="7" spans="1:11" ht="24.75" x14ac:dyDescent="0.55000000000000004">
      <c r="A7" s="32" t="s">
        <v>265</v>
      </c>
      <c r="C7" s="32" t="s">
        <v>185</v>
      </c>
      <c r="E7" s="32" t="s">
        <v>266</v>
      </c>
      <c r="G7" s="32" t="s">
        <v>267</v>
      </c>
      <c r="I7" s="32" t="s">
        <v>266</v>
      </c>
      <c r="K7" s="32" t="s">
        <v>267</v>
      </c>
    </row>
    <row r="8" spans="1:11" x14ac:dyDescent="0.55000000000000004">
      <c r="A8" s="4" t="s">
        <v>191</v>
      </c>
      <c r="C8" s="4" t="s">
        <v>192</v>
      </c>
      <c r="E8" s="5">
        <v>1259912548</v>
      </c>
      <c r="G8" s="11">
        <f>E8/$E$10</f>
        <v>0.63644895036855476</v>
      </c>
      <c r="I8" s="5">
        <v>1739272926</v>
      </c>
      <c r="K8" s="11">
        <f>I8/$I$10</f>
        <v>0.42403808087903511</v>
      </c>
    </row>
    <row r="9" spans="1:11" x14ac:dyDescent="0.55000000000000004">
      <c r="A9" s="4" t="s">
        <v>195</v>
      </c>
      <c r="C9" s="4" t="s">
        <v>196</v>
      </c>
      <c r="E9" s="5">
        <v>719684633</v>
      </c>
      <c r="G9" s="11">
        <f>E9/$E$10</f>
        <v>0.36355104963144519</v>
      </c>
      <c r="I9" s="5">
        <v>2362417475</v>
      </c>
      <c r="K9" s="11">
        <f>I9/$I$10</f>
        <v>0.57596191912096484</v>
      </c>
    </row>
    <row r="10" spans="1:11" ht="24.75" thickBot="1" x14ac:dyDescent="0.6">
      <c r="E10" s="13">
        <f>SUM(E8:E9)</f>
        <v>1979597181</v>
      </c>
      <c r="G10" s="12">
        <f>SUM(G8:G9)</f>
        <v>1</v>
      </c>
      <c r="I10" s="13">
        <f>SUM(I8:I9)</f>
        <v>4101690401</v>
      </c>
      <c r="K10" s="12">
        <f>SUM(K8:K9)</f>
        <v>1</v>
      </c>
    </row>
    <row r="11" spans="1:11" ht="24.75" thickTop="1" x14ac:dyDescent="0.5500000000000000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M19" sqref="M19"/>
    </sheetView>
  </sheetViews>
  <sheetFormatPr defaultRowHeight="24" x14ac:dyDescent="0.55000000000000004"/>
  <cols>
    <col min="1" max="1" width="28.28515625" style="1" bestFit="1" customWidth="1"/>
    <col min="2" max="2" width="44.85546875" style="1" hidden="1" customWidth="1"/>
    <col min="3" max="3" width="15.140625" style="1" customWidth="1"/>
    <col min="4" max="4" width="1.5703125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31" t="s">
        <v>0</v>
      </c>
      <c r="B2" s="31"/>
      <c r="C2" s="31"/>
      <c r="D2" s="31"/>
      <c r="E2" s="31"/>
    </row>
    <row r="3" spans="1:5" ht="24.75" x14ac:dyDescent="0.55000000000000004">
      <c r="A3" s="31" t="s">
        <v>198</v>
      </c>
      <c r="B3" s="31"/>
      <c r="C3" s="31"/>
      <c r="D3" s="31"/>
      <c r="E3" s="31"/>
    </row>
    <row r="4" spans="1:5" ht="24.75" x14ac:dyDescent="0.55000000000000004">
      <c r="A4" s="31" t="s">
        <v>2</v>
      </c>
      <c r="B4" s="31"/>
      <c r="C4" s="31"/>
      <c r="D4" s="31"/>
      <c r="E4" s="31"/>
    </row>
    <row r="5" spans="1:5" ht="24.75" x14ac:dyDescent="0.6">
      <c r="C5" s="26" t="s">
        <v>200</v>
      </c>
      <c r="D5" s="2"/>
      <c r="E5" s="2" t="s">
        <v>276</v>
      </c>
    </row>
    <row r="6" spans="1:5" ht="24.75" x14ac:dyDescent="0.6">
      <c r="A6" s="26" t="s">
        <v>268</v>
      </c>
      <c r="C6" s="27"/>
      <c r="D6" s="2"/>
      <c r="E6" s="27" t="s">
        <v>277</v>
      </c>
    </row>
    <row r="7" spans="1:5" ht="24.75" x14ac:dyDescent="0.55000000000000004">
      <c r="A7" s="27" t="s">
        <v>268</v>
      </c>
      <c r="C7" s="31" t="s">
        <v>188</v>
      </c>
      <c r="E7" s="31" t="s">
        <v>188</v>
      </c>
    </row>
    <row r="8" spans="1:5" x14ac:dyDescent="0.55000000000000004">
      <c r="A8" s="4" t="s">
        <v>278</v>
      </c>
      <c r="C8" s="21">
        <v>901967738</v>
      </c>
      <c r="D8" s="4"/>
      <c r="E8" s="21">
        <v>3034872368</v>
      </c>
    </row>
    <row r="9" spans="1:5" ht="25.5" thickBot="1" x14ac:dyDescent="0.65">
      <c r="A9" s="2" t="s">
        <v>207</v>
      </c>
      <c r="C9" s="13">
        <f>SUM(C8)</f>
        <v>901967738</v>
      </c>
      <c r="D9" s="4"/>
      <c r="E9" s="13">
        <f>SUM(E8)</f>
        <v>3034872368</v>
      </c>
    </row>
    <row r="10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9"/>
  <sheetViews>
    <sheetView rightToLeft="1" topLeftCell="A46" workbookViewId="0">
      <selection activeCell="K94" sqref="K94"/>
    </sheetView>
  </sheetViews>
  <sheetFormatPr defaultRowHeight="24" x14ac:dyDescent="0.55000000000000004"/>
  <cols>
    <col min="1" max="1" width="35.7109375" style="4" bestFit="1" customWidth="1"/>
    <col min="2" max="2" width="1" style="4" customWidth="1"/>
    <col min="3" max="3" width="13.28515625" style="8" bestFit="1" customWidth="1"/>
    <col min="4" max="4" width="1" style="8" customWidth="1"/>
    <col min="5" max="5" width="20.28515625" style="8" bestFit="1" customWidth="1"/>
    <col min="6" max="6" width="1" style="8" customWidth="1"/>
    <col min="7" max="7" width="22.140625" style="8" bestFit="1" customWidth="1"/>
    <col min="8" max="8" width="1" style="8" customWidth="1"/>
    <col min="9" max="9" width="12" style="8" bestFit="1" customWidth="1"/>
    <col min="10" max="10" width="1" style="8" customWidth="1"/>
    <col min="11" max="11" width="17.42578125" style="8" bestFit="1" customWidth="1"/>
    <col min="12" max="12" width="1" style="8" customWidth="1"/>
    <col min="13" max="13" width="12.7109375" style="8" bestFit="1" customWidth="1"/>
    <col min="14" max="14" width="1" style="8" customWidth="1"/>
    <col min="15" max="15" width="17.42578125" style="8" bestFit="1" customWidth="1"/>
    <col min="16" max="16" width="1" style="8" customWidth="1"/>
    <col min="17" max="17" width="13.28515625" style="8" customWidth="1"/>
    <col min="18" max="18" width="1.5703125" style="8" customWidth="1"/>
    <col min="19" max="19" width="12" style="8" bestFit="1" customWidth="1"/>
    <col min="20" max="20" width="1" style="4" customWidth="1"/>
    <col min="21" max="21" width="20.28515625" style="4" bestFit="1" customWidth="1"/>
    <col min="22" max="22" width="1" style="4" customWidth="1"/>
    <col min="23" max="23" width="22.140625" style="4" bestFit="1" customWidth="1"/>
    <col min="24" max="24" width="1" style="4" customWidth="1"/>
    <col min="25" max="25" width="33.425781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24.75" x14ac:dyDescent="0.55000000000000004"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</row>
    <row r="3" spans="1:25" ht="24.75" x14ac:dyDescent="0.55000000000000004"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</row>
    <row r="4" spans="1:25" ht="24.75" x14ac:dyDescent="0.55000000000000004"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</row>
    <row r="6" spans="1:25" ht="24.75" x14ac:dyDescent="0.55000000000000004">
      <c r="A6" s="26" t="s">
        <v>3</v>
      </c>
      <c r="C6" s="29" t="s">
        <v>272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4.75" x14ac:dyDescent="0.55000000000000004">
      <c r="A7" s="26" t="s">
        <v>3</v>
      </c>
      <c r="C7" s="30" t="s">
        <v>7</v>
      </c>
      <c r="E7" s="30" t="s">
        <v>8</v>
      </c>
      <c r="G7" s="30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30" t="s">
        <v>7</v>
      </c>
      <c r="S7" s="30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7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7" t="s">
        <v>8</v>
      </c>
      <c r="W8" s="27" t="s">
        <v>9</v>
      </c>
      <c r="Y8" s="27" t="s">
        <v>13</v>
      </c>
    </row>
    <row r="9" spans="1:25" x14ac:dyDescent="0.55000000000000004">
      <c r="A9" s="4" t="s">
        <v>15</v>
      </c>
      <c r="C9" s="9">
        <v>242400000</v>
      </c>
      <c r="D9" s="9"/>
      <c r="E9" s="9">
        <v>184463699405</v>
      </c>
      <c r="F9" s="9"/>
      <c r="G9" s="9">
        <v>600225680520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242400000</v>
      </c>
      <c r="R9" s="9"/>
      <c r="S9" s="9">
        <v>2727</v>
      </c>
      <c r="T9" s="6"/>
      <c r="U9" s="6">
        <v>184463699405</v>
      </c>
      <c r="V9" s="6"/>
      <c r="W9" s="6">
        <v>657091702440</v>
      </c>
      <c r="X9" s="6"/>
      <c r="Y9" s="11">
        <v>2.2645710360188892E-2</v>
      </c>
    </row>
    <row r="10" spans="1:25" x14ac:dyDescent="0.55000000000000004">
      <c r="A10" s="4" t="s">
        <v>16</v>
      </c>
      <c r="C10" s="9">
        <v>75603088</v>
      </c>
      <c r="D10" s="9"/>
      <c r="E10" s="9">
        <v>100769730530</v>
      </c>
      <c r="F10" s="9"/>
      <c r="G10" s="9">
        <v>162331019193.02399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75603088</v>
      </c>
      <c r="R10" s="9"/>
      <c r="S10" s="9">
        <v>2222</v>
      </c>
      <c r="T10" s="6"/>
      <c r="U10" s="6">
        <v>100769730530</v>
      </c>
      <c r="V10" s="6"/>
      <c r="W10" s="6">
        <v>166990520669.86099</v>
      </c>
      <c r="X10" s="6"/>
      <c r="Y10" s="11">
        <v>5.7550855534233645E-3</v>
      </c>
    </row>
    <row r="11" spans="1:25" x14ac:dyDescent="0.55000000000000004">
      <c r="A11" s="4" t="s">
        <v>17</v>
      </c>
      <c r="C11" s="9">
        <v>18731445</v>
      </c>
      <c r="D11" s="9"/>
      <c r="E11" s="9">
        <v>108510603792</v>
      </c>
      <c r="F11" s="9"/>
      <c r="G11" s="9">
        <v>84925787627.162201</v>
      </c>
      <c r="H11" s="9"/>
      <c r="I11" s="9">
        <v>0</v>
      </c>
      <c r="J11" s="9"/>
      <c r="K11" s="9">
        <v>0</v>
      </c>
      <c r="L11" s="9"/>
      <c r="M11" s="9">
        <v>-1</v>
      </c>
      <c r="N11" s="9"/>
      <c r="O11" s="9">
        <v>1</v>
      </c>
      <c r="P11" s="9"/>
      <c r="Q11" s="9">
        <v>18731444</v>
      </c>
      <c r="R11" s="9"/>
      <c r="S11" s="9">
        <v>3739</v>
      </c>
      <c r="T11" s="6"/>
      <c r="U11" s="6">
        <v>108510597999</v>
      </c>
      <c r="V11" s="6"/>
      <c r="W11" s="6">
        <v>69620149744.759796</v>
      </c>
      <c r="X11" s="6"/>
      <c r="Y11" s="11">
        <v>2.399357259418095E-3</v>
      </c>
    </row>
    <row r="12" spans="1:25" x14ac:dyDescent="0.55000000000000004">
      <c r="A12" s="4" t="s">
        <v>18</v>
      </c>
      <c r="C12" s="9">
        <v>10125945</v>
      </c>
      <c r="D12" s="9"/>
      <c r="E12" s="9">
        <v>296623014609</v>
      </c>
      <c r="F12" s="9"/>
      <c r="G12" s="9">
        <v>275800060186.65002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10125945</v>
      </c>
      <c r="R12" s="9"/>
      <c r="S12" s="9">
        <v>32505</v>
      </c>
      <c r="T12" s="6"/>
      <c r="U12" s="6">
        <v>296623014609</v>
      </c>
      <c r="V12" s="6"/>
      <c r="W12" s="6">
        <v>327185436363.76099</v>
      </c>
      <c r="X12" s="6"/>
      <c r="Y12" s="11">
        <v>1.1275970459606136E-2</v>
      </c>
    </row>
    <row r="13" spans="1:25" x14ac:dyDescent="0.55000000000000004">
      <c r="A13" s="4" t="s">
        <v>19</v>
      </c>
      <c r="C13" s="9">
        <v>5691313</v>
      </c>
      <c r="D13" s="9"/>
      <c r="E13" s="9">
        <v>395166915211</v>
      </c>
      <c r="F13" s="9"/>
      <c r="G13" s="9">
        <v>536784483813.91998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5691313</v>
      </c>
      <c r="R13" s="9"/>
      <c r="S13" s="9">
        <v>112047</v>
      </c>
      <c r="T13" s="6"/>
      <c r="U13" s="6">
        <v>395166915211</v>
      </c>
      <c r="V13" s="6"/>
      <c r="W13" s="6">
        <v>633900265152.12</v>
      </c>
      <c r="X13" s="6"/>
      <c r="Y13" s="11">
        <v>2.1846451185696773E-2</v>
      </c>
    </row>
    <row r="14" spans="1:25" x14ac:dyDescent="0.55000000000000004">
      <c r="A14" s="4" t="s">
        <v>20</v>
      </c>
      <c r="C14" s="9">
        <v>1717429</v>
      </c>
      <c r="D14" s="9"/>
      <c r="E14" s="9">
        <v>71219113526</v>
      </c>
      <c r="F14" s="9"/>
      <c r="G14" s="9">
        <v>77507347504.229996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1717429</v>
      </c>
      <c r="R14" s="9"/>
      <c r="S14" s="9">
        <v>50570</v>
      </c>
      <c r="T14" s="6"/>
      <c r="U14" s="6">
        <v>71219113526</v>
      </c>
      <c r="V14" s="6"/>
      <c r="W14" s="6">
        <v>86333624742.046494</v>
      </c>
      <c r="X14" s="6"/>
      <c r="Y14" s="11">
        <v>2.9753628800877211E-3</v>
      </c>
    </row>
    <row r="15" spans="1:25" x14ac:dyDescent="0.55000000000000004">
      <c r="A15" s="4" t="s">
        <v>21</v>
      </c>
      <c r="C15" s="9">
        <v>2400000</v>
      </c>
      <c r="D15" s="9"/>
      <c r="E15" s="9">
        <v>147790915326</v>
      </c>
      <c r="F15" s="9"/>
      <c r="G15" s="9">
        <v>358669144800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2400000</v>
      </c>
      <c r="R15" s="9"/>
      <c r="S15" s="9">
        <v>168730</v>
      </c>
      <c r="T15" s="6"/>
      <c r="U15" s="6">
        <v>147790915326</v>
      </c>
      <c r="V15" s="6"/>
      <c r="W15" s="6">
        <v>402542535600</v>
      </c>
      <c r="X15" s="6"/>
      <c r="Y15" s="11">
        <v>1.38730433438794E-2</v>
      </c>
    </row>
    <row r="16" spans="1:25" x14ac:dyDescent="0.55000000000000004">
      <c r="A16" s="4" t="s">
        <v>22</v>
      </c>
      <c r="C16" s="9">
        <v>8755105</v>
      </c>
      <c r="D16" s="9"/>
      <c r="E16" s="9">
        <v>224149735943</v>
      </c>
      <c r="F16" s="9"/>
      <c r="G16" s="9">
        <v>943928695104.61499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8755105</v>
      </c>
      <c r="R16" s="9"/>
      <c r="S16" s="9">
        <v>130450</v>
      </c>
      <c r="T16" s="6"/>
      <c r="U16" s="6">
        <v>224149735943</v>
      </c>
      <c r="V16" s="6"/>
      <c r="W16" s="6">
        <v>1135307931738.8601</v>
      </c>
      <c r="X16" s="6"/>
      <c r="Y16" s="11">
        <v>3.9126737556286414E-2</v>
      </c>
    </row>
    <row r="17" spans="1:25" x14ac:dyDescent="0.55000000000000004">
      <c r="A17" s="4" t="s">
        <v>23</v>
      </c>
      <c r="C17" s="9">
        <v>22276849</v>
      </c>
      <c r="D17" s="9"/>
      <c r="E17" s="9">
        <v>235921479874</v>
      </c>
      <c r="F17" s="9"/>
      <c r="G17" s="9">
        <v>186388587816.70401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22276849</v>
      </c>
      <c r="R17" s="9"/>
      <c r="S17" s="9">
        <v>10360</v>
      </c>
      <c r="T17" s="6"/>
      <c r="U17" s="6">
        <v>235921479874</v>
      </c>
      <c r="V17" s="6"/>
      <c r="W17" s="6">
        <v>229414966113.94199</v>
      </c>
      <c r="X17" s="6"/>
      <c r="Y17" s="11">
        <v>7.9064533239685316E-3</v>
      </c>
    </row>
    <row r="18" spans="1:25" x14ac:dyDescent="0.55000000000000004">
      <c r="A18" s="4" t="s">
        <v>24</v>
      </c>
      <c r="C18" s="9">
        <v>1679210</v>
      </c>
      <c r="D18" s="9"/>
      <c r="E18" s="9">
        <v>60900906461</v>
      </c>
      <c r="F18" s="9"/>
      <c r="G18" s="9">
        <v>63897691855.139999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1679210</v>
      </c>
      <c r="R18" s="9"/>
      <c r="S18" s="9">
        <v>39600</v>
      </c>
      <c r="T18" s="6"/>
      <c r="U18" s="6">
        <v>60900906461</v>
      </c>
      <c r="V18" s="6"/>
      <c r="W18" s="6">
        <v>66101060539.800003</v>
      </c>
      <c r="X18" s="6"/>
      <c r="Y18" s="11">
        <v>2.2780769654024151E-3</v>
      </c>
    </row>
    <row r="19" spans="1:25" x14ac:dyDescent="0.55000000000000004">
      <c r="A19" s="4" t="s">
        <v>25</v>
      </c>
      <c r="C19" s="9">
        <v>2556727</v>
      </c>
      <c r="D19" s="9"/>
      <c r="E19" s="9">
        <v>227499440885</v>
      </c>
      <c r="F19" s="9"/>
      <c r="G19" s="9">
        <v>545406464681.03601</v>
      </c>
      <c r="H19" s="9"/>
      <c r="I19" s="9">
        <v>450000</v>
      </c>
      <c r="J19" s="9"/>
      <c r="K19" s="9">
        <v>99089652000</v>
      </c>
      <c r="L19" s="9"/>
      <c r="M19" s="9">
        <v>0</v>
      </c>
      <c r="N19" s="9"/>
      <c r="O19" s="9">
        <v>0</v>
      </c>
      <c r="P19" s="9"/>
      <c r="Q19" s="9">
        <v>3006727</v>
      </c>
      <c r="R19" s="9"/>
      <c r="S19" s="9">
        <v>203563</v>
      </c>
      <c r="T19" s="6"/>
      <c r="U19" s="6">
        <v>326589092885</v>
      </c>
      <c r="V19" s="6"/>
      <c r="W19" s="6">
        <v>608416621009.60901</v>
      </c>
      <c r="X19" s="6"/>
      <c r="Y19" s="11">
        <v>2.096819443396717E-2</v>
      </c>
    </row>
    <row r="20" spans="1:25" x14ac:dyDescent="0.55000000000000004">
      <c r="A20" s="4" t="s">
        <v>26</v>
      </c>
      <c r="C20" s="9">
        <v>5100000</v>
      </c>
      <c r="D20" s="9"/>
      <c r="E20" s="9">
        <v>352522200000</v>
      </c>
      <c r="F20" s="9"/>
      <c r="G20" s="9">
        <v>304280693100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5100000</v>
      </c>
      <c r="R20" s="9"/>
      <c r="S20" s="9">
        <v>68070</v>
      </c>
      <c r="T20" s="6"/>
      <c r="U20" s="6">
        <v>352522200000</v>
      </c>
      <c r="V20" s="6"/>
      <c r="W20" s="6">
        <v>345091415850</v>
      </c>
      <c r="X20" s="6"/>
      <c r="Y20" s="11">
        <v>1.1893074014034111E-2</v>
      </c>
    </row>
    <row r="21" spans="1:25" x14ac:dyDescent="0.55000000000000004">
      <c r="A21" s="4" t="s">
        <v>27</v>
      </c>
      <c r="C21" s="9">
        <v>5988099</v>
      </c>
      <c r="D21" s="9"/>
      <c r="E21" s="9">
        <v>100338301860</v>
      </c>
      <c r="F21" s="9"/>
      <c r="G21" s="9">
        <v>464530744046.53802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5988099</v>
      </c>
      <c r="R21" s="9"/>
      <c r="S21" s="9">
        <v>79670</v>
      </c>
      <c r="T21" s="6"/>
      <c r="U21" s="6">
        <v>100338301860</v>
      </c>
      <c r="V21" s="6"/>
      <c r="W21" s="6">
        <v>474233269838.38599</v>
      </c>
      <c r="X21" s="6"/>
      <c r="Y21" s="11">
        <v>1.6343760288018577E-2</v>
      </c>
    </row>
    <row r="22" spans="1:25" x14ac:dyDescent="0.55000000000000004">
      <c r="A22" s="4" t="s">
        <v>28</v>
      </c>
      <c r="C22" s="9">
        <v>4088326</v>
      </c>
      <c r="D22" s="9"/>
      <c r="E22" s="9">
        <v>183709465934</v>
      </c>
      <c r="F22" s="9"/>
      <c r="G22" s="9">
        <v>176133779949.40201</v>
      </c>
      <c r="H22" s="9"/>
      <c r="I22" s="9">
        <v>0</v>
      </c>
      <c r="J22" s="9"/>
      <c r="K22" s="9">
        <v>0</v>
      </c>
      <c r="L22" s="9"/>
      <c r="M22" s="9">
        <v>-200000</v>
      </c>
      <c r="N22" s="9"/>
      <c r="O22" s="9">
        <v>9515046619</v>
      </c>
      <c r="P22" s="9"/>
      <c r="Q22" s="9">
        <v>3888326</v>
      </c>
      <c r="R22" s="9"/>
      <c r="S22" s="9">
        <v>45680</v>
      </c>
      <c r="T22" s="6"/>
      <c r="U22" s="6">
        <v>174722439657</v>
      </c>
      <c r="V22" s="6"/>
      <c r="W22" s="6">
        <v>176561900226.504</v>
      </c>
      <c r="X22" s="6"/>
      <c r="Y22" s="11">
        <v>6.0849492366540359E-3</v>
      </c>
    </row>
    <row r="23" spans="1:25" x14ac:dyDescent="0.55000000000000004">
      <c r="A23" s="4" t="s">
        <v>29</v>
      </c>
      <c r="C23" s="9">
        <v>11020888</v>
      </c>
      <c r="D23" s="9"/>
      <c r="E23" s="9">
        <v>127984615974</v>
      </c>
      <c r="F23" s="9"/>
      <c r="G23" s="9">
        <v>560035637182.36804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11020888</v>
      </c>
      <c r="R23" s="9"/>
      <c r="S23" s="9">
        <v>60180</v>
      </c>
      <c r="T23" s="6"/>
      <c r="U23" s="6">
        <v>127984615974</v>
      </c>
      <c r="V23" s="6"/>
      <c r="W23" s="6">
        <v>659290779452.95203</v>
      </c>
      <c r="X23" s="6"/>
      <c r="Y23" s="11">
        <v>2.2721498352808702E-2</v>
      </c>
    </row>
    <row r="24" spans="1:25" x14ac:dyDescent="0.55000000000000004">
      <c r="A24" s="4" t="s">
        <v>30</v>
      </c>
      <c r="C24" s="9">
        <v>9424485</v>
      </c>
      <c r="D24" s="9"/>
      <c r="E24" s="9">
        <v>168164889566</v>
      </c>
      <c r="F24" s="9"/>
      <c r="G24" s="9">
        <v>171226417036.547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9424485</v>
      </c>
      <c r="R24" s="9"/>
      <c r="S24" s="9">
        <v>23349</v>
      </c>
      <c r="T24" s="6"/>
      <c r="U24" s="6">
        <v>168164889566</v>
      </c>
      <c r="V24" s="6"/>
      <c r="W24" s="6">
        <v>218742989078.423</v>
      </c>
      <c r="X24" s="6"/>
      <c r="Y24" s="11">
        <v>7.5386591484835393E-3</v>
      </c>
    </row>
    <row r="25" spans="1:25" x14ac:dyDescent="0.55000000000000004">
      <c r="A25" s="4" t="s">
        <v>31</v>
      </c>
      <c r="C25" s="9">
        <v>3892776</v>
      </c>
      <c r="D25" s="9"/>
      <c r="E25" s="9">
        <v>185063232268</v>
      </c>
      <c r="F25" s="9"/>
      <c r="G25" s="9">
        <v>273504316304.30399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3892776</v>
      </c>
      <c r="R25" s="9"/>
      <c r="S25" s="9">
        <v>80790</v>
      </c>
      <c r="T25" s="6"/>
      <c r="U25" s="6">
        <v>185063232268</v>
      </c>
      <c r="V25" s="6"/>
      <c r="W25" s="6">
        <v>312626113670.41199</v>
      </c>
      <c r="X25" s="6"/>
      <c r="Y25" s="11">
        <v>1.0774204566763786E-2</v>
      </c>
    </row>
    <row r="26" spans="1:25" x14ac:dyDescent="0.55000000000000004">
      <c r="A26" s="4" t="s">
        <v>32</v>
      </c>
      <c r="C26" s="9">
        <v>3311040</v>
      </c>
      <c r="D26" s="9"/>
      <c r="E26" s="9">
        <v>107898218739</v>
      </c>
      <c r="F26" s="9"/>
      <c r="G26" s="9">
        <v>272355036728.68799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3311040</v>
      </c>
      <c r="R26" s="9"/>
      <c r="S26" s="9">
        <v>89676</v>
      </c>
      <c r="T26" s="6"/>
      <c r="U26" s="6">
        <v>107898218739</v>
      </c>
      <c r="V26" s="6"/>
      <c r="W26" s="6">
        <v>295154144142.91199</v>
      </c>
      <c r="X26" s="6"/>
      <c r="Y26" s="11">
        <v>1.017205853467637E-2</v>
      </c>
    </row>
    <row r="27" spans="1:25" x14ac:dyDescent="0.55000000000000004">
      <c r="A27" s="4" t="s">
        <v>33</v>
      </c>
      <c r="C27" s="9">
        <v>14104969</v>
      </c>
      <c r="D27" s="9"/>
      <c r="E27" s="9">
        <v>31456234983</v>
      </c>
      <c r="F27" s="9"/>
      <c r="G27" s="9">
        <v>101792782594.10699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14104969</v>
      </c>
      <c r="R27" s="9"/>
      <c r="S27" s="9">
        <v>8100</v>
      </c>
      <c r="T27" s="6"/>
      <c r="U27" s="6">
        <v>31456234983</v>
      </c>
      <c r="V27" s="6"/>
      <c r="W27" s="6">
        <v>113570459919.045</v>
      </c>
      <c r="X27" s="6"/>
      <c r="Y27" s="11">
        <v>3.9140408123400049E-3</v>
      </c>
    </row>
    <row r="28" spans="1:25" x14ac:dyDescent="0.55000000000000004">
      <c r="A28" s="4" t="s">
        <v>34</v>
      </c>
      <c r="C28" s="9">
        <v>26417969</v>
      </c>
      <c r="D28" s="9"/>
      <c r="E28" s="9">
        <v>92779888686</v>
      </c>
      <c r="F28" s="9"/>
      <c r="G28" s="9">
        <v>184613298053.68399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26417969</v>
      </c>
      <c r="R28" s="9"/>
      <c r="S28" s="9">
        <v>6900</v>
      </c>
      <c r="T28" s="6"/>
      <c r="U28" s="6">
        <v>92779888686</v>
      </c>
      <c r="V28" s="6"/>
      <c r="W28" s="6">
        <v>181199396382.70499</v>
      </c>
      <c r="X28" s="6"/>
      <c r="Y28" s="11">
        <v>6.2447738005008248E-3</v>
      </c>
    </row>
    <row r="29" spans="1:25" x14ac:dyDescent="0.55000000000000004">
      <c r="A29" s="4" t="s">
        <v>35</v>
      </c>
      <c r="C29" s="9">
        <v>10580735</v>
      </c>
      <c r="D29" s="9"/>
      <c r="E29" s="9">
        <v>227778233801</v>
      </c>
      <c r="F29" s="9"/>
      <c r="G29" s="9">
        <v>260104690169.52802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10580735</v>
      </c>
      <c r="R29" s="9"/>
      <c r="S29" s="9">
        <v>24600</v>
      </c>
      <c r="T29" s="6"/>
      <c r="U29" s="6">
        <v>227778233801</v>
      </c>
      <c r="V29" s="6"/>
      <c r="W29" s="6">
        <v>258737378818.04999</v>
      </c>
      <c r="X29" s="6"/>
      <c r="Y29" s="11">
        <v>8.9170076540466634E-3</v>
      </c>
    </row>
    <row r="30" spans="1:25" x14ac:dyDescent="0.55000000000000004">
      <c r="A30" s="4" t="s">
        <v>36</v>
      </c>
      <c r="C30" s="9">
        <v>11693117</v>
      </c>
      <c r="D30" s="9"/>
      <c r="E30" s="9">
        <v>76422331712</v>
      </c>
      <c r="F30" s="9"/>
      <c r="G30" s="9">
        <v>274431849140.39899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11693117</v>
      </c>
      <c r="R30" s="9"/>
      <c r="S30" s="9">
        <v>23350</v>
      </c>
      <c r="T30" s="6"/>
      <c r="U30" s="6">
        <v>76422331712</v>
      </c>
      <c r="V30" s="6"/>
      <c r="W30" s="6">
        <v>271409727972.397</v>
      </c>
      <c r="X30" s="6"/>
      <c r="Y30" s="11">
        <v>9.3537417468177262E-3</v>
      </c>
    </row>
    <row r="31" spans="1:25" x14ac:dyDescent="0.55000000000000004">
      <c r="A31" s="4" t="s">
        <v>37</v>
      </c>
      <c r="C31" s="9">
        <v>44979800</v>
      </c>
      <c r="D31" s="9"/>
      <c r="E31" s="9">
        <v>330584639862</v>
      </c>
      <c r="F31" s="9"/>
      <c r="G31" s="9">
        <v>359485848327.59998</v>
      </c>
      <c r="H31" s="9"/>
      <c r="I31" s="9">
        <v>18181403</v>
      </c>
      <c r="J31" s="9"/>
      <c r="K31" s="9">
        <v>0</v>
      </c>
      <c r="L31" s="9"/>
      <c r="M31" s="9">
        <v>-2280359</v>
      </c>
      <c r="N31" s="9"/>
      <c r="O31" s="9">
        <v>22123869343</v>
      </c>
      <c r="P31" s="9"/>
      <c r="Q31" s="9">
        <v>60880844</v>
      </c>
      <c r="R31" s="9"/>
      <c r="S31" s="9">
        <v>9800</v>
      </c>
      <c r="T31" s="6"/>
      <c r="U31" s="6">
        <v>447422873091</v>
      </c>
      <c r="V31" s="6"/>
      <c r="W31" s="6">
        <v>593082309186.35999</v>
      </c>
      <c r="X31" s="6"/>
      <c r="Y31" s="11">
        <v>2.0439719667305779E-2</v>
      </c>
    </row>
    <row r="32" spans="1:25" x14ac:dyDescent="0.55000000000000004">
      <c r="A32" s="4" t="s">
        <v>38</v>
      </c>
      <c r="C32" s="9">
        <v>154264</v>
      </c>
      <c r="D32" s="9"/>
      <c r="E32" s="9">
        <v>1210836726</v>
      </c>
      <c r="F32" s="9"/>
      <c r="G32" s="9">
        <v>2466112449.7944002</v>
      </c>
      <c r="H32" s="9"/>
      <c r="I32" s="9">
        <v>0</v>
      </c>
      <c r="J32" s="9"/>
      <c r="K32" s="9">
        <v>0</v>
      </c>
      <c r="L32" s="9"/>
      <c r="M32" s="9">
        <v>-154264</v>
      </c>
      <c r="N32" s="9"/>
      <c r="O32" s="9">
        <v>2467772554</v>
      </c>
      <c r="P32" s="9"/>
      <c r="Q32" s="9">
        <v>0</v>
      </c>
      <c r="R32" s="9"/>
      <c r="S32" s="9">
        <v>0</v>
      </c>
      <c r="T32" s="6"/>
      <c r="U32" s="6">
        <v>0</v>
      </c>
      <c r="V32" s="6"/>
      <c r="W32" s="6">
        <v>0</v>
      </c>
      <c r="X32" s="6"/>
      <c r="Y32" s="11">
        <v>0</v>
      </c>
    </row>
    <row r="33" spans="1:25" x14ac:dyDescent="0.55000000000000004">
      <c r="A33" s="4" t="s">
        <v>39</v>
      </c>
      <c r="C33" s="9">
        <v>10378060</v>
      </c>
      <c r="D33" s="9"/>
      <c r="E33" s="9">
        <v>43153466961</v>
      </c>
      <c r="F33" s="9"/>
      <c r="G33" s="9">
        <v>344533823204.57098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10378060</v>
      </c>
      <c r="R33" s="9"/>
      <c r="S33" s="9">
        <v>30372</v>
      </c>
      <c r="T33" s="6"/>
      <c r="U33" s="6">
        <v>43153466961</v>
      </c>
      <c r="V33" s="6"/>
      <c r="W33" s="6">
        <v>313326983811.99597</v>
      </c>
      <c r="X33" s="6"/>
      <c r="Y33" s="11">
        <v>1.0798359037391674E-2</v>
      </c>
    </row>
    <row r="34" spans="1:25" x14ac:dyDescent="0.55000000000000004">
      <c r="A34" s="4" t="s">
        <v>40</v>
      </c>
      <c r="C34" s="9">
        <v>18181403</v>
      </c>
      <c r="D34" s="9"/>
      <c r="E34" s="9">
        <v>115415546244</v>
      </c>
      <c r="F34" s="9"/>
      <c r="G34" s="9">
        <v>105005429418.992</v>
      </c>
      <c r="H34" s="9"/>
      <c r="I34" s="9">
        <v>0</v>
      </c>
      <c r="J34" s="9"/>
      <c r="K34" s="9">
        <v>0</v>
      </c>
      <c r="L34" s="9"/>
      <c r="M34" s="9">
        <v>-18181403</v>
      </c>
      <c r="N34" s="9"/>
      <c r="O34" s="9">
        <v>0</v>
      </c>
      <c r="P34" s="9"/>
      <c r="Q34" s="9">
        <v>0</v>
      </c>
      <c r="R34" s="9"/>
      <c r="S34" s="9">
        <v>0</v>
      </c>
      <c r="T34" s="6"/>
      <c r="U34" s="6">
        <v>0</v>
      </c>
      <c r="V34" s="6"/>
      <c r="W34" s="6">
        <v>0</v>
      </c>
      <c r="X34" s="6"/>
      <c r="Y34" s="11">
        <v>0</v>
      </c>
    </row>
    <row r="35" spans="1:25" x14ac:dyDescent="0.55000000000000004">
      <c r="A35" s="4" t="s">
        <v>41</v>
      </c>
      <c r="C35" s="9">
        <v>68331608</v>
      </c>
      <c r="D35" s="9"/>
      <c r="E35" s="9">
        <v>460163666352</v>
      </c>
      <c r="F35" s="9"/>
      <c r="G35" s="9">
        <v>410946461341.02002</v>
      </c>
      <c r="H35" s="9"/>
      <c r="I35" s="9">
        <v>0</v>
      </c>
      <c r="J35" s="9"/>
      <c r="K35" s="9">
        <v>0</v>
      </c>
      <c r="L35" s="9"/>
      <c r="M35" s="9">
        <v>-2</v>
      </c>
      <c r="N35" s="9"/>
      <c r="O35" s="9">
        <v>2</v>
      </c>
      <c r="P35" s="9"/>
      <c r="Q35" s="9">
        <v>68331606</v>
      </c>
      <c r="R35" s="9"/>
      <c r="S35" s="9">
        <v>6860</v>
      </c>
      <c r="T35" s="6"/>
      <c r="U35" s="6">
        <v>460163652883</v>
      </c>
      <c r="V35" s="6"/>
      <c r="W35" s="6">
        <v>465965725997.89801</v>
      </c>
      <c r="X35" s="6"/>
      <c r="Y35" s="11">
        <v>1.6058831407458028E-2</v>
      </c>
    </row>
    <row r="36" spans="1:25" x14ac:dyDescent="0.55000000000000004">
      <c r="A36" s="4" t="s">
        <v>42</v>
      </c>
      <c r="C36" s="9">
        <v>11144108</v>
      </c>
      <c r="D36" s="9"/>
      <c r="E36" s="9">
        <v>223501244231</v>
      </c>
      <c r="F36" s="9"/>
      <c r="G36" s="9">
        <v>245938250174.83701</v>
      </c>
      <c r="H36" s="9"/>
      <c r="I36" s="9">
        <v>0</v>
      </c>
      <c r="J36" s="9"/>
      <c r="K36" s="9">
        <v>0</v>
      </c>
      <c r="L36" s="9"/>
      <c r="M36" s="9">
        <v>-200000</v>
      </c>
      <c r="N36" s="9"/>
      <c r="O36" s="9">
        <v>3834448475</v>
      </c>
      <c r="P36" s="9"/>
      <c r="Q36" s="9">
        <v>10944108</v>
      </c>
      <c r="R36" s="9"/>
      <c r="S36" s="9">
        <v>22659</v>
      </c>
      <c r="T36" s="6"/>
      <c r="U36" s="6">
        <v>219490133710</v>
      </c>
      <c r="V36" s="6"/>
      <c r="W36" s="6">
        <v>246507047040.12701</v>
      </c>
      <c r="X36" s="6"/>
      <c r="Y36" s="11">
        <v>8.4955070476268948E-3</v>
      </c>
    </row>
    <row r="37" spans="1:25" x14ac:dyDescent="0.55000000000000004">
      <c r="A37" s="4" t="s">
        <v>43</v>
      </c>
      <c r="C37" s="9">
        <v>500000</v>
      </c>
      <c r="D37" s="9"/>
      <c r="E37" s="9">
        <v>16920850135</v>
      </c>
      <c r="F37" s="9"/>
      <c r="G37" s="9">
        <v>12665191050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500000</v>
      </c>
      <c r="R37" s="9"/>
      <c r="S37" s="9">
        <v>31491</v>
      </c>
      <c r="T37" s="6"/>
      <c r="U37" s="6">
        <v>16920850135</v>
      </c>
      <c r="V37" s="6"/>
      <c r="W37" s="6">
        <v>15651814275</v>
      </c>
      <c r="X37" s="6"/>
      <c r="Y37" s="11">
        <v>5.3941702713174177E-4</v>
      </c>
    </row>
    <row r="38" spans="1:25" x14ac:dyDescent="0.55000000000000004">
      <c r="A38" s="4" t="s">
        <v>44</v>
      </c>
      <c r="C38" s="9">
        <v>86842</v>
      </c>
      <c r="D38" s="9"/>
      <c r="E38" s="9">
        <v>2173839798</v>
      </c>
      <c r="F38" s="9"/>
      <c r="G38" s="9">
        <v>6848962191.2439003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86842</v>
      </c>
      <c r="R38" s="9"/>
      <c r="S38" s="9">
        <v>79801</v>
      </c>
      <c r="T38" s="6"/>
      <c r="U38" s="6">
        <v>2173839798</v>
      </c>
      <c r="V38" s="6"/>
      <c r="W38" s="6">
        <v>6888844475.2700996</v>
      </c>
      <c r="X38" s="6"/>
      <c r="Y38" s="11">
        <v>2.3741401104908783E-4</v>
      </c>
    </row>
    <row r="39" spans="1:25" x14ac:dyDescent="0.55000000000000004">
      <c r="A39" s="4" t="s">
        <v>45</v>
      </c>
      <c r="C39" s="9">
        <v>538214</v>
      </c>
      <c r="D39" s="9"/>
      <c r="E39" s="9">
        <v>173702413977</v>
      </c>
      <c r="F39" s="9"/>
      <c r="G39" s="9">
        <v>192053123636.49899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538214</v>
      </c>
      <c r="R39" s="9"/>
      <c r="S39" s="9">
        <v>387170</v>
      </c>
      <c r="T39" s="6"/>
      <c r="U39" s="6">
        <v>173702413977</v>
      </c>
      <c r="V39" s="6"/>
      <c r="W39" s="6">
        <v>207140451509.439</v>
      </c>
      <c r="X39" s="6"/>
      <c r="Y39" s="11">
        <v>7.1387945568979925E-3</v>
      </c>
    </row>
    <row r="40" spans="1:25" x14ac:dyDescent="0.55000000000000004">
      <c r="A40" s="4" t="s">
        <v>46</v>
      </c>
      <c r="C40" s="9">
        <v>11359792</v>
      </c>
      <c r="D40" s="9"/>
      <c r="E40" s="9">
        <v>91092876655</v>
      </c>
      <c r="F40" s="9"/>
      <c r="G40" s="9">
        <v>107705015404.229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11359792</v>
      </c>
      <c r="R40" s="9"/>
      <c r="S40" s="9">
        <v>9408</v>
      </c>
      <c r="T40" s="6"/>
      <c r="U40" s="6">
        <v>91092876655</v>
      </c>
      <c r="V40" s="6"/>
      <c r="W40" s="6">
        <v>106237029243.341</v>
      </c>
      <c r="X40" s="6"/>
      <c r="Y40" s="11">
        <v>3.6613047841542266E-3</v>
      </c>
    </row>
    <row r="41" spans="1:25" x14ac:dyDescent="0.55000000000000004">
      <c r="A41" s="4" t="s">
        <v>47</v>
      </c>
      <c r="C41" s="9">
        <v>21477500</v>
      </c>
      <c r="D41" s="9"/>
      <c r="E41" s="9">
        <v>177526527511</v>
      </c>
      <c r="F41" s="9"/>
      <c r="G41" s="9">
        <v>244454166618.75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21477500</v>
      </c>
      <c r="R41" s="9"/>
      <c r="S41" s="9">
        <v>13030</v>
      </c>
      <c r="T41" s="6"/>
      <c r="U41" s="6">
        <v>177526527511</v>
      </c>
      <c r="V41" s="6"/>
      <c r="W41" s="6">
        <v>278186706641.25</v>
      </c>
      <c r="X41" s="6"/>
      <c r="Y41" s="11">
        <v>9.5873004654594939E-3</v>
      </c>
    </row>
    <row r="42" spans="1:25" x14ac:dyDescent="0.55000000000000004">
      <c r="A42" s="4" t="s">
        <v>48</v>
      </c>
      <c r="C42" s="9">
        <v>82469611</v>
      </c>
      <c r="D42" s="9"/>
      <c r="E42" s="9">
        <v>535528416207</v>
      </c>
      <c r="F42" s="9"/>
      <c r="G42" s="9">
        <v>581066562381.53003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82469611</v>
      </c>
      <c r="R42" s="9"/>
      <c r="S42" s="9">
        <v>8917</v>
      </c>
      <c r="T42" s="6"/>
      <c r="U42" s="6">
        <v>535528416207</v>
      </c>
      <c r="V42" s="6"/>
      <c r="W42" s="6">
        <v>731006001235.34204</v>
      </c>
      <c r="X42" s="6"/>
      <c r="Y42" s="11">
        <v>2.5193059224556291E-2</v>
      </c>
    </row>
    <row r="43" spans="1:25" x14ac:dyDescent="0.55000000000000004">
      <c r="A43" s="4" t="s">
        <v>49</v>
      </c>
      <c r="C43" s="9">
        <v>95312880</v>
      </c>
      <c r="D43" s="9"/>
      <c r="E43" s="9">
        <v>372625931140</v>
      </c>
      <c r="F43" s="9"/>
      <c r="G43" s="9">
        <v>551420371878.47998</v>
      </c>
      <c r="H43" s="9"/>
      <c r="I43" s="9">
        <v>1120000</v>
      </c>
      <c r="J43" s="9"/>
      <c r="K43" s="9">
        <v>6713824620</v>
      </c>
      <c r="L43" s="9"/>
      <c r="M43" s="9">
        <v>0</v>
      </c>
      <c r="N43" s="9"/>
      <c r="O43" s="9">
        <v>0</v>
      </c>
      <c r="P43" s="9"/>
      <c r="Q43" s="9">
        <v>96432880</v>
      </c>
      <c r="R43" s="9"/>
      <c r="S43" s="9">
        <v>6600</v>
      </c>
      <c r="T43" s="6"/>
      <c r="U43" s="6">
        <v>379339755760</v>
      </c>
      <c r="V43" s="6"/>
      <c r="W43" s="6">
        <v>632670088802.40002</v>
      </c>
      <c r="X43" s="6"/>
      <c r="Y43" s="11">
        <v>2.1804054946017795E-2</v>
      </c>
    </row>
    <row r="44" spans="1:25" x14ac:dyDescent="0.55000000000000004">
      <c r="A44" s="4" t="s">
        <v>50</v>
      </c>
      <c r="C44" s="9">
        <v>32433588</v>
      </c>
      <c r="D44" s="9"/>
      <c r="E44" s="9">
        <v>94788927301</v>
      </c>
      <c r="F44" s="9"/>
      <c r="G44" s="9">
        <v>203438237435.33401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32433588</v>
      </c>
      <c r="R44" s="9"/>
      <c r="S44" s="9">
        <v>7580</v>
      </c>
      <c r="T44" s="6"/>
      <c r="U44" s="6">
        <v>94788927301</v>
      </c>
      <c r="V44" s="6"/>
      <c r="W44" s="6">
        <v>244383809787.612</v>
      </c>
      <c r="X44" s="6"/>
      <c r="Y44" s="11">
        <v>8.4223327621080358E-3</v>
      </c>
    </row>
    <row r="45" spans="1:25" x14ac:dyDescent="0.55000000000000004">
      <c r="A45" s="4" t="s">
        <v>51</v>
      </c>
      <c r="C45" s="9">
        <v>9495314</v>
      </c>
      <c r="D45" s="9"/>
      <c r="E45" s="9">
        <v>149914706366</v>
      </c>
      <c r="F45" s="9"/>
      <c r="G45" s="9">
        <v>121855125942.74699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9495314</v>
      </c>
      <c r="R45" s="9"/>
      <c r="S45" s="9">
        <v>16000</v>
      </c>
      <c r="T45" s="6"/>
      <c r="U45" s="6">
        <v>149914706366</v>
      </c>
      <c r="V45" s="6"/>
      <c r="W45" s="6">
        <v>151021070107.20001</v>
      </c>
      <c r="X45" s="6"/>
      <c r="Y45" s="11">
        <v>5.2047216533611844E-3</v>
      </c>
    </row>
    <row r="46" spans="1:25" x14ac:dyDescent="0.55000000000000004">
      <c r="A46" s="4" t="s">
        <v>52</v>
      </c>
      <c r="C46" s="9">
        <v>40664165</v>
      </c>
      <c r="D46" s="9"/>
      <c r="E46" s="9">
        <v>173894491429</v>
      </c>
      <c r="F46" s="9"/>
      <c r="G46" s="9">
        <v>533168992348.71698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40664165</v>
      </c>
      <c r="R46" s="9"/>
      <c r="S46" s="9">
        <v>14800</v>
      </c>
      <c r="T46" s="6"/>
      <c r="U46" s="6">
        <v>173894491429</v>
      </c>
      <c r="V46" s="6"/>
      <c r="W46" s="6">
        <v>598248755630.09998</v>
      </c>
      <c r="X46" s="6"/>
      <c r="Y46" s="11">
        <v>2.0617773733917655E-2</v>
      </c>
    </row>
    <row r="47" spans="1:25" x14ac:dyDescent="0.55000000000000004">
      <c r="A47" s="4" t="s">
        <v>53</v>
      </c>
      <c r="C47" s="9">
        <v>61194533</v>
      </c>
      <c r="D47" s="9"/>
      <c r="E47" s="9">
        <v>511601259144</v>
      </c>
      <c r="F47" s="9"/>
      <c r="G47" s="9">
        <v>658185204219.99304</v>
      </c>
      <c r="H47" s="9"/>
      <c r="I47" s="9">
        <v>0</v>
      </c>
      <c r="J47" s="9"/>
      <c r="K47" s="9">
        <v>0</v>
      </c>
      <c r="L47" s="9"/>
      <c r="M47" s="9">
        <v>-1000000</v>
      </c>
      <c r="N47" s="9"/>
      <c r="O47" s="9">
        <v>13260627051</v>
      </c>
      <c r="P47" s="9"/>
      <c r="Q47" s="9">
        <v>60194533</v>
      </c>
      <c r="R47" s="9"/>
      <c r="S47" s="9">
        <v>12930</v>
      </c>
      <c r="T47" s="6"/>
      <c r="U47" s="6">
        <v>503241014625</v>
      </c>
      <c r="V47" s="6"/>
      <c r="W47" s="6">
        <v>773684335585.44397</v>
      </c>
      <c r="X47" s="6"/>
      <c r="Y47" s="11">
        <v>2.6663905979672574E-2</v>
      </c>
    </row>
    <row r="48" spans="1:25" x14ac:dyDescent="0.55000000000000004">
      <c r="A48" s="4" t="s">
        <v>54</v>
      </c>
      <c r="C48" s="9">
        <v>113300</v>
      </c>
      <c r="D48" s="9"/>
      <c r="E48" s="9">
        <v>57161499375</v>
      </c>
      <c r="F48" s="9"/>
      <c r="G48" s="9">
        <v>116551089399.25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113300</v>
      </c>
      <c r="R48" s="9"/>
      <c r="S48" s="9">
        <v>1037981</v>
      </c>
      <c r="T48" s="6"/>
      <c r="U48" s="6">
        <v>57161499375</v>
      </c>
      <c r="V48" s="6"/>
      <c r="W48" s="6">
        <v>117456243240.875</v>
      </c>
      <c r="X48" s="6"/>
      <c r="Y48" s="11">
        <v>4.0479586860581711E-3</v>
      </c>
    </row>
    <row r="49" spans="1:25" x14ac:dyDescent="0.55000000000000004">
      <c r="A49" s="4" t="s">
        <v>55</v>
      </c>
      <c r="C49" s="9">
        <v>231600</v>
      </c>
      <c r="D49" s="9"/>
      <c r="E49" s="9">
        <v>246076852800</v>
      </c>
      <c r="F49" s="9"/>
      <c r="G49" s="9">
        <v>237876017232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231600</v>
      </c>
      <c r="R49" s="9"/>
      <c r="S49" s="9">
        <v>1037937</v>
      </c>
      <c r="T49" s="6"/>
      <c r="U49" s="6">
        <v>246076852800</v>
      </c>
      <c r="V49" s="6"/>
      <c r="W49" s="6">
        <v>240085726438.5</v>
      </c>
      <c r="X49" s="6"/>
      <c r="Y49" s="11">
        <v>8.2742055672788955E-3</v>
      </c>
    </row>
    <row r="50" spans="1:25" x14ac:dyDescent="0.55000000000000004">
      <c r="A50" s="4" t="s">
        <v>56</v>
      </c>
      <c r="C50" s="9">
        <v>80000</v>
      </c>
      <c r="D50" s="9"/>
      <c r="E50" s="9">
        <v>50312478688</v>
      </c>
      <c r="F50" s="9"/>
      <c r="G50" s="9">
        <v>82287651700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80000</v>
      </c>
      <c r="R50" s="9"/>
      <c r="S50" s="9">
        <v>1039183</v>
      </c>
      <c r="T50" s="6"/>
      <c r="U50" s="6">
        <v>50312478688</v>
      </c>
      <c r="V50" s="6"/>
      <c r="W50" s="6">
        <v>83030721700</v>
      </c>
      <c r="X50" s="6"/>
      <c r="Y50" s="11">
        <v>2.8615331279234083E-3</v>
      </c>
    </row>
    <row r="51" spans="1:25" x14ac:dyDescent="0.55000000000000004">
      <c r="A51" s="4" t="s">
        <v>57</v>
      </c>
      <c r="C51" s="9">
        <v>1023131</v>
      </c>
      <c r="D51" s="9"/>
      <c r="E51" s="9">
        <v>34820206312</v>
      </c>
      <c r="F51" s="9"/>
      <c r="G51" s="9">
        <v>28385680472.050499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1023131</v>
      </c>
      <c r="R51" s="9"/>
      <c r="S51" s="9">
        <v>37780</v>
      </c>
      <c r="T51" s="6"/>
      <c r="U51" s="6">
        <v>34820206312</v>
      </c>
      <c r="V51" s="6"/>
      <c r="W51" s="6">
        <v>38423898539.378998</v>
      </c>
      <c r="X51" s="6"/>
      <c r="Y51" s="11">
        <v>1.3242238092506049E-3</v>
      </c>
    </row>
    <row r="52" spans="1:25" x14ac:dyDescent="0.55000000000000004">
      <c r="A52" s="4" t="s">
        <v>58</v>
      </c>
      <c r="C52" s="9">
        <v>1106440</v>
      </c>
      <c r="D52" s="9"/>
      <c r="E52" s="9">
        <v>20809330284</v>
      </c>
      <c r="F52" s="9"/>
      <c r="G52" s="9">
        <v>26033607662.939999</v>
      </c>
      <c r="H52" s="9"/>
      <c r="I52" s="9">
        <v>0</v>
      </c>
      <c r="J52" s="9"/>
      <c r="K52" s="9">
        <v>0</v>
      </c>
      <c r="L52" s="9"/>
      <c r="M52" s="9">
        <v>-1106440</v>
      </c>
      <c r="N52" s="9"/>
      <c r="O52" s="9">
        <v>24800835707</v>
      </c>
      <c r="P52" s="9"/>
      <c r="Q52" s="9">
        <v>0</v>
      </c>
      <c r="R52" s="9"/>
      <c r="S52" s="9">
        <v>0</v>
      </c>
      <c r="T52" s="6"/>
      <c r="U52" s="6">
        <v>0</v>
      </c>
      <c r="V52" s="6"/>
      <c r="W52" s="6">
        <v>0</v>
      </c>
      <c r="X52" s="6"/>
      <c r="Y52" s="11">
        <v>0</v>
      </c>
    </row>
    <row r="53" spans="1:25" x14ac:dyDescent="0.55000000000000004">
      <c r="A53" s="4" t="s">
        <v>59</v>
      </c>
      <c r="C53" s="9">
        <v>4525772</v>
      </c>
      <c r="D53" s="9"/>
      <c r="E53" s="9">
        <v>21618027304</v>
      </c>
      <c r="F53" s="9"/>
      <c r="G53" s="9">
        <v>89032115964.113998</v>
      </c>
      <c r="H53" s="9"/>
      <c r="I53" s="9">
        <v>4625</v>
      </c>
      <c r="J53" s="9"/>
      <c r="K53" s="9">
        <v>103210927</v>
      </c>
      <c r="L53" s="9"/>
      <c r="M53" s="9">
        <v>0</v>
      </c>
      <c r="N53" s="9"/>
      <c r="O53" s="9">
        <v>0</v>
      </c>
      <c r="P53" s="9"/>
      <c r="Q53" s="9">
        <v>4530397</v>
      </c>
      <c r="R53" s="9"/>
      <c r="S53" s="9">
        <v>26160</v>
      </c>
      <c r="T53" s="6"/>
      <c r="U53" s="6">
        <v>21721238231</v>
      </c>
      <c r="V53" s="6"/>
      <c r="W53" s="6">
        <v>117810020166.15601</v>
      </c>
      <c r="X53" s="6"/>
      <c r="Y53" s="11">
        <v>4.0601510935292786E-3</v>
      </c>
    </row>
    <row r="54" spans="1:25" x14ac:dyDescent="0.55000000000000004">
      <c r="A54" s="4" t="s">
        <v>60</v>
      </c>
      <c r="C54" s="9">
        <v>45861974</v>
      </c>
      <c r="D54" s="9"/>
      <c r="E54" s="9">
        <v>371178100259</v>
      </c>
      <c r="F54" s="9"/>
      <c r="G54" s="9">
        <v>593934732978.23206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45861974</v>
      </c>
      <c r="R54" s="9"/>
      <c r="S54" s="9">
        <v>14328</v>
      </c>
      <c r="T54" s="6"/>
      <c r="U54" s="6">
        <v>371178100259</v>
      </c>
      <c r="V54" s="6"/>
      <c r="W54" s="6">
        <v>653200556809.34204</v>
      </c>
      <c r="X54" s="6"/>
      <c r="Y54" s="11">
        <v>2.251160768229175E-2</v>
      </c>
    </row>
    <row r="55" spans="1:25" x14ac:dyDescent="0.55000000000000004">
      <c r="A55" s="4" t="s">
        <v>61</v>
      </c>
      <c r="C55" s="9">
        <v>1312300</v>
      </c>
      <c r="D55" s="9"/>
      <c r="E55" s="9">
        <v>34887033005</v>
      </c>
      <c r="F55" s="9"/>
      <c r="G55" s="9">
        <v>25033197929.849998</v>
      </c>
      <c r="H55" s="9"/>
      <c r="I55" s="9">
        <v>6830437</v>
      </c>
      <c r="J55" s="9"/>
      <c r="K55" s="9">
        <v>41350148469</v>
      </c>
      <c r="L55" s="9"/>
      <c r="M55" s="9">
        <v>0</v>
      </c>
      <c r="N55" s="9"/>
      <c r="O55" s="9">
        <v>0</v>
      </c>
      <c r="P55" s="9"/>
      <c r="Q55" s="9">
        <v>8142737</v>
      </c>
      <c r="R55" s="9"/>
      <c r="S55" s="9">
        <v>8416</v>
      </c>
      <c r="T55" s="6"/>
      <c r="U55" s="6">
        <v>76237181474</v>
      </c>
      <c r="V55" s="6"/>
      <c r="W55" s="6">
        <v>68121525408.177597</v>
      </c>
      <c r="X55" s="6"/>
      <c r="Y55" s="11">
        <v>2.3477093500944043E-3</v>
      </c>
    </row>
    <row r="56" spans="1:25" x14ac:dyDescent="0.55000000000000004">
      <c r="A56" s="4" t="s">
        <v>62</v>
      </c>
      <c r="C56" s="9">
        <v>11000000</v>
      </c>
      <c r="D56" s="9"/>
      <c r="E56" s="9">
        <v>75066097775</v>
      </c>
      <c r="F56" s="9"/>
      <c r="G56" s="9">
        <v>45520531650</v>
      </c>
      <c r="H56" s="9"/>
      <c r="I56" s="9">
        <v>19403165</v>
      </c>
      <c r="J56" s="9"/>
      <c r="K56" s="9">
        <v>82155538997</v>
      </c>
      <c r="L56" s="9"/>
      <c r="M56" s="9">
        <v>0</v>
      </c>
      <c r="N56" s="9"/>
      <c r="O56" s="9">
        <v>0</v>
      </c>
      <c r="P56" s="9"/>
      <c r="Q56" s="9">
        <v>30403165</v>
      </c>
      <c r="R56" s="9"/>
      <c r="S56" s="9">
        <v>5122</v>
      </c>
      <c r="T56" s="6"/>
      <c r="U56" s="6">
        <v>157221636772</v>
      </c>
      <c r="V56" s="6"/>
      <c r="W56" s="6">
        <v>154798447313.776</v>
      </c>
      <c r="X56" s="6"/>
      <c r="Y56" s="11">
        <v>5.3349034678988744E-3</v>
      </c>
    </row>
    <row r="57" spans="1:25" x14ac:dyDescent="0.55000000000000004">
      <c r="A57" s="4" t="s">
        <v>63</v>
      </c>
      <c r="C57" s="9">
        <v>1593955</v>
      </c>
      <c r="D57" s="9"/>
      <c r="E57" s="9">
        <v>50140123765</v>
      </c>
      <c r="F57" s="9"/>
      <c r="G57" s="9">
        <v>30257057600.153999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1593955</v>
      </c>
      <c r="R57" s="9"/>
      <c r="S57" s="9">
        <v>24852</v>
      </c>
      <c r="T57" s="6"/>
      <c r="U57" s="6">
        <v>50140123765</v>
      </c>
      <c r="V57" s="6"/>
      <c r="W57" s="6">
        <v>39377272490.523003</v>
      </c>
      <c r="X57" s="6"/>
      <c r="Y57" s="11">
        <v>1.3570804566293282E-3</v>
      </c>
    </row>
    <row r="58" spans="1:25" x14ac:dyDescent="0.55000000000000004">
      <c r="A58" s="4" t="s">
        <v>64</v>
      </c>
      <c r="C58" s="9">
        <v>178047</v>
      </c>
      <c r="D58" s="9"/>
      <c r="E58" s="9">
        <v>1325979605</v>
      </c>
      <c r="F58" s="9"/>
      <c r="G58" s="9">
        <v>2493932558.35185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178047</v>
      </c>
      <c r="R58" s="9"/>
      <c r="S58" s="9">
        <v>19570</v>
      </c>
      <c r="T58" s="6"/>
      <c r="U58" s="6">
        <v>1325979605</v>
      </c>
      <c r="V58" s="6"/>
      <c r="W58" s="6">
        <v>3463647730.2494998</v>
      </c>
      <c r="X58" s="6"/>
      <c r="Y58" s="11">
        <v>1.1936958418085946E-4</v>
      </c>
    </row>
    <row r="59" spans="1:25" x14ac:dyDescent="0.55000000000000004">
      <c r="A59" s="4" t="s">
        <v>65</v>
      </c>
      <c r="C59" s="9">
        <v>4000000</v>
      </c>
      <c r="D59" s="9"/>
      <c r="E59" s="9">
        <v>41698659807</v>
      </c>
      <c r="F59" s="9"/>
      <c r="G59" s="9">
        <v>39086046000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4000000</v>
      </c>
      <c r="R59" s="9"/>
      <c r="S59" s="9">
        <v>10610</v>
      </c>
      <c r="T59" s="6"/>
      <c r="U59" s="6">
        <v>41698659807</v>
      </c>
      <c r="V59" s="6"/>
      <c r="W59" s="6">
        <v>42187482000</v>
      </c>
      <c r="X59" s="6"/>
      <c r="Y59" s="11">
        <v>1.4539302423848795E-3</v>
      </c>
    </row>
    <row r="60" spans="1:25" x14ac:dyDescent="0.55000000000000004">
      <c r="A60" s="4" t="s">
        <v>66</v>
      </c>
      <c r="C60" s="9">
        <v>1200000</v>
      </c>
      <c r="D60" s="9"/>
      <c r="E60" s="9">
        <v>49329735363</v>
      </c>
      <c r="F60" s="9"/>
      <c r="G60" s="9">
        <v>36930945600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1200000</v>
      </c>
      <c r="R60" s="9"/>
      <c r="S60" s="9">
        <v>40730</v>
      </c>
      <c r="T60" s="6"/>
      <c r="U60" s="6">
        <v>49329735363</v>
      </c>
      <c r="V60" s="6"/>
      <c r="W60" s="6">
        <v>48585187800</v>
      </c>
      <c r="X60" s="6"/>
      <c r="Y60" s="11">
        <v>1.6744178729218514E-3</v>
      </c>
    </row>
    <row r="61" spans="1:25" x14ac:dyDescent="0.55000000000000004">
      <c r="A61" s="4" t="s">
        <v>67</v>
      </c>
      <c r="C61" s="9">
        <v>785417</v>
      </c>
      <c r="D61" s="9"/>
      <c r="E61" s="9">
        <v>5046945592</v>
      </c>
      <c r="F61" s="9"/>
      <c r="G61" s="9">
        <v>21602399340.310699</v>
      </c>
      <c r="H61" s="9"/>
      <c r="I61" s="9">
        <v>0</v>
      </c>
      <c r="J61" s="9"/>
      <c r="K61" s="9">
        <v>0</v>
      </c>
      <c r="L61" s="9"/>
      <c r="M61" s="9">
        <v>-224405</v>
      </c>
      <c r="N61" s="9"/>
      <c r="O61" s="9">
        <v>6492619087</v>
      </c>
      <c r="P61" s="9"/>
      <c r="Q61" s="9">
        <v>561012</v>
      </c>
      <c r="R61" s="9"/>
      <c r="S61" s="9">
        <v>43582</v>
      </c>
      <c r="T61" s="6"/>
      <c r="U61" s="6">
        <v>3604960219</v>
      </c>
      <c r="V61" s="6"/>
      <c r="W61" s="6">
        <v>24304547335.3452</v>
      </c>
      <c r="X61" s="6"/>
      <c r="Y61" s="11">
        <v>8.3762089423429509E-4</v>
      </c>
    </row>
    <row r="62" spans="1:25" x14ac:dyDescent="0.55000000000000004">
      <c r="A62" s="4" t="s">
        <v>68</v>
      </c>
      <c r="C62" s="9">
        <v>7509810</v>
      </c>
      <c r="D62" s="9"/>
      <c r="E62" s="9">
        <v>212206911742</v>
      </c>
      <c r="F62" s="9"/>
      <c r="G62" s="9">
        <v>161694642816.63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7509810</v>
      </c>
      <c r="R62" s="9"/>
      <c r="S62" s="9">
        <v>24650</v>
      </c>
      <c r="T62" s="6"/>
      <c r="U62" s="6">
        <v>212206911742</v>
      </c>
      <c r="V62" s="6"/>
      <c r="W62" s="6">
        <v>184015371441.82501</v>
      </c>
      <c r="X62" s="6"/>
      <c r="Y62" s="11">
        <v>6.3418222875438806E-3</v>
      </c>
    </row>
    <row r="63" spans="1:25" x14ac:dyDescent="0.55000000000000004">
      <c r="A63" s="4" t="s">
        <v>69</v>
      </c>
      <c r="C63" s="9">
        <v>89098294</v>
      </c>
      <c r="D63" s="9"/>
      <c r="E63" s="9">
        <v>560728956437</v>
      </c>
      <c r="F63" s="9"/>
      <c r="G63" s="9">
        <v>1352435790231.1899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89098294</v>
      </c>
      <c r="R63" s="9"/>
      <c r="S63" s="9">
        <v>15260</v>
      </c>
      <c r="T63" s="6"/>
      <c r="U63" s="6">
        <v>560728956437</v>
      </c>
      <c r="V63" s="6"/>
      <c r="W63" s="6">
        <v>1351550108639.6799</v>
      </c>
      <c r="X63" s="6"/>
      <c r="Y63" s="11">
        <v>4.6579209848309981E-2</v>
      </c>
    </row>
    <row r="64" spans="1:25" x14ac:dyDescent="0.55000000000000004">
      <c r="A64" s="4" t="s">
        <v>70</v>
      </c>
      <c r="C64" s="9">
        <v>51968916</v>
      </c>
      <c r="D64" s="9"/>
      <c r="E64" s="9">
        <v>584756141456</v>
      </c>
      <c r="F64" s="9"/>
      <c r="G64" s="9">
        <v>1456803566784.3601</v>
      </c>
      <c r="H64" s="9"/>
      <c r="I64" s="9">
        <v>0</v>
      </c>
      <c r="J64" s="9"/>
      <c r="K64" s="9">
        <v>0</v>
      </c>
      <c r="L64" s="9"/>
      <c r="M64" s="9">
        <v>-3567794</v>
      </c>
      <c r="N64" s="9"/>
      <c r="O64" s="9">
        <v>125607823364</v>
      </c>
      <c r="P64" s="9"/>
      <c r="Q64" s="9">
        <v>48401122</v>
      </c>
      <c r="R64" s="9"/>
      <c r="S64" s="9">
        <v>36350</v>
      </c>
      <c r="T64" s="6"/>
      <c r="U64" s="6">
        <v>544611193022</v>
      </c>
      <c r="V64" s="6"/>
      <c r="W64" s="6">
        <v>1748912469031.03</v>
      </c>
      <c r="X64" s="6"/>
      <c r="Y64" s="11">
        <v>6.0273725983651355E-2</v>
      </c>
    </row>
    <row r="65" spans="1:25" x14ac:dyDescent="0.55000000000000004">
      <c r="A65" s="4" t="s">
        <v>71</v>
      </c>
      <c r="C65" s="9">
        <v>149149622</v>
      </c>
      <c r="D65" s="9"/>
      <c r="E65" s="9">
        <v>684018919035</v>
      </c>
      <c r="F65" s="9"/>
      <c r="G65" s="9">
        <v>1494482792030.9299</v>
      </c>
      <c r="H65" s="9"/>
      <c r="I65" s="9">
        <v>0</v>
      </c>
      <c r="J65" s="9"/>
      <c r="K65" s="9">
        <v>0</v>
      </c>
      <c r="L65" s="9"/>
      <c r="M65" s="9">
        <v>-3000000</v>
      </c>
      <c r="N65" s="9"/>
      <c r="O65" s="9">
        <v>31748574934</v>
      </c>
      <c r="P65" s="9"/>
      <c r="Q65" s="9">
        <v>146149622</v>
      </c>
      <c r="R65" s="9"/>
      <c r="S65" s="9">
        <v>10490</v>
      </c>
      <c r="T65" s="6"/>
      <c r="U65" s="6">
        <v>670260541844</v>
      </c>
      <c r="V65" s="6"/>
      <c r="W65" s="6">
        <v>1523987533048.0601</v>
      </c>
      <c r="X65" s="6"/>
      <c r="Y65" s="11">
        <v>5.2522015021330276E-2</v>
      </c>
    </row>
    <row r="66" spans="1:25" x14ac:dyDescent="0.55000000000000004">
      <c r="A66" s="4" t="s">
        <v>72</v>
      </c>
      <c r="C66" s="9">
        <v>7985588</v>
      </c>
      <c r="D66" s="9"/>
      <c r="E66" s="9">
        <v>47321411484</v>
      </c>
      <c r="F66" s="9"/>
      <c r="G66" s="9">
        <v>143440992687.798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7985588</v>
      </c>
      <c r="R66" s="9"/>
      <c r="S66" s="9">
        <v>19370</v>
      </c>
      <c r="T66" s="6"/>
      <c r="U66" s="6">
        <v>47321411484</v>
      </c>
      <c r="V66" s="6"/>
      <c r="W66" s="6">
        <v>153760488564.61801</v>
      </c>
      <c r="X66" s="6"/>
      <c r="Y66" s="11">
        <v>5.2991317284111095E-3</v>
      </c>
    </row>
    <row r="67" spans="1:25" x14ac:dyDescent="0.55000000000000004">
      <c r="A67" s="4" t="s">
        <v>73</v>
      </c>
      <c r="C67" s="9">
        <v>12033554</v>
      </c>
      <c r="D67" s="9"/>
      <c r="E67" s="9">
        <v>36013716197</v>
      </c>
      <c r="F67" s="9"/>
      <c r="G67" s="9">
        <v>40730454574.348503</v>
      </c>
      <c r="H67" s="9"/>
      <c r="I67" s="9">
        <v>0</v>
      </c>
      <c r="J67" s="9"/>
      <c r="K67" s="9">
        <v>0</v>
      </c>
      <c r="L67" s="9"/>
      <c r="M67" s="9">
        <v>-12033554</v>
      </c>
      <c r="N67" s="9"/>
      <c r="O67" s="9">
        <v>52071053639</v>
      </c>
      <c r="P67" s="9"/>
      <c r="Q67" s="9">
        <v>0</v>
      </c>
      <c r="R67" s="9"/>
      <c r="S67" s="9">
        <v>0</v>
      </c>
      <c r="T67" s="6"/>
      <c r="U67" s="6">
        <v>0</v>
      </c>
      <c r="V67" s="6"/>
      <c r="W67" s="6">
        <v>0</v>
      </c>
      <c r="X67" s="6"/>
      <c r="Y67" s="11">
        <v>0</v>
      </c>
    </row>
    <row r="68" spans="1:25" x14ac:dyDescent="0.55000000000000004">
      <c r="A68" s="4" t="s">
        <v>74</v>
      </c>
      <c r="C68" s="9">
        <v>35010621</v>
      </c>
      <c r="D68" s="9"/>
      <c r="E68" s="9">
        <v>88850781196</v>
      </c>
      <c r="F68" s="9"/>
      <c r="G68" s="9">
        <v>320529254884.51099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35010621</v>
      </c>
      <c r="R68" s="9"/>
      <c r="S68" s="9">
        <v>9300</v>
      </c>
      <c r="T68" s="6"/>
      <c r="U68" s="6">
        <v>88850781196</v>
      </c>
      <c r="V68" s="6"/>
      <c r="W68" s="6">
        <v>323661462586.96503</v>
      </c>
      <c r="X68" s="6"/>
      <c r="Y68" s="11">
        <v>1.1154521825922454E-2</v>
      </c>
    </row>
    <row r="69" spans="1:25" x14ac:dyDescent="0.55000000000000004">
      <c r="A69" s="4" t="s">
        <v>75</v>
      </c>
      <c r="C69" s="9">
        <v>6700000</v>
      </c>
      <c r="D69" s="9"/>
      <c r="E69" s="9">
        <v>122745817835</v>
      </c>
      <c r="F69" s="9"/>
      <c r="G69" s="9">
        <v>132203679750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6700000</v>
      </c>
      <c r="R69" s="9"/>
      <c r="S69" s="9">
        <v>25610</v>
      </c>
      <c r="T69" s="6"/>
      <c r="U69" s="6">
        <v>122745817835</v>
      </c>
      <c r="V69" s="6"/>
      <c r="W69" s="6">
        <v>170566057350</v>
      </c>
      <c r="X69" s="6"/>
      <c r="Y69" s="11">
        <v>5.8783112276176797E-3</v>
      </c>
    </row>
    <row r="70" spans="1:25" x14ac:dyDescent="0.55000000000000004">
      <c r="A70" s="4" t="s">
        <v>76</v>
      </c>
      <c r="C70" s="9">
        <v>2005582</v>
      </c>
      <c r="D70" s="9"/>
      <c r="E70" s="9">
        <v>4416374992</v>
      </c>
      <c r="F70" s="9"/>
      <c r="G70" s="9">
        <v>6291955572.0875998</v>
      </c>
      <c r="H70" s="9"/>
      <c r="I70" s="9">
        <v>0</v>
      </c>
      <c r="J70" s="9"/>
      <c r="K70" s="9">
        <v>0</v>
      </c>
      <c r="L70" s="9"/>
      <c r="M70" s="9">
        <v>-2005582</v>
      </c>
      <c r="N70" s="9"/>
      <c r="O70" s="9">
        <v>9410416773</v>
      </c>
      <c r="P70" s="9"/>
      <c r="Q70" s="9">
        <v>0</v>
      </c>
      <c r="R70" s="9"/>
      <c r="S70" s="9">
        <v>0</v>
      </c>
      <c r="T70" s="6"/>
      <c r="U70" s="6">
        <v>0</v>
      </c>
      <c r="V70" s="6"/>
      <c r="W70" s="6">
        <v>0</v>
      </c>
      <c r="X70" s="6"/>
      <c r="Y70" s="11">
        <v>0</v>
      </c>
    </row>
    <row r="71" spans="1:25" x14ac:dyDescent="0.55000000000000004">
      <c r="A71" s="4" t="s">
        <v>77</v>
      </c>
      <c r="C71" s="9">
        <v>370000</v>
      </c>
      <c r="D71" s="9"/>
      <c r="E71" s="9">
        <v>54602628726</v>
      </c>
      <c r="F71" s="9"/>
      <c r="G71" s="9">
        <v>54207246325.5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370000</v>
      </c>
      <c r="R71" s="9"/>
      <c r="S71" s="9">
        <v>171737</v>
      </c>
      <c r="T71" s="6"/>
      <c r="U71" s="6">
        <v>54602628726</v>
      </c>
      <c r="V71" s="6"/>
      <c r="W71" s="6">
        <v>63164610994.5</v>
      </c>
      <c r="X71" s="6"/>
      <c r="Y71" s="11">
        <v>2.1768765003177962E-3</v>
      </c>
    </row>
    <row r="72" spans="1:25" x14ac:dyDescent="0.55000000000000004">
      <c r="A72" s="4" t="s">
        <v>78</v>
      </c>
      <c r="C72" s="9">
        <v>64282163</v>
      </c>
      <c r="D72" s="9"/>
      <c r="E72" s="9">
        <v>751283956577</v>
      </c>
      <c r="F72" s="9"/>
      <c r="G72" s="9">
        <v>959134258793.552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64282163</v>
      </c>
      <c r="R72" s="9"/>
      <c r="S72" s="9">
        <v>17320</v>
      </c>
      <c r="T72" s="6"/>
      <c r="U72" s="6">
        <v>751283956577</v>
      </c>
      <c r="V72" s="6"/>
      <c r="W72" s="6">
        <v>1106742529104.2</v>
      </c>
      <c r="X72" s="6"/>
      <c r="Y72" s="11">
        <v>3.8142272478877547E-2</v>
      </c>
    </row>
    <row r="73" spans="1:25" x14ac:dyDescent="0.55000000000000004">
      <c r="A73" s="4" t="s">
        <v>79</v>
      </c>
      <c r="C73" s="9">
        <v>26333329</v>
      </c>
      <c r="D73" s="9"/>
      <c r="E73" s="9">
        <v>334525136872</v>
      </c>
      <c r="F73" s="9"/>
      <c r="G73" s="9">
        <v>182712986933.30099</v>
      </c>
      <c r="H73" s="9"/>
      <c r="I73" s="9">
        <v>2000000</v>
      </c>
      <c r="J73" s="9"/>
      <c r="K73" s="9">
        <v>17701804959</v>
      </c>
      <c r="L73" s="9"/>
      <c r="M73" s="9">
        <v>0</v>
      </c>
      <c r="N73" s="9"/>
      <c r="O73" s="9">
        <v>0</v>
      </c>
      <c r="P73" s="9"/>
      <c r="Q73" s="9">
        <v>28333329</v>
      </c>
      <c r="R73" s="9"/>
      <c r="S73" s="9">
        <v>8800</v>
      </c>
      <c r="T73" s="6"/>
      <c r="U73" s="6">
        <v>352226941831</v>
      </c>
      <c r="V73" s="6"/>
      <c r="W73" s="6">
        <v>247849762093.56</v>
      </c>
      <c r="X73" s="6"/>
      <c r="Y73" s="11">
        <v>8.541781770140356E-3</v>
      </c>
    </row>
    <row r="74" spans="1:25" x14ac:dyDescent="0.55000000000000004">
      <c r="A74" s="4" t="s">
        <v>80</v>
      </c>
      <c r="C74" s="9">
        <v>8217393</v>
      </c>
      <c r="D74" s="9"/>
      <c r="E74" s="9">
        <v>90669668165</v>
      </c>
      <c r="F74" s="9"/>
      <c r="G74" s="9">
        <v>177419809393.03799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8217393</v>
      </c>
      <c r="R74" s="9"/>
      <c r="S74" s="9">
        <v>24000</v>
      </c>
      <c r="T74" s="6"/>
      <c r="U74" s="6">
        <v>90669668165</v>
      </c>
      <c r="V74" s="6"/>
      <c r="W74" s="6">
        <v>196043988279.60001</v>
      </c>
      <c r="X74" s="6"/>
      <c r="Y74" s="11">
        <v>6.7563710817691684E-3</v>
      </c>
    </row>
    <row r="75" spans="1:25" x14ac:dyDescent="0.55000000000000004">
      <c r="A75" s="4" t="s">
        <v>81</v>
      </c>
      <c r="C75" s="9">
        <v>5802471</v>
      </c>
      <c r="D75" s="9"/>
      <c r="E75" s="9">
        <v>26312260637</v>
      </c>
      <c r="F75" s="9"/>
      <c r="G75" s="9">
        <v>94363601427.917999</v>
      </c>
      <c r="H75" s="9"/>
      <c r="I75" s="9">
        <v>0</v>
      </c>
      <c r="J75" s="9"/>
      <c r="K75" s="9">
        <v>0</v>
      </c>
      <c r="L75" s="9"/>
      <c r="M75" s="9">
        <v>-3856252</v>
      </c>
      <c r="N75" s="9"/>
      <c r="O75" s="9">
        <v>72523147177</v>
      </c>
      <c r="P75" s="9"/>
      <c r="Q75" s="9">
        <v>1946219</v>
      </c>
      <c r="R75" s="9"/>
      <c r="S75" s="9">
        <v>18800</v>
      </c>
      <c r="T75" s="6"/>
      <c r="U75" s="6">
        <v>8825450685</v>
      </c>
      <c r="V75" s="6"/>
      <c r="W75" s="6">
        <v>36371213142.660004</v>
      </c>
      <c r="X75" s="6"/>
      <c r="Y75" s="11">
        <v>1.2534809908858694E-3</v>
      </c>
    </row>
    <row r="76" spans="1:25" x14ac:dyDescent="0.55000000000000004">
      <c r="A76" s="4" t="s">
        <v>82</v>
      </c>
      <c r="C76" s="9">
        <v>20837840</v>
      </c>
      <c r="D76" s="9"/>
      <c r="E76" s="9">
        <v>133631628838</v>
      </c>
      <c r="F76" s="9"/>
      <c r="G76" s="9">
        <v>488846974507.20001</v>
      </c>
      <c r="H76" s="9"/>
      <c r="I76" s="9">
        <v>0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20837840</v>
      </c>
      <c r="R76" s="9"/>
      <c r="S76" s="9">
        <v>25420</v>
      </c>
      <c r="T76" s="6"/>
      <c r="U76" s="6">
        <v>133631628838</v>
      </c>
      <c r="V76" s="6"/>
      <c r="W76" s="6">
        <v>526546190337.84003</v>
      </c>
      <c r="X76" s="6"/>
      <c r="Y76" s="11">
        <v>1.814664904970462E-2</v>
      </c>
    </row>
    <row r="77" spans="1:25" x14ac:dyDescent="0.55000000000000004">
      <c r="A77" s="4" t="s">
        <v>83</v>
      </c>
      <c r="C77" s="9">
        <v>32936086</v>
      </c>
      <c r="D77" s="9"/>
      <c r="E77" s="9">
        <v>49381768184</v>
      </c>
      <c r="F77" s="9"/>
      <c r="G77" s="9">
        <v>377820941966.98199</v>
      </c>
      <c r="H77" s="9"/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32936086</v>
      </c>
      <c r="R77" s="9"/>
      <c r="S77" s="9">
        <v>12370</v>
      </c>
      <c r="T77" s="6"/>
      <c r="U77" s="6">
        <v>49381768184</v>
      </c>
      <c r="V77" s="6"/>
      <c r="W77" s="6">
        <v>404995238486.271</v>
      </c>
      <c r="X77" s="6"/>
      <c r="Y77" s="11">
        <v>1.395757218354644E-2</v>
      </c>
    </row>
    <row r="78" spans="1:25" x14ac:dyDescent="0.55000000000000004">
      <c r="A78" s="4" t="s">
        <v>84</v>
      </c>
      <c r="C78" s="9">
        <v>18133040</v>
      </c>
      <c r="D78" s="9"/>
      <c r="E78" s="9">
        <v>581610642755</v>
      </c>
      <c r="F78" s="9"/>
      <c r="G78" s="9">
        <v>726539657011.48401</v>
      </c>
      <c r="H78" s="9"/>
      <c r="I78" s="9">
        <v>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18133040</v>
      </c>
      <c r="R78" s="9"/>
      <c r="S78" s="9">
        <v>45934</v>
      </c>
      <c r="T78" s="6"/>
      <c r="U78" s="6">
        <v>581610642755</v>
      </c>
      <c r="V78" s="6"/>
      <c r="W78" s="6">
        <v>827967167156.80798</v>
      </c>
      <c r="X78" s="6"/>
      <c r="Y78" s="11">
        <v>2.853468486294157E-2</v>
      </c>
    </row>
    <row r="79" spans="1:25" x14ac:dyDescent="0.55000000000000004">
      <c r="A79" s="4" t="s">
        <v>85</v>
      </c>
      <c r="C79" s="9">
        <v>63987301</v>
      </c>
      <c r="D79" s="9"/>
      <c r="E79" s="9">
        <v>74575639859</v>
      </c>
      <c r="F79" s="9"/>
      <c r="G79" s="9">
        <v>141079386807.97299</v>
      </c>
      <c r="H79" s="9"/>
      <c r="I79" s="9">
        <v>0</v>
      </c>
      <c r="J79" s="9"/>
      <c r="K79" s="9">
        <v>0</v>
      </c>
      <c r="L79" s="9"/>
      <c r="M79" s="9">
        <v>-2</v>
      </c>
      <c r="N79" s="9"/>
      <c r="O79" s="9">
        <v>2</v>
      </c>
      <c r="P79" s="9"/>
      <c r="Q79" s="9">
        <v>63987299</v>
      </c>
      <c r="R79" s="9"/>
      <c r="S79" s="9">
        <v>2426</v>
      </c>
      <c r="T79" s="6"/>
      <c r="U79" s="6">
        <v>74575637528</v>
      </c>
      <c r="V79" s="6"/>
      <c r="W79" s="6">
        <v>154309549909.125</v>
      </c>
      <c r="X79" s="6"/>
      <c r="Y79" s="11">
        <v>5.3180543295206807E-3</v>
      </c>
    </row>
    <row r="80" spans="1:25" x14ac:dyDescent="0.55000000000000004">
      <c r="A80" s="4" t="s">
        <v>86</v>
      </c>
      <c r="C80" s="9">
        <v>4810894</v>
      </c>
      <c r="D80" s="9"/>
      <c r="E80" s="9">
        <v>23958645791</v>
      </c>
      <c r="F80" s="9"/>
      <c r="G80" s="9">
        <v>24485218205.183998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4810894</v>
      </c>
      <c r="R80" s="9"/>
      <c r="S80" s="9">
        <v>5380</v>
      </c>
      <c r="T80" s="6"/>
      <c r="U80" s="6">
        <v>23958645791</v>
      </c>
      <c r="V80" s="6"/>
      <c r="W80" s="6">
        <v>25728608192.166</v>
      </c>
      <c r="X80" s="6"/>
      <c r="Y80" s="11">
        <v>8.8669908161528844E-4</v>
      </c>
    </row>
    <row r="81" spans="1:25" x14ac:dyDescent="0.55000000000000004">
      <c r="A81" s="4" t="s">
        <v>87</v>
      </c>
      <c r="C81" s="9">
        <v>1506553</v>
      </c>
      <c r="D81" s="9"/>
      <c r="E81" s="9">
        <v>4706471572</v>
      </c>
      <c r="F81" s="9"/>
      <c r="G81" s="9">
        <v>25578820284.821999</v>
      </c>
      <c r="H81" s="9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1506553</v>
      </c>
      <c r="R81" s="9"/>
      <c r="S81" s="9">
        <v>24800</v>
      </c>
      <c r="T81" s="6"/>
      <c r="U81" s="6">
        <v>4706471572</v>
      </c>
      <c r="V81" s="6"/>
      <c r="W81" s="6">
        <v>37140207439.32</v>
      </c>
      <c r="X81" s="6"/>
      <c r="Y81" s="11">
        <v>1.2799832614915304E-3</v>
      </c>
    </row>
    <row r="82" spans="1:25" x14ac:dyDescent="0.55000000000000004">
      <c r="A82" s="4" t="s">
        <v>88</v>
      </c>
      <c r="C82" s="9">
        <v>5100000</v>
      </c>
      <c r="D82" s="9"/>
      <c r="E82" s="9">
        <v>104161076332</v>
      </c>
      <c r="F82" s="9"/>
      <c r="G82" s="9">
        <v>71127259650</v>
      </c>
      <c r="H82" s="9"/>
      <c r="I82" s="9">
        <v>0</v>
      </c>
      <c r="J82" s="9"/>
      <c r="K82" s="9">
        <v>0</v>
      </c>
      <c r="L82" s="9"/>
      <c r="M82" s="9">
        <v>0</v>
      </c>
      <c r="N82" s="9"/>
      <c r="O82" s="9">
        <v>0</v>
      </c>
      <c r="P82" s="9"/>
      <c r="Q82" s="9">
        <v>5100000</v>
      </c>
      <c r="R82" s="9"/>
      <c r="S82" s="9">
        <v>18580</v>
      </c>
      <c r="T82" s="6"/>
      <c r="U82" s="6">
        <v>104161076332</v>
      </c>
      <c r="V82" s="6"/>
      <c r="W82" s="6">
        <v>94194189900</v>
      </c>
      <c r="X82" s="6"/>
      <c r="Y82" s="11">
        <v>3.2462658319487845E-3</v>
      </c>
    </row>
    <row r="83" spans="1:25" x14ac:dyDescent="0.55000000000000004">
      <c r="A83" s="4" t="s">
        <v>89</v>
      </c>
      <c r="C83" s="9">
        <v>10359999</v>
      </c>
      <c r="D83" s="9"/>
      <c r="E83" s="9">
        <v>35783436546</v>
      </c>
      <c r="F83" s="9"/>
      <c r="G83" s="9">
        <v>123786251211.519</v>
      </c>
      <c r="H83" s="9"/>
      <c r="I83" s="9">
        <v>0</v>
      </c>
      <c r="J83" s="9"/>
      <c r="K83" s="9">
        <v>0</v>
      </c>
      <c r="L83" s="9"/>
      <c r="M83" s="9">
        <v>0</v>
      </c>
      <c r="N83" s="9"/>
      <c r="O83" s="9">
        <v>0</v>
      </c>
      <c r="P83" s="9"/>
      <c r="Q83" s="9">
        <v>10359999</v>
      </c>
      <c r="R83" s="9"/>
      <c r="S83" s="9">
        <v>14100</v>
      </c>
      <c r="T83" s="6"/>
      <c r="U83" s="6">
        <v>35783436546</v>
      </c>
      <c r="V83" s="6"/>
      <c r="W83" s="6">
        <v>145206833783.89499</v>
      </c>
      <c r="X83" s="6"/>
      <c r="Y83" s="11">
        <v>5.0043424501931486E-3</v>
      </c>
    </row>
    <row r="84" spans="1:25" x14ac:dyDescent="0.55000000000000004">
      <c r="A84" s="4" t="s">
        <v>90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v>633689</v>
      </c>
      <c r="J84" s="9"/>
      <c r="K84" s="9">
        <v>13319818327</v>
      </c>
      <c r="L84" s="9"/>
      <c r="M84" s="9">
        <v>0</v>
      </c>
      <c r="N84" s="9"/>
      <c r="O84" s="9">
        <v>0</v>
      </c>
      <c r="P84" s="9"/>
      <c r="Q84" s="9">
        <v>633689</v>
      </c>
      <c r="R84" s="9"/>
      <c r="S84" s="9">
        <v>18000</v>
      </c>
      <c r="T84" s="6"/>
      <c r="U84" s="6">
        <v>13319818327</v>
      </c>
      <c r="V84" s="6"/>
      <c r="W84" s="6">
        <v>11338533908.1</v>
      </c>
      <c r="X84" s="6"/>
      <c r="Y84" s="11">
        <v>3.9076608917529163E-4</v>
      </c>
    </row>
    <row r="85" spans="1:25" x14ac:dyDescent="0.55000000000000004">
      <c r="A85" s="4" t="s">
        <v>91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v>82124</v>
      </c>
      <c r="J85" s="9"/>
      <c r="K85" s="9">
        <v>2671453474</v>
      </c>
      <c r="L85" s="9"/>
      <c r="M85" s="9">
        <v>0</v>
      </c>
      <c r="N85" s="9"/>
      <c r="O85" s="9">
        <v>0</v>
      </c>
      <c r="P85" s="9"/>
      <c r="Q85" s="9">
        <v>82124</v>
      </c>
      <c r="R85" s="9"/>
      <c r="S85" s="9">
        <v>65636</v>
      </c>
      <c r="T85" s="6"/>
      <c r="U85" s="6">
        <v>2671453483</v>
      </c>
      <c r="V85" s="6"/>
      <c r="W85" s="6">
        <v>5358218633.3591995</v>
      </c>
      <c r="X85" s="6"/>
      <c r="Y85" s="11">
        <v>1.8466321636240624E-4</v>
      </c>
    </row>
    <row r="86" spans="1:25" ht="24.75" thickBot="1" x14ac:dyDescent="0.6">
      <c r="C86" s="9"/>
      <c r="D86" s="9"/>
      <c r="E86" s="10">
        <f>SUM(E9:E85)</f>
        <v>12846665870286</v>
      </c>
      <c r="F86" s="9"/>
      <c r="G86" s="10">
        <f>SUM(G9:G85)</f>
        <v>21490851633369.953</v>
      </c>
      <c r="H86" s="9"/>
      <c r="I86" s="9"/>
      <c r="J86" s="9"/>
      <c r="K86" s="10">
        <f>SUM(K9:K85)</f>
        <v>263105451773</v>
      </c>
      <c r="L86" s="9"/>
      <c r="M86" s="9"/>
      <c r="N86" s="9"/>
      <c r="O86" s="10">
        <f>SUM(O9:O85)</f>
        <v>373856234728</v>
      </c>
      <c r="P86" s="9"/>
      <c r="Q86" s="9"/>
      <c r="R86" s="9"/>
      <c r="S86" s="9"/>
      <c r="T86" s="6"/>
      <c r="U86" s="7">
        <f>SUM(U9:U85)</f>
        <v>12954553226994</v>
      </c>
      <c r="V86" s="6"/>
      <c r="W86" s="7">
        <f>SUM(W9:W85)</f>
        <v>24023778971791.223</v>
      </c>
      <c r="X86" s="6"/>
      <c r="Y86" s="12">
        <f>SUM(Y9:Y85)</f>
        <v>0.82794462071713149</v>
      </c>
    </row>
    <row r="87" spans="1:25" ht="24.75" thickTop="1" x14ac:dyDescent="0.55000000000000004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6"/>
      <c r="U87" s="6"/>
      <c r="V87" s="6"/>
      <c r="W87" s="6"/>
      <c r="X87" s="6"/>
      <c r="Y87" s="6"/>
    </row>
    <row r="88" spans="1:25" x14ac:dyDescent="0.55000000000000004">
      <c r="G88" s="9"/>
      <c r="W88" s="5"/>
      <c r="Y88" s="25"/>
    </row>
    <row r="89" spans="1:25" x14ac:dyDescent="0.55000000000000004">
      <c r="W89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topLeftCell="J1" workbookViewId="0">
      <selection activeCell="AK33" sqref="AK33"/>
    </sheetView>
  </sheetViews>
  <sheetFormatPr defaultRowHeight="24" x14ac:dyDescent="0.55000000000000004"/>
  <cols>
    <col min="1" max="1" width="39.5703125" style="4" bestFit="1" customWidth="1"/>
    <col min="2" max="2" width="1" style="4" customWidth="1"/>
    <col min="3" max="3" width="28.28515625" style="4" bestFit="1" customWidth="1"/>
    <col min="4" max="4" width="1" style="4" customWidth="1"/>
    <col min="5" max="5" width="25" style="4" bestFit="1" customWidth="1"/>
    <col min="6" max="6" width="1" style="4" customWidth="1"/>
    <col min="7" max="7" width="16" style="4" bestFit="1" customWidth="1"/>
    <col min="8" max="8" width="1" style="4" customWidth="1"/>
    <col min="9" max="9" width="19.28515625" style="4" bestFit="1" customWidth="1"/>
    <col min="10" max="10" width="1" style="4" customWidth="1"/>
    <col min="11" max="11" width="11.85546875" style="4" bestFit="1" customWidth="1"/>
    <col min="12" max="12" width="1" style="4" customWidth="1"/>
    <col min="13" max="13" width="12.42578125" style="4" bestFit="1" customWidth="1"/>
    <col min="14" max="14" width="1" style="4" customWidth="1"/>
    <col min="15" max="15" width="9.570312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25.140625" style="4" bestFit="1" customWidth="1"/>
    <col min="20" max="20" width="1" style="4" customWidth="1"/>
    <col min="21" max="21" width="9.5703125" style="4" bestFit="1" customWidth="1"/>
    <col min="22" max="22" width="1" style="4" customWidth="1"/>
    <col min="23" max="23" width="18.7109375" style="4" bestFit="1" customWidth="1"/>
    <col min="24" max="24" width="1" style="4" customWidth="1"/>
    <col min="25" max="25" width="9.5703125" style="4" bestFit="1" customWidth="1"/>
    <col min="26" max="26" width="1" style="4" customWidth="1"/>
    <col min="27" max="27" width="18.7109375" style="4" bestFit="1" customWidth="1"/>
    <col min="28" max="28" width="1" style="4" customWidth="1"/>
    <col min="29" max="29" width="9.5703125" style="4" customWidth="1"/>
    <col min="30" max="30" width="2.140625" style="4" customWidth="1"/>
    <col min="31" max="31" width="24.5703125" style="4" bestFit="1" customWidth="1"/>
    <col min="32" max="32" width="1" style="4" customWidth="1"/>
    <col min="33" max="33" width="18.7109375" style="4" bestFit="1" customWidth="1"/>
    <col min="34" max="34" width="1" style="4" customWidth="1"/>
    <col min="35" max="35" width="25.140625" style="4" bestFit="1" customWidth="1"/>
    <col min="36" max="36" width="1" style="4" customWidth="1"/>
    <col min="37" max="37" width="38.14062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4.75" x14ac:dyDescent="0.5500000000000000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7" ht="24.75" x14ac:dyDescent="0.55000000000000004">
      <c r="A6" s="27" t="s">
        <v>93</v>
      </c>
      <c r="B6" s="27" t="s">
        <v>93</v>
      </c>
      <c r="C6" s="27" t="s">
        <v>93</v>
      </c>
      <c r="D6" s="27" t="s">
        <v>93</v>
      </c>
      <c r="E6" s="27" t="s">
        <v>93</v>
      </c>
      <c r="F6" s="27" t="s">
        <v>93</v>
      </c>
      <c r="G6" s="27" t="s">
        <v>93</v>
      </c>
      <c r="H6" s="27" t="s">
        <v>93</v>
      </c>
      <c r="I6" s="27" t="s">
        <v>93</v>
      </c>
      <c r="J6" s="27" t="s">
        <v>93</v>
      </c>
      <c r="K6" s="27" t="s">
        <v>93</v>
      </c>
      <c r="L6" s="27" t="s">
        <v>93</v>
      </c>
      <c r="M6" s="27" t="s">
        <v>93</v>
      </c>
      <c r="O6" s="27" t="s">
        <v>272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7" ht="24.75" x14ac:dyDescent="0.55000000000000004">
      <c r="A7" s="26" t="s">
        <v>94</v>
      </c>
      <c r="C7" s="26" t="s">
        <v>95</v>
      </c>
      <c r="E7" s="26" t="s">
        <v>96</v>
      </c>
      <c r="G7" s="26" t="s">
        <v>97</v>
      </c>
      <c r="I7" s="26" t="s">
        <v>98</v>
      </c>
      <c r="K7" s="26" t="s">
        <v>99</v>
      </c>
      <c r="M7" s="26" t="s">
        <v>92</v>
      </c>
      <c r="O7" s="26" t="s">
        <v>7</v>
      </c>
      <c r="Q7" s="26" t="s">
        <v>8</v>
      </c>
      <c r="S7" s="26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6" t="s">
        <v>7</v>
      </c>
      <c r="AE7" s="26" t="s">
        <v>100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7" t="s">
        <v>94</v>
      </c>
      <c r="C8" s="27" t="s">
        <v>95</v>
      </c>
      <c r="E8" s="27" t="s">
        <v>96</v>
      </c>
      <c r="G8" s="27" t="s">
        <v>97</v>
      </c>
      <c r="I8" s="27" t="s">
        <v>98</v>
      </c>
      <c r="K8" s="27" t="s">
        <v>99</v>
      </c>
      <c r="M8" s="27" t="s">
        <v>92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100</v>
      </c>
      <c r="AG8" s="27" t="s">
        <v>8</v>
      </c>
      <c r="AI8" s="27" t="s">
        <v>9</v>
      </c>
      <c r="AK8" s="27" t="s">
        <v>13</v>
      </c>
    </row>
    <row r="9" spans="1:37" x14ac:dyDescent="0.55000000000000004">
      <c r="A9" s="4" t="s">
        <v>101</v>
      </c>
      <c r="C9" s="4" t="s">
        <v>102</v>
      </c>
      <c r="E9" s="4" t="s">
        <v>102</v>
      </c>
      <c r="G9" s="4" t="s">
        <v>103</v>
      </c>
      <c r="I9" s="4" t="s">
        <v>104</v>
      </c>
      <c r="K9" s="5">
        <v>19</v>
      </c>
      <c r="M9" s="5">
        <v>19</v>
      </c>
      <c r="O9" s="5">
        <v>70000</v>
      </c>
      <c r="Q9" s="5">
        <v>70050750000</v>
      </c>
      <c r="S9" s="5">
        <v>69637375937</v>
      </c>
      <c r="U9" s="5">
        <v>0</v>
      </c>
      <c r="W9" s="5">
        <v>0</v>
      </c>
      <c r="Y9" s="5">
        <v>0</v>
      </c>
      <c r="AA9" s="5">
        <v>0</v>
      </c>
      <c r="AC9" s="5">
        <v>70000</v>
      </c>
      <c r="AD9" s="5"/>
      <c r="AE9" s="5">
        <v>1000000</v>
      </c>
      <c r="AG9" s="5">
        <v>70050750000</v>
      </c>
      <c r="AI9" s="5">
        <v>69987312500</v>
      </c>
      <c r="AK9" s="11">
        <v>2.4120109900607795E-3</v>
      </c>
    </row>
    <row r="10" spans="1:37" x14ac:dyDescent="0.55000000000000004">
      <c r="A10" s="4" t="s">
        <v>105</v>
      </c>
      <c r="C10" s="4" t="s">
        <v>102</v>
      </c>
      <c r="E10" s="4" t="s">
        <v>102</v>
      </c>
      <c r="G10" s="4" t="s">
        <v>106</v>
      </c>
      <c r="I10" s="4" t="s">
        <v>107</v>
      </c>
      <c r="K10" s="5">
        <v>0</v>
      </c>
      <c r="M10" s="5">
        <v>0</v>
      </c>
      <c r="O10" s="5">
        <v>15300</v>
      </c>
      <c r="Q10" s="5">
        <v>13017884340</v>
      </c>
      <c r="S10" s="5">
        <v>13767198242</v>
      </c>
      <c r="U10" s="5">
        <v>0</v>
      </c>
      <c r="W10" s="5">
        <v>0</v>
      </c>
      <c r="Y10" s="5">
        <v>0</v>
      </c>
      <c r="AA10" s="5">
        <v>0</v>
      </c>
      <c r="AC10" s="5">
        <v>15300</v>
      </c>
      <c r="AD10" s="5"/>
      <c r="AE10" s="5">
        <v>917302</v>
      </c>
      <c r="AG10" s="5">
        <v>13017884340</v>
      </c>
      <c r="AI10" s="5">
        <v>14032176806</v>
      </c>
      <c r="AK10" s="11">
        <v>4.8359857610689034E-4</v>
      </c>
    </row>
    <row r="11" spans="1:37" x14ac:dyDescent="0.55000000000000004">
      <c r="A11" s="4" t="s">
        <v>108</v>
      </c>
      <c r="C11" s="4" t="s">
        <v>102</v>
      </c>
      <c r="E11" s="4" t="s">
        <v>102</v>
      </c>
      <c r="G11" s="4" t="s">
        <v>109</v>
      </c>
      <c r="I11" s="4" t="s">
        <v>110</v>
      </c>
      <c r="K11" s="5">
        <v>0</v>
      </c>
      <c r="M11" s="5">
        <v>0</v>
      </c>
      <c r="O11" s="5">
        <v>13443</v>
      </c>
      <c r="Q11" s="5">
        <v>11374882201</v>
      </c>
      <c r="S11" s="5">
        <v>12102877937</v>
      </c>
      <c r="U11" s="5">
        <v>0</v>
      </c>
      <c r="W11" s="5">
        <v>0</v>
      </c>
      <c r="Y11" s="5">
        <v>0</v>
      </c>
      <c r="AA11" s="5">
        <v>0</v>
      </c>
      <c r="AC11" s="5">
        <v>13443</v>
      </c>
      <c r="AD11" s="5"/>
      <c r="AE11" s="5">
        <v>912511</v>
      </c>
      <c r="AG11" s="5">
        <v>11374882201</v>
      </c>
      <c r="AI11" s="5">
        <v>12264662000</v>
      </c>
      <c r="AK11" s="11">
        <v>4.2268374762041076E-4</v>
      </c>
    </row>
    <row r="12" spans="1:37" x14ac:dyDescent="0.55000000000000004">
      <c r="A12" s="4" t="s">
        <v>111</v>
      </c>
      <c r="C12" s="4" t="s">
        <v>102</v>
      </c>
      <c r="E12" s="4" t="s">
        <v>102</v>
      </c>
      <c r="G12" s="4" t="s">
        <v>112</v>
      </c>
      <c r="I12" s="4" t="s">
        <v>113</v>
      </c>
      <c r="K12" s="5">
        <v>0</v>
      </c>
      <c r="M12" s="5">
        <v>0</v>
      </c>
      <c r="O12" s="5">
        <v>87450</v>
      </c>
      <c r="Q12" s="5">
        <v>73711881698</v>
      </c>
      <c r="S12" s="5">
        <v>77477673325</v>
      </c>
      <c r="U12" s="5">
        <v>67668</v>
      </c>
      <c r="W12" s="5">
        <v>60796783095</v>
      </c>
      <c r="Y12" s="5">
        <v>0</v>
      </c>
      <c r="AA12" s="5">
        <v>0</v>
      </c>
      <c r="AC12" s="5">
        <v>155118</v>
      </c>
      <c r="AD12" s="5"/>
      <c r="AE12" s="5">
        <v>904132</v>
      </c>
      <c r="AG12" s="5">
        <v>134508664793</v>
      </c>
      <c r="AI12" s="5">
        <v>140221727780</v>
      </c>
      <c r="AK12" s="11">
        <v>4.8325380182396762E-3</v>
      </c>
    </row>
    <row r="13" spans="1:37" x14ac:dyDescent="0.55000000000000004">
      <c r="A13" s="4" t="s">
        <v>114</v>
      </c>
      <c r="C13" s="4" t="s">
        <v>102</v>
      </c>
      <c r="E13" s="4" t="s">
        <v>102</v>
      </c>
      <c r="G13" s="4" t="s">
        <v>115</v>
      </c>
      <c r="I13" s="4" t="s">
        <v>116</v>
      </c>
      <c r="K13" s="5">
        <v>0</v>
      </c>
      <c r="M13" s="5">
        <v>0</v>
      </c>
      <c r="O13" s="5">
        <v>11207</v>
      </c>
      <c r="Q13" s="5">
        <v>10210883866</v>
      </c>
      <c r="S13" s="5">
        <v>10905717631</v>
      </c>
      <c r="U13" s="5">
        <v>0</v>
      </c>
      <c r="W13" s="5">
        <v>0</v>
      </c>
      <c r="Y13" s="5">
        <v>0</v>
      </c>
      <c r="AA13" s="5">
        <v>0</v>
      </c>
      <c r="AC13" s="5">
        <v>11207</v>
      </c>
      <c r="AD13" s="5"/>
      <c r="AE13" s="5">
        <v>988374</v>
      </c>
      <c r="AG13" s="5">
        <v>10210883866</v>
      </c>
      <c r="AI13" s="5">
        <v>11074699764</v>
      </c>
      <c r="AK13" s="11">
        <v>3.8167342891458393E-4</v>
      </c>
    </row>
    <row r="14" spans="1:37" x14ac:dyDescent="0.55000000000000004">
      <c r="A14" s="4" t="s">
        <v>117</v>
      </c>
      <c r="C14" s="4" t="s">
        <v>102</v>
      </c>
      <c r="E14" s="4" t="s">
        <v>102</v>
      </c>
      <c r="G14" s="4" t="s">
        <v>118</v>
      </c>
      <c r="I14" s="4" t="s">
        <v>119</v>
      </c>
      <c r="K14" s="5">
        <v>0</v>
      </c>
      <c r="M14" s="5">
        <v>0</v>
      </c>
      <c r="O14" s="5">
        <v>51330</v>
      </c>
      <c r="Q14" s="5">
        <v>40031067022</v>
      </c>
      <c r="S14" s="5">
        <v>41970424791</v>
      </c>
      <c r="U14" s="5">
        <v>0</v>
      </c>
      <c r="W14" s="5">
        <v>0</v>
      </c>
      <c r="Y14" s="5">
        <v>0</v>
      </c>
      <c r="AA14" s="5">
        <v>0</v>
      </c>
      <c r="AC14" s="5">
        <v>51330</v>
      </c>
      <c r="AD14" s="5"/>
      <c r="AE14" s="5">
        <v>832068</v>
      </c>
      <c r="AG14" s="5">
        <v>40031067022</v>
      </c>
      <c r="AI14" s="5">
        <v>42702309243</v>
      </c>
      <c r="AK14" s="11">
        <v>1.4716730149495311E-3</v>
      </c>
    </row>
    <row r="15" spans="1:37" x14ac:dyDescent="0.55000000000000004">
      <c r="A15" s="4" t="s">
        <v>120</v>
      </c>
      <c r="C15" s="4" t="s">
        <v>102</v>
      </c>
      <c r="E15" s="4" t="s">
        <v>102</v>
      </c>
      <c r="G15" s="4" t="s">
        <v>121</v>
      </c>
      <c r="I15" s="4" t="s">
        <v>122</v>
      </c>
      <c r="K15" s="5">
        <v>0</v>
      </c>
      <c r="M15" s="5">
        <v>0</v>
      </c>
      <c r="O15" s="5">
        <v>89380</v>
      </c>
      <c r="Q15" s="5">
        <v>68620268148</v>
      </c>
      <c r="S15" s="5">
        <v>71752965197</v>
      </c>
      <c r="U15" s="5">
        <v>0</v>
      </c>
      <c r="W15" s="5">
        <v>0</v>
      </c>
      <c r="Y15" s="5">
        <v>0</v>
      </c>
      <c r="AA15" s="5">
        <v>0</v>
      </c>
      <c r="AC15" s="5">
        <v>89380</v>
      </c>
      <c r="AD15" s="5"/>
      <c r="AE15" s="5">
        <v>816635</v>
      </c>
      <c r="AG15" s="5">
        <v>68620268148</v>
      </c>
      <c r="AI15" s="5">
        <v>72977606710</v>
      </c>
      <c r="AK15" s="11">
        <v>2.5150671332443762E-3</v>
      </c>
    </row>
    <row r="16" spans="1:37" x14ac:dyDescent="0.55000000000000004">
      <c r="A16" s="4" t="s">
        <v>123</v>
      </c>
      <c r="C16" s="4" t="s">
        <v>102</v>
      </c>
      <c r="E16" s="4" t="s">
        <v>102</v>
      </c>
      <c r="G16" s="4" t="s">
        <v>124</v>
      </c>
      <c r="I16" s="4" t="s">
        <v>125</v>
      </c>
      <c r="K16" s="5">
        <v>0</v>
      </c>
      <c r="M16" s="5">
        <v>0</v>
      </c>
      <c r="O16" s="5">
        <v>15000</v>
      </c>
      <c r="Q16" s="5">
        <v>13549315571</v>
      </c>
      <c r="S16" s="5">
        <v>14536684748</v>
      </c>
      <c r="U16" s="5">
        <v>0</v>
      </c>
      <c r="W16" s="5">
        <v>0</v>
      </c>
      <c r="Y16" s="5">
        <v>0</v>
      </c>
      <c r="AA16" s="5">
        <v>0</v>
      </c>
      <c r="AC16" s="5">
        <v>15000</v>
      </c>
      <c r="AD16" s="5"/>
      <c r="AE16" s="5">
        <v>986000</v>
      </c>
      <c r="AG16" s="5">
        <v>13549315571</v>
      </c>
      <c r="AI16" s="5">
        <v>14787319312</v>
      </c>
      <c r="AK16" s="11">
        <v>5.0962346488275291E-4</v>
      </c>
    </row>
    <row r="17" spans="1:37" x14ac:dyDescent="0.55000000000000004">
      <c r="A17" s="4" t="s">
        <v>126</v>
      </c>
      <c r="C17" s="4" t="s">
        <v>102</v>
      </c>
      <c r="E17" s="4" t="s">
        <v>102</v>
      </c>
      <c r="G17" s="4" t="s">
        <v>127</v>
      </c>
      <c r="I17" s="4" t="s">
        <v>128</v>
      </c>
      <c r="K17" s="5">
        <v>0</v>
      </c>
      <c r="M17" s="5">
        <v>0</v>
      </c>
      <c r="O17" s="5">
        <v>12320</v>
      </c>
      <c r="Q17" s="5">
        <v>9119631759</v>
      </c>
      <c r="S17" s="5">
        <v>9651610968</v>
      </c>
      <c r="U17" s="5">
        <v>0</v>
      </c>
      <c r="W17" s="5">
        <v>0</v>
      </c>
      <c r="Y17" s="5">
        <v>0</v>
      </c>
      <c r="AA17" s="5">
        <v>0</v>
      </c>
      <c r="AC17" s="5">
        <v>12320</v>
      </c>
      <c r="AD17" s="5"/>
      <c r="AE17" s="5">
        <v>799385</v>
      </c>
      <c r="AG17" s="5">
        <v>9119631759</v>
      </c>
      <c r="AI17" s="5">
        <v>9846638173</v>
      </c>
      <c r="AK17" s="11">
        <v>3.3935007132082683E-4</v>
      </c>
    </row>
    <row r="18" spans="1:37" x14ac:dyDescent="0.55000000000000004">
      <c r="A18" s="4" t="s">
        <v>129</v>
      </c>
      <c r="C18" s="4" t="s">
        <v>102</v>
      </c>
      <c r="E18" s="4" t="s">
        <v>102</v>
      </c>
      <c r="G18" s="4" t="s">
        <v>130</v>
      </c>
      <c r="I18" s="4" t="s">
        <v>131</v>
      </c>
      <c r="K18" s="5">
        <v>0</v>
      </c>
      <c r="M18" s="5">
        <v>0</v>
      </c>
      <c r="O18" s="5">
        <v>66513</v>
      </c>
      <c r="Q18" s="5">
        <v>58340728828</v>
      </c>
      <c r="S18" s="5">
        <v>62221741740</v>
      </c>
      <c r="U18" s="5">
        <v>0</v>
      </c>
      <c r="W18" s="5">
        <v>0</v>
      </c>
      <c r="Y18" s="5">
        <v>0</v>
      </c>
      <c r="AA18" s="5">
        <v>0</v>
      </c>
      <c r="AC18" s="5">
        <v>66513</v>
      </c>
      <c r="AD18" s="5"/>
      <c r="AE18" s="5">
        <v>952544</v>
      </c>
      <c r="AG18" s="5">
        <v>58340728828</v>
      </c>
      <c r="AI18" s="5">
        <v>63345075695</v>
      </c>
      <c r="AK18" s="11">
        <v>2.1830959538926714E-3</v>
      </c>
    </row>
    <row r="19" spans="1:37" x14ac:dyDescent="0.55000000000000004">
      <c r="A19" s="4" t="s">
        <v>132</v>
      </c>
      <c r="C19" s="4" t="s">
        <v>102</v>
      </c>
      <c r="E19" s="4" t="s">
        <v>102</v>
      </c>
      <c r="G19" s="4" t="s">
        <v>133</v>
      </c>
      <c r="I19" s="4" t="s">
        <v>134</v>
      </c>
      <c r="K19" s="5">
        <v>0</v>
      </c>
      <c r="M19" s="5">
        <v>0</v>
      </c>
      <c r="O19" s="5">
        <v>5000</v>
      </c>
      <c r="Q19" s="5">
        <v>4615071328</v>
      </c>
      <c r="S19" s="5">
        <v>4929146430</v>
      </c>
      <c r="U19" s="5">
        <v>0</v>
      </c>
      <c r="W19" s="5">
        <v>0</v>
      </c>
      <c r="Y19" s="5">
        <v>5000</v>
      </c>
      <c r="AA19" s="5">
        <v>5000000000</v>
      </c>
      <c r="AC19" s="5">
        <v>0</v>
      </c>
      <c r="AD19" s="5"/>
      <c r="AE19" s="5">
        <v>0</v>
      </c>
      <c r="AG19" s="5">
        <v>0</v>
      </c>
      <c r="AI19" s="5">
        <v>0</v>
      </c>
      <c r="AK19" s="11">
        <v>0</v>
      </c>
    </row>
    <row r="20" spans="1:37" x14ac:dyDescent="0.55000000000000004">
      <c r="A20" s="4" t="s">
        <v>135</v>
      </c>
      <c r="C20" s="4" t="s">
        <v>102</v>
      </c>
      <c r="E20" s="4" t="s">
        <v>102</v>
      </c>
      <c r="G20" s="4" t="s">
        <v>136</v>
      </c>
      <c r="I20" s="4" t="s">
        <v>137</v>
      </c>
      <c r="K20" s="5">
        <v>0</v>
      </c>
      <c r="M20" s="5">
        <v>0</v>
      </c>
      <c r="O20" s="5">
        <v>15762</v>
      </c>
      <c r="Q20" s="5">
        <v>13704267179</v>
      </c>
      <c r="S20" s="5">
        <v>14551204816</v>
      </c>
      <c r="U20" s="5">
        <v>0</v>
      </c>
      <c r="W20" s="5">
        <v>0</v>
      </c>
      <c r="Y20" s="5">
        <v>0</v>
      </c>
      <c r="AA20" s="5">
        <v>0</v>
      </c>
      <c r="AC20" s="5">
        <v>15762</v>
      </c>
      <c r="AD20" s="5"/>
      <c r="AE20" s="5">
        <v>940845</v>
      </c>
      <c r="AG20" s="5">
        <v>13704267179</v>
      </c>
      <c r="AI20" s="5">
        <v>14826911025</v>
      </c>
      <c r="AK20" s="11">
        <v>5.1098793571982548E-4</v>
      </c>
    </row>
    <row r="21" spans="1:37" x14ac:dyDescent="0.55000000000000004">
      <c r="A21" s="4" t="s">
        <v>138</v>
      </c>
      <c r="C21" s="4" t="s">
        <v>102</v>
      </c>
      <c r="E21" s="4" t="s">
        <v>102</v>
      </c>
      <c r="G21" s="4" t="s">
        <v>139</v>
      </c>
      <c r="I21" s="4" t="s">
        <v>140</v>
      </c>
      <c r="K21" s="5">
        <v>0</v>
      </c>
      <c r="M21" s="5">
        <v>0</v>
      </c>
      <c r="O21" s="5">
        <v>15472</v>
      </c>
      <c r="Q21" s="5">
        <v>14318051381</v>
      </c>
      <c r="S21" s="5">
        <v>15283735512</v>
      </c>
      <c r="U21" s="5">
        <v>0</v>
      </c>
      <c r="W21" s="5">
        <v>0</v>
      </c>
      <c r="Y21" s="5">
        <v>15472</v>
      </c>
      <c r="AA21" s="5">
        <v>15472000000</v>
      </c>
      <c r="AC21" s="5">
        <v>0</v>
      </c>
      <c r="AD21" s="5"/>
      <c r="AE21" s="5">
        <v>0</v>
      </c>
      <c r="AG21" s="5">
        <v>0</v>
      </c>
      <c r="AI21" s="5">
        <v>0</v>
      </c>
      <c r="AK21" s="11">
        <v>0</v>
      </c>
    </row>
    <row r="22" spans="1:37" x14ac:dyDescent="0.55000000000000004">
      <c r="A22" s="4" t="s">
        <v>141</v>
      </c>
      <c r="C22" s="4" t="s">
        <v>102</v>
      </c>
      <c r="E22" s="4" t="s">
        <v>102</v>
      </c>
      <c r="G22" s="4" t="s">
        <v>142</v>
      </c>
      <c r="I22" s="4" t="s">
        <v>143</v>
      </c>
      <c r="K22" s="5">
        <v>0</v>
      </c>
      <c r="M22" s="5">
        <v>0</v>
      </c>
      <c r="O22" s="5">
        <v>5000</v>
      </c>
      <c r="Q22" s="5">
        <v>4626127225</v>
      </c>
      <c r="S22" s="5">
        <v>4948967836</v>
      </c>
      <c r="U22" s="5">
        <v>0</v>
      </c>
      <c r="W22" s="5">
        <v>0</v>
      </c>
      <c r="Y22" s="5">
        <v>5000</v>
      </c>
      <c r="AA22" s="5">
        <v>5000000000</v>
      </c>
      <c r="AC22" s="5">
        <v>0</v>
      </c>
      <c r="AD22" s="5"/>
      <c r="AE22" s="5">
        <v>0</v>
      </c>
      <c r="AG22" s="5">
        <v>0</v>
      </c>
      <c r="AI22" s="5">
        <v>0</v>
      </c>
      <c r="AK22" s="11">
        <v>0</v>
      </c>
    </row>
    <row r="23" spans="1:37" x14ac:dyDescent="0.55000000000000004">
      <c r="A23" s="4" t="s">
        <v>144</v>
      </c>
      <c r="C23" s="4" t="s">
        <v>102</v>
      </c>
      <c r="E23" s="4" t="s">
        <v>102</v>
      </c>
      <c r="G23" s="4" t="s">
        <v>145</v>
      </c>
      <c r="I23" s="4" t="s">
        <v>146</v>
      </c>
      <c r="K23" s="5">
        <v>0</v>
      </c>
      <c r="M23" s="5">
        <v>0</v>
      </c>
      <c r="O23" s="5">
        <v>19151</v>
      </c>
      <c r="Q23" s="5">
        <v>17448774738</v>
      </c>
      <c r="S23" s="5">
        <v>18666160005</v>
      </c>
      <c r="U23" s="5">
        <v>0</v>
      </c>
      <c r="W23" s="5">
        <v>0</v>
      </c>
      <c r="Y23" s="5">
        <v>0</v>
      </c>
      <c r="AA23" s="5">
        <v>0</v>
      </c>
      <c r="AC23" s="5">
        <v>19151</v>
      </c>
      <c r="AD23" s="5"/>
      <c r="AE23" s="5">
        <v>988246</v>
      </c>
      <c r="AG23" s="5">
        <v>17448774738</v>
      </c>
      <c r="AI23" s="5">
        <v>18922468826</v>
      </c>
      <c r="AK23" s="11">
        <v>6.5213538192932462E-4</v>
      </c>
    </row>
    <row r="24" spans="1:37" x14ac:dyDescent="0.55000000000000004">
      <c r="A24" s="4" t="s">
        <v>147</v>
      </c>
      <c r="C24" s="4" t="s">
        <v>102</v>
      </c>
      <c r="E24" s="4" t="s">
        <v>102</v>
      </c>
      <c r="G24" s="4" t="s">
        <v>148</v>
      </c>
      <c r="I24" s="4" t="s">
        <v>149</v>
      </c>
      <c r="K24" s="5">
        <v>0</v>
      </c>
      <c r="M24" s="5">
        <v>0</v>
      </c>
      <c r="O24" s="5">
        <v>20000</v>
      </c>
      <c r="Q24" s="5">
        <v>17708267864</v>
      </c>
      <c r="S24" s="5">
        <v>18796632492</v>
      </c>
      <c r="U24" s="5">
        <v>0</v>
      </c>
      <c r="W24" s="5">
        <v>0</v>
      </c>
      <c r="Y24" s="5">
        <v>0</v>
      </c>
      <c r="AA24" s="5">
        <v>0</v>
      </c>
      <c r="AC24" s="5">
        <v>20000</v>
      </c>
      <c r="AD24" s="5"/>
      <c r="AE24" s="5">
        <v>957654</v>
      </c>
      <c r="AG24" s="5">
        <v>17708267864</v>
      </c>
      <c r="AI24" s="5">
        <v>19149608504</v>
      </c>
      <c r="AK24" s="11">
        <v>6.5996342075586001E-4</v>
      </c>
    </row>
    <row r="25" spans="1:37" x14ac:dyDescent="0.55000000000000004">
      <c r="A25" s="4" t="s">
        <v>150</v>
      </c>
      <c r="C25" s="4" t="s">
        <v>102</v>
      </c>
      <c r="E25" s="4" t="s">
        <v>102</v>
      </c>
      <c r="G25" s="4" t="s">
        <v>151</v>
      </c>
      <c r="I25" s="4" t="s">
        <v>152</v>
      </c>
      <c r="K25" s="5">
        <v>0</v>
      </c>
      <c r="M25" s="5">
        <v>0</v>
      </c>
      <c r="O25" s="5">
        <v>38123</v>
      </c>
      <c r="Q25" s="5">
        <v>33265500940</v>
      </c>
      <c r="S25" s="5">
        <v>35287876312</v>
      </c>
      <c r="U25" s="5">
        <v>0</v>
      </c>
      <c r="W25" s="5">
        <v>0</v>
      </c>
      <c r="Y25" s="5">
        <v>0</v>
      </c>
      <c r="AA25" s="5">
        <v>0</v>
      </c>
      <c r="AC25" s="5">
        <v>38123</v>
      </c>
      <c r="AD25" s="5"/>
      <c r="AE25" s="5">
        <v>942708</v>
      </c>
      <c r="AG25" s="5">
        <v>33265500940</v>
      </c>
      <c r="AI25" s="5">
        <v>35932343166</v>
      </c>
      <c r="AK25" s="11">
        <v>1.2383559750923047E-3</v>
      </c>
    </row>
    <row r="26" spans="1:37" x14ac:dyDescent="0.55000000000000004">
      <c r="A26" s="4" t="s">
        <v>153</v>
      </c>
      <c r="C26" s="4" t="s">
        <v>102</v>
      </c>
      <c r="E26" s="4" t="s">
        <v>102</v>
      </c>
      <c r="G26" s="4" t="s">
        <v>154</v>
      </c>
      <c r="I26" s="4" t="s">
        <v>155</v>
      </c>
      <c r="K26" s="5">
        <v>0</v>
      </c>
      <c r="M26" s="5">
        <v>0</v>
      </c>
      <c r="O26" s="5">
        <v>90691</v>
      </c>
      <c r="Q26" s="5">
        <v>78077686930</v>
      </c>
      <c r="S26" s="5">
        <v>82746885278</v>
      </c>
      <c r="U26" s="5">
        <v>0</v>
      </c>
      <c r="W26" s="5">
        <v>0</v>
      </c>
      <c r="Y26" s="5">
        <v>0</v>
      </c>
      <c r="AA26" s="5">
        <v>0</v>
      </c>
      <c r="AC26" s="5">
        <v>90691</v>
      </c>
      <c r="AD26" s="5"/>
      <c r="AE26" s="5">
        <v>923620</v>
      </c>
      <c r="AG26" s="5">
        <v>78077686930</v>
      </c>
      <c r="AI26" s="5">
        <v>83748839191</v>
      </c>
      <c r="AK26" s="11">
        <v>2.8862820033777538E-3</v>
      </c>
    </row>
    <row r="27" spans="1:37" x14ac:dyDescent="0.55000000000000004">
      <c r="A27" s="4" t="s">
        <v>156</v>
      </c>
      <c r="C27" s="4" t="s">
        <v>102</v>
      </c>
      <c r="E27" s="4" t="s">
        <v>102</v>
      </c>
      <c r="G27" s="4" t="s">
        <v>157</v>
      </c>
      <c r="I27" s="4" t="s">
        <v>158</v>
      </c>
      <c r="K27" s="5">
        <v>15</v>
      </c>
      <c r="M27" s="5">
        <v>15</v>
      </c>
      <c r="O27" s="5">
        <v>130000</v>
      </c>
      <c r="Q27" s="5">
        <v>127282102187</v>
      </c>
      <c r="S27" s="5">
        <v>129976307523</v>
      </c>
      <c r="U27" s="5">
        <v>0</v>
      </c>
      <c r="W27" s="5">
        <v>0</v>
      </c>
      <c r="Y27" s="5">
        <v>0</v>
      </c>
      <c r="AA27" s="5">
        <v>0</v>
      </c>
      <c r="AC27" s="5">
        <v>130000</v>
      </c>
      <c r="AD27" s="5"/>
      <c r="AE27" s="5">
        <v>999999</v>
      </c>
      <c r="AG27" s="5">
        <v>127282102187</v>
      </c>
      <c r="AI27" s="5">
        <v>129976307523</v>
      </c>
      <c r="AK27" s="11">
        <v>4.4794445020730801E-3</v>
      </c>
    </row>
    <row r="28" spans="1:37" x14ac:dyDescent="0.55000000000000004">
      <c r="A28" s="4" t="s">
        <v>159</v>
      </c>
      <c r="C28" s="4" t="s">
        <v>102</v>
      </c>
      <c r="E28" s="4" t="s">
        <v>102</v>
      </c>
      <c r="G28" s="4" t="s">
        <v>160</v>
      </c>
      <c r="I28" s="4" t="s">
        <v>161</v>
      </c>
      <c r="K28" s="5">
        <v>16</v>
      </c>
      <c r="M28" s="5">
        <v>16</v>
      </c>
      <c r="O28" s="5">
        <v>100000</v>
      </c>
      <c r="Q28" s="5">
        <v>94164000000</v>
      </c>
      <c r="S28" s="5">
        <v>94357894531</v>
      </c>
      <c r="U28" s="5">
        <v>0</v>
      </c>
      <c r="W28" s="5">
        <v>0</v>
      </c>
      <c r="Y28" s="5">
        <v>0</v>
      </c>
      <c r="AA28" s="5">
        <v>0</v>
      </c>
      <c r="AC28" s="5">
        <v>100000</v>
      </c>
      <c r="AD28" s="5"/>
      <c r="AE28" s="5">
        <v>943750</v>
      </c>
      <c r="AG28" s="5">
        <v>94164000000</v>
      </c>
      <c r="AI28" s="5">
        <v>94357894539</v>
      </c>
      <c r="AK28" s="11">
        <v>3.2519076740911848E-3</v>
      </c>
    </row>
    <row r="29" spans="1:37" x14ac:dyDescent="0.55000000000000004">
      <c r="A29" s="4" t="s">
        <v>162</v>
      </c>
      <c r="C29" s="4" t="s">
        <v>102</v>
      </c>
      <c r="E29" s="4" t="s">
        <v>102</v>
      </c>
      <c r="G29" s="4" t="s">
        <v>163</v>
      </c>
      <c r="I29" s="4" t="s">
        <v>164</v>
      </c>
      <c r="K29" s="5">
        <v>16</v>
      </c>
      <c r="M29" s="5">
        <v>16</v>
      </c>
      <c r="O29" s="5">
        <v>100000</v>
      </c>
      <c r="Q29" s="5">
        <v>94368000000</v>
      </c>
      <c r="S29" s="5">
        <v>94432880937</v>
      </c>
      <c r="U29" s="5">
        <v>0</v>
      </c>
      <c r="W29" s="5">
        <v>0</v>
      </c>
      <c r="Y29" s="5">
        <v>0</v>
      </c>
      <c r="AA29" s="5">
        <v>0</v>
      </c>
      <c r="AC29" s="5">
        <v>100000</v>
      </c>
      <c r="AD29" s="5"/>
      <c r="AE29" s="5">
        <v>944500</v>
      </c>
      <c r="AG29" s="5">
        <v>94368000000</v>
      </c>
      <c r="AI29" s="5">
        <v>94432880937</v>
      </c>
      <c r="AK29" s="11">
        <v>3.2544919715719201E-3</v>
      </c>
    </row>
    <row r="30" spans="1:37" x14ac:dyDescent="0.55000000000000004">
      <c r="A30" s="4" t="s">
        <v>165</v>
      </c>
      <c r="C30" s="4" t="s">
        <v>102</v>
      </c>
      <c r="E30" s="4" t="s">
        <v>102</v>
      </c>
      <c r="G30" s="4" t="s">
        <v>166</v>
      </c>
      <c r="I30" s="4" t="s">
        <v>167</v>
      </c>
      <c r="K30" s="5">
        <v>18</v>
      </c>
      <c r="M30" s="5">
        <v>18</v>
      </c>
      <c r="O30" s="5">
        <v>750000</v>
      </c>
      <c r="Q30" s="5">
        <v>566400000000</v>
      </c>
      <c r="S30" s="5">
        <v>656725278743</v>
      </c>
      <c r="U30" s="5">
        <v>0</v>
      </c>
      <c r="W30" s="5">
        <v>0</v>
      </c>
      <c r="Y30" s="5">
        <v>750000</v>
      </c>
      <c r="AA30" s="5">
        <v>661422750000</v>
      </c>
      <c r="AC30" s="5">
        <v>0</v>
      </c>
      <c r="AD30" s="5"/>
      <c r="AE30" s="5">
        <v>0</v>
      </c>
      <c r="AG30" s="5">
        <v>0</v>
      </c>
      <c r="AI30" s="5">
        <v>0</v>
      </c>
      <c r="AK30" s="11">
        <v>0</v>
      </c>
    </row>
    <row r="31" spans="1:37" x14ac:dyDescent="0.55000000000000004">
      <c r="A31" s="4" t="s">
        <v>168</v>
      </c>
      <c r="C31" s="4" t="s">
        <v>102</v>
      </c>
      <c r="E31" s="4" t="s">
        <v>102</v>
      </c>
      <c r="G31" s="4" t="s">
        <v>169</v>
      </c>
      <c r="I31" s="4" t="s">
        <v>134</v>
      </c>
      <c r="K31" s="5">
        <v>18</v>
      </c>
      <c r="M31" s="5">
        <v>18</v>
      </c>
      <c r="O31" s="5">
        <v>220000</v>
      </c>
      <c r="Q31" s="5">
        <v>188753400000</v>
      </c>
      <c r="S31" s="5">
        <v>219099256399</v>
      </c>
      <c r="U31" s="5">
        <v>0</v>
      </c>
      <c r="W31" s="5">
        <v>0</v>
      </c>
      <c r="Y31" s="5">
        <v>220000</v>
      </c>
      <c r="AA31" s="5">
        <v>224616480000</v>
      </c>
      <c r="AC31" s="5">
        <v>0</v>
      </c>
      <c r="AD31" s="5"/>
      <c r="AE31" s="5">
        <v>0</v>
      </c>
      <c r="AG31" s="5">
        <v>0</v>
      </c>
      <c r="AI31" s="5">
        <v>0</v>
      </c>
      <c r="AK31" s="11">
        <v>0</v>
      </c>
    </row>
    <row r="32" spans="1:37" x14ac:dyDescent="0.55000000000000004">
      <c r="A32" s="4" t="s">
        <v>170</v>
      </c>
      <c r="C32" s="4" t="s">
        <v>102</v>
      </c>
      <c r="E32" s="4" t="s">
        <v>102</v>
      </c>
      <c r="G32" s="4" t="s">
        <v>171</v>
      </c>
      <c r="I32" s="4" t="s">
        <v>172</v>
      </c>
      <c r="K32" s="5">
        <v>0</v>
      </c>
      <c r="M32" s="5">
        <v>0</v>
      </c>
      <c r="O32" s="5">
        <v>0</v>
      </c>
      <c r="Q32" s="5">
        <v>0</v>
      </c>
      <c r="S32" s="5">
        <v>0</v>
      </c>
      <c r="U32" s="5">
        <v>3126</v>
      </c>
      <c r="W32" s="5">
        <v>2665698746</v>
      </c>
      <c r="Y32" s="5">
        <v>0</v>
      </c>
      <c r="AA32" s="5">
        <v>0</v>
      </c>
      <c r="AC32" s="5">
        <v>3126</v>
      </c>
      <c r="AD32" s="5"/>
      <c r="AE32" s="5">
        <v>854807</v>
      </c>
      <c r="AG32" s="5">
        <v>2665698746</v>
      </c>
      <c r="AI32" s="5">
        <v>2671642359</v>
      </c>
      <c r="AK32" s="11">
        <v>9.2074270338926171E-5</v>
      </c>
    </row>
    <row r="33" spans="1:37" x14ac:dyDescent="0.55000000000000004">
      <c r="A33" s="4" t="s">
        <v>173</v>
      </c>
      <c r="C33" s="4" t="s">
        <v>102</v>
      </c>
      <c r="E33" s="4" t="s">
        <v>102</v>
      </c>
      <c r="G33" s="4" t="s">
        <v>174</v>
      </c>
      <c r="I33" s="4" t="s">
        <v>175</v>
      </c>
      <c r="K33" s="5">
        <v>15</v>
      </c>
      <c r="M33" s="5">
        <v>15</v>
      </c>
      <c r="O33" s="5">
        <v>0</v>
      </c>
      <c r="Q33" s="5">
        <v>0</v>
      </c>
      <c r="S33" s="5">
        <v>0</v>
      </c>
      <c r="U33" s="5">
        <v>700000</v>
      </c>
      <c r="W33" s="5">
        <v>671635000000</v>
      </c>
      <c r="Y33" s="5">
        <v>0</v>
      </c>
      <c r="AA33" s="5">
        <v>0</v>
      </c>
      <c r="AC33" s="5">
        <v>700000</v>
      </c>
      <c r="AD33" s="5"/>
      <c r="AE33" s="5">
        <v>985000</v>
      </c>
      <c r="AG33" s="5">
        <v>671634999999</v>
      </c>
      <c r="AI33" s="5">
        <v>689375028125</v>
      </c>
      <c r="AK33" s="11">
        <v>2.3758308252098678E-2</v>
      </c>
    </row>
    <row r="34" spans="1:37" x14ac:dyDescent="0.55000000000000004">
      <c r="A34" s="4" t="s">
        <v>176</v>
      </c>
      <c r="C34" s="4" t="s">
        <v>102</v>
      </c>
      <c r="E34" s="4" t="s">
        <v>102</v>
      </c>
      <c r="G34" s="4" t="s">
        <v>177</v>
      </c>
      <c r="I34" s="4" t="s">
        <v>178</v>
      </c>
      <c r="K34" s="5">
        <v>16</v>
      </c>
      <c r="M34" s="5">
        <v>16</v>
      </c>
      <c r="O34" s="5">
        <v>0</v>
      </c>
      <c r="Q34" s="5">
        <v>0</v>
      </c>
      <c r="S34" s="5">
        <v>0</v>
      </c>
      <c r="U34" s="5">
        <v>25000</v>
      </c>
      <c r="W34" s="5">
        <v>23754304687</v>
      </c>
      <c r="Y34" s="5">
        <v>0</v>
      </c>
      <c r="AA34" s="5">
        <v>0</v>
      </c>
      <c r="AC34" s="5">
        <v>25000</v>
      </c>
      <c r="AD34" s="5"/>
      <c r="AE34" s="5">
        <v>997500</v>
      </c>
      <c r="AG34" s="5">
        <v>23754304687</v>
      </c>
      <c r="AI34" s="5">
        <v>24932980078</v>
      </c>
      <c r="AK34" s="11">
        <v>8.5927891520484474E-4</v>
      </c>
    </row>
    <row r="35" spans="1:37" x14ac:dyDescent="0.55000000000000004">
      <c r="A35" s="4" t="s">
        <v>179</v>
      </c>
      <c r="C35" s="4" t="s">
        <v>102</v>
      </c>
      <c r="E35" s="4" t="s">
        <v>102</v>
      </c>
      <c r="G35" s="4" t="s">
        <v>180</v>
      </c>
      <c r="I35" s="4" t="s">
        <v>181</v>
      </c>
      <c r="K35" s="5">
        <v>0</v>
      </c>
      <c r="M35" s="5">
        <v>0</v>
      </c>
      <c r="O35" s="5">
        <v>0</v>
      </c>
      <c r="Q35" s="5">
        <v>0</v>
      </c>
      <c r="S35" s="5">
        <v>0</v>
      </c>
      <c r="U35" s="5">
        <v>162728</v>
      </c>
      <c r="W35" s="5">
        <v>103608382069</v>
      </c>
      <c r="Y35" s="5">
        <v>0</v>
      </c>
      <c r="AA35" s="5">
        <v>0</v>
      </c>
      <c r="AC35" s="5">
        <v>162728</v>
      </c>
      <c r="AD35" s="5"/>
      <c r="AE35" s="5">
        <v>639751</v>
      </c>
      <c r="AG35" s="5">
        <v>103608382069</v>
      </c>
      <c r="AI35" s="5">
        <v>104086531624</v>
      </c>
      <c r="AK35" s="11">
        <v>3.5871910097190385E-3</v>
      </c>
    </row>
    <row r="36" spans="1:37" ht="24.75" thickBot="1" x14ac:dyDescent="0.6">
      <c r="Q36" s="13">
        <f>SUM(Q9:Q35)</f>
        <v>1622758543205</v>
      </c>
      <c r="S36" s="13">
        <f>SUM(S9:S35)</f>
        <v>1773826497330</v>
      </c>
      <c r="W36" s="13">
        <f>SUM(W9:W35)</f>
        <v>862460168597</v>
      </c>
      <c r="AA36" s="13">
        <f>SUM(AA9:AA35)</f>
        <v>911511230000</v>
      </c>
      <c r="AG36" s="13">
        <f>SUM(AG9:AG35)</f>
        <v>1706506061867</v>
      </c>
      <c r="AI36" s="13">
        <f>SUM(AI9:AI35)</f>
        <v>1763652963880</v>
      </c>
      <c r="AK36" s="12">
        <f>SUM(AK9:AK35)</f>
        <v>6.0781735711205244E-2</v>
      </c>
    </row>
    <row r="37" spans="1:37" ht="24.75" thickTop="1" x14ac:dyDescent="0.55000000000000004"/>
    <row r="38" spans="1:37" x14ac:dyDescent="0.55000000000000004">
      <c r="Q38" s="5"/>
      <c r="S38" s="5"/>
      <c r="AG38" s="5"/>
      <c r="AI38" s="5"/>
      <c r="AK38" s="14"/>
    </row>
    <row r="39" spans="1:37" x14ac:dyDescent="0.55000000000000004">
      <c r="S39" s="5"/>
      <c r="AI39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M15" sqref="M15"/>
    </sheetView>
  </sheetViews>
  <sheetFormatPr defaultRowHeight="24" x14ac:dyDescent="0.55000000000000004"/>
  <cols>
    <col min="1" max="1" width="26.28515625" style="4" bestFit="1" customWidth="1"/>
    <col min="2" max="2" width="1" style="4" customWidth="1"/>
    <col min="3" max="3" width="23.5703125" style="4" bestFit="1" customWidth="1"/>
    <col min="4" max="4" width="1" style="4" customWidth="1"/>
    <col min="5" max="5" width="15.42578125" style="4" bestFit="1" customWidth="1"/>
    <col min="6" max="6" width="1" style="4" customWidth="1"/>
    <col min="7" max="7" width="13.85546875" style="4" bestFit="1" customWidth="1"/>
    <col min="8" max="8" width="1" style="4" customWidth="1"/>
    <col min="9" max="9" width="10.28515625" style="4" bestFit="1" customWidth="1"/>
    <col min="10" max="10" width="1" style="4" customWidth="1"/>
    <col min="11" max="11" width="18.28515625" style="4" customWidth="1"/>
    <col min="12" max="12" width="1" style="4" customWidth="1"/>
    <col min="13" max="13" width="20.5703125" style="4" customWidth="1"/>
    <col min="14" max="14" width="1" style="4" customWidth="1"/>
    <col min="15" max="15" width="20" style="4" customWidth="1"/>
    <col min="16" max="16" width="1" style="4" customWidth="1"/>
    <col min="17" max="17" width="21.5703125" style="4" customWidth="1"/>
    <col min="18" max="18" width="1" style="4" customWidth="1"/>
    <col min="19" max="19" width="23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.75" x14ac:dyDescent="0.5500000000000000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4.75" x14ac:dyDescent="0.55000000000000004">
      <c r="A6" s="26" t="s">
        <v>183</v>
      </c>
      <c r="C6" s="27" t="s">
        <v>184</v>
      </c>
      <c r="D6" s="27" t="s">
        <v>184</v>
      </c>
      <c r="E6" s="27" t="s">
        <v>184</v>
      </c>
      <c r="F6" s="27" t="s">
        <v>184</v>
      </c>
      <c r="G6" s="27" t="s">
        <v>184</v>
      </c>
      <c r="H6" s="27" t="s">
        <v>184</v>
      </c>
      <c r="I6" s="27" t="s">
        <v>184</v>
      </c>
      <c r="K6" s="27" t="s">
        <v>272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</row>
    <row r="7" spans="1:19" ht="24.75" x14ac:dyDescent="0.55000000000000004">
      <c r="A7" s="27" t="s">
        <v>183</v>
      </c>
      <c r="C7" s="27" t="s">
        <v>185</v>
      </c>
      <c r="E7" s="27" t="s">
        <v>186</v>
      </c>
      <c r="G7" s="27" t="s">
        <v>187</v>
      </c>
      <c r="I7" s="27" t="s">
        <v>99</v>
      </c>
      <c r="K7" s="27" t="s">
        <v>188</v>
      </c>
      <c r="M7" s="27" t="s">
        <v>189</v>
      </c>
      <c r="O7" s="27" t="s">
        <v>190</v>
      </c>
      <c r="Q7" s="27" t="s">
        <v>188</v>
      </c>
      <c r="S7" s="27" t="s">
        <v>182</v>
      </c>
    </row>
    <row r="8" spans="1:19" x14ac:dyDescent="0.55000000000000004">
      <c r="A8" s="4" t="s">
        <v>191</v>
      </c>
      <c r="C8" s="4" t="s">
        <v>192</v>
      </c>
      <c r="E8" s="4" t="s">
        <v>193</v>
      </c>
      <c r="G8" s="4" t="s">
        <v>194</v>
      </c>
      <c r="I8" s="4">
        <v>8</v>
      </c>
      <c r="K8" s="5">
        <v>225028619783</v>
      </c>
      <c r="M8" s="5">
        <v>1705650218878</v>
      </c>
      <c r="O8" s="5">
        <v>1019026448257</v>
      </c>
      <c r="Q8" s="5">
        <f>K8+M8-O8</f>
        <v>911652390404</v>
      </c>
      <c r="S8" s="11">
        <v>3.1418774435289655E-2</v>
      </c>
    </row>
    <row r="9" spans="1:19" x14ac:dyDescent="0.55000000000000004">
      <c r="A9" s="4" t="s">
        <v>195</v>
      </c>
      <c r="C9" s="4" t="s">
        <v>196</v>
      </c>
      <c r="E9" s="4" t="s">
        <v>193</v>
      </c>
      <c r="G9" s="4" t="s">
        <v>197</v>
      </c>
      <c r="I9" s="4">
        <v>10</v>
      </c>
      <c r="K9" s="5">
        <v>504891176204</v>
      </c>
      <c r="M9" s="5">
        <v>161996253530</v>
      </c>
      <c r="O9" s="5">
        <v>250005197368</v>
      </c>
      <c r="Q9" s="5">
        <f>K9+M9-O9</f>
        <v>416882232366</v>
      </c>
      <c r="S9" s="11">
        <v>1.4367240148389233E-2</v>
      </c>
    </row>
    <row r="10" spans="1:19" ht="24.75" thickBot="1" x14ac:dyDescent="0.6">
      <c r="I10" s="16"/>
      <c r="K10" s="13">
        <f>SUM(K8:K9)</f>
        <v>729919795987</v>
      </c>
      <c r="M10" s="13">
        <f>SUM(M8:M9)</f>
        <v>1867646472408</v>
      </c>
      <c r="O10" s="13">
        <f>SUM(O8:O9)</f>
        <v>1269031645625</v>
      </c>
      <c r="Q10" s="13">
        <f>SUM(Q8:Q9)</f>
        <v>1328534622770</v>
      </c>
      <c r="S10" s="12">
        <f>SUM(S8:S9)</f>
        <v>4.578601458367889E-2</v>
      </c>
    </row>
    <row r="11" spans="1:19" ht="24.75" thickTop="1" x14ac:dyDescent="0.55000000000000004">
      <c r="Q11" s="5"/>
    </row>
    <row r="12" spans="1:19" x14ac:dyDescent="0.55000000000000004">
      <c r="S12" s="1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16" sqref="E16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85546875" style="1" bestFit="1" customWidth="1"/>
    <col min="10" max="16384" width="9.140625" style="1"/>
  </cols>
  <sheetData>
    <row r="2" spans="1:9" ht="24.75" x14ac:dyDescent="0.55000000000000004">
      <c r="A2" s="31" t="s">
        <v>0</v>
      </c>
      <c r="B2" s="31"/>
      <c r="C2" s="31"/>
      <c r="D2" s="31"/>
      <c r="E2" s="31"/>
      <c r="F2" s="31"/>
      <c r="G2" s="31"/>
    </row>
    <row r="3" spans="1:9" ht="24.75" x14ac:dyDescent="0.55000000000000004">
      <c r="A3" s="31" t="s">
        <v>198</v>
      </c>
      <c r="B3" s="31"/>
      <c r="C3" s="31"/>
      <c r="D3" s="31"/>
      <c r="E3" s="31"/>
      <c r="F3" s="31"/>
      <c r="G3" s="31"/>
    </row>
    <row r="4" spans="1:9" ht="24.75" x14ac:dyDescent="0.55000000000000004">
      <c r="A4" s="31" t="s">
        <v>2</v>
      </c>
      <c r="B4" s="31"/>
      <c r="C4" s="31"/>
      <c r="D4" s="31"/>
      <c r="E4" s="31"/>
      <c r="F4" s="31"/>
      <c r="G4" s="31"/>
    </row>
    <row r="6" spans="1:9" ht="24.75" x14ac:dyDescent="0.55000000000000004">
      <c r="A6" s="27" t="s">
        <v>202</v>
      </c>
      <c r="C6" s="27" t="s">
        <v>188</v>
      </c>
      <c r="E6" s="27" t="s">
        <v>261</v>
      </c>
      <c r="G6" s="27" t="s">
        <v>13</v>
      </c>
    </row>
    <row r="7" spans="1:9" x14ac:dyDescent="0.55000000000000004">
      <c r="A7" s="4" t="s">
        <v>269</v>
      </c>
      <c r="C7" s="5">
        <f>'سرمایه‌گذاری در سهام'!I94</f>
        <v>3395598957049</v>
      </c>
      <c r="D7" s="4"/>
      <c r="E7" s="11">
        <f>C7/$C$11</f>
        <v>0.98588032882838028</v>
      </c>
      <c r="F7" s="4"/>
      <c r="G7" s="11">
        <v>0.11702438212984831</v>
      </c>
      <c r="I7" s="3"/>
    </row>
    <row r="8" spans="1:9" x14ac:dyDescent="0.55000000000000004">
      <c r="A8" s="4" t="s">
        <v>270</v>
      </c>
      <c r="C8" s="5">
        <f>'سرمایه‌گذاری در اوراق بهادار'!I37</f>
        <v>45749835163</v>
      </c>
      <c r="D8" s="4"/>
      <c r="E8" s="11">
        <f t="shared" ref="E8:E10" si="0">C8/$C$11</f>
        <v>1.3283035807485603E-2</v>
      </c>
      <c r="F8" s="4"/>
      <c r="G8" s="11">
        <v>1.5767015658248785E-3</v>
      </c>
      <c r="I8" s="3"/>
    </row>
    <row r="9" spans="1:9" x14ac:dyDescent="0.55000000000000004">
      <c r="A9" s="4" t="s">
        <v>271</v>
      </c>
      <c r="C9" s="5">
        <f>'درآمد سپرده بانکی'!E10</f>
        <v>1979597181</v>
      </c>
      <c r="D9" s="4"/>
      <c r="E9" s="11">
        <f t="shared" si="0"/>
        <v>5.747574859217544E-4</v>
      </c>
      <c r="F9" s="4"/>
      <c r="G9" s="11">
        <v>6.8223939252780113E-5</v>
      </c>
      <c r="I9" s="3"/>
    </row>
    <row r="10" spans="1:9" x14ac:dyDescent="0.55000000000000004">
      <c r="A10" s="4" t="s">
        <v>279</v>
      </c>
      <c r="C10" s="5">
        <f>'سایر درآمدها'!C9</f>
        <v>901967738</v>
      </c>
      <c r="D10" s="4"/>
      <c r="E10" s="11">
        <f t="shared" si="0"/>
        <v>2.6187787821234105E-4</v>
      </c>
      <c r="F10" s="4"/>
      <c r="G10" s="11">
        <v>3.1085006968030981E-5</v>
      </c>
      <c r="I10" s="3"/>
    </row>
    <row r="11" spans="1:9" ht="24.75" thickBot="1" x14ac:dyDescent="0.6">
      <c r="C11" s="15">
        <f>SUM(C7:C10)</f>
        <v>3444230357131</v>
      </c>
      <c r="E11" s="22">
        <f>SUM(E7:E10)</f>
        <v>0.99999999999999989</v>
      </c>
      <c r="G11" s="12">
        <f>SUM(G7:G10)</f>
        <v>0.118700392641894</v>
      </c>
      <c r="I11" s="3"/>
    </row>
    <row r="12" spans="1:9" ht="24.75" thickTop="1" x14ac:dyDescent="0.55000000000000004">
      <c r="I12" s="23"/>
    </row>
    <row r="13" spans="1:9" x14ac:dyDescent="0.55000000000000004">
      <c r="G13" s="23"/>
      <c r="I13" s="2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22"/>
  <sheetViews>
    <sheetView rightToLeft="1" workbookViewId="0">
      <selection activeCell="G16" sqref="G16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22" width="9.140625" style="1"/>
    <col min="23" max="23" width="11.28515625" style="1" bestFit="1" customWidth="1"/>
    <col min="24" max="16384" width="9.140625" style="1"/>
  </cols>
  <sheetData>
    <row r="2" spans="1:23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3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3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3" ht="24.75" x14ac:dyDescent="0.55000000000000004">
      <c r="A6" s="27" t="s">
        <v>199</v>
      </c>
      <c r="B6" s="27" t="s">
        <v>199</v>
      </c>
      <c r="C6" s="27" t="s">
        <v>199</v>
      </c>
      <c r="D6" s="27" t="s">
        <v>199</v>
      </c>
      <c r="E6" s="27" t="s">
        <v>199</v>
      </c>
      <c r="F6" s="27" t="s">
        <v>199</v>
      </c>
      <c r="G6" s="27" t="s">
        <v>199</v>
      </c>
      <c r="I6" s="27" t="s">
        <v>200</v>
      </c>
      <c r="J6" s="27" t="s">
        <v>200</v>
      </c>
      <c r="K6" s="27" t="s">
        <v>200</v>
      </c>
      <c r="L6" s="27" t="s">
        <v>200</v>
      </c>
      <c r="M6" s="27" t="s">
        <v>200</v>
      </c>
      <c r="O6" s="27" t="s">
        <v>201</v>
      </c>
      <c r="P6" s="27" t="s">
        <v>201</v>
      </c>
      <c r="Q6" s="27" t="s">
        <v>201</v>
      </c>
      <c r="R6" s="27" t="s">
        <v>201</v>
      </c>
      <c r="S6" s="27" t="s">
        <v>201</v>
      </c>
    </row>
    <row r="7" spans="1:23" ht="24.75" x14ac:dyDescent="0.55000000000000004">
      <c r="A7" s="27" t="s">
        <v>202</v>
      </c>
      <c r="C7" s="27" t="s">
        <v>203</v>
      </c>
      <c r="E7" s="27" t="s">
        <v>98</v>
      </c>
      <c r="G7" s="27" t="s">
        <v>99</v>
      </c>
      <c r="I7" s="27" t="s">
        <v>204</v>
      </c>
      <c r="K7" s="27" t="s">
        <v>205</v>
      </c>
      <c r="M7" s="27" t="s">
        <v>206</v>
      </c>
      <c r="O7" s="27" t="s">
        <v>204</v>
      </c>
      <c r="Q7" s="27" t="s">
        <v>205</v>
      </c>
      <c r="S7" s="27" t="s">
        <v>206</v>
      </c>
    </row>
    <row r="8" spans="1:23" x14ac:dyDescent="0.55000000000000004">
      <c r="A8" s="1" t="s">
        <v>159</v>
      </c>
      <c r="C8" s="4" t="s">
        <v>273</v>
      </c>
      <c r="E8" s="4" t="s">
        <v>161</v>
      </c>
      <c r="F8" s="4"/>
      <c r="G8" s="5">
        <v>16</v>
      </c>
      <c r="I8" s="5">
        <v>1437539494</v>
      </c>
      <c r="J8" s="4"/>
      <c r="K8" s="5">
        <v>0</v>
      </c>
      <c r="L8" s="4"/>
      <c r="M8" s="5">
        <v>1437539494</v>
      </c>
      <c r="N8" s="4"/>
      <c r="O8" s="5">
        <v>4245816835</v>
      </c>
      <c r="P8" s="4"/>
      <c r="Q8" s="5">
        <v>0</v>
      </c>
      <c r="R8" s="4"/>
      <c r="S8" s="5">
        <v>4245816835</v>
      </c>
    </row>
    <row r="9" spans="1:23" x14ac:dyDescent="0.55000000000000004">
      <c r="A9" s="1" t="s">
        <v>162</v>
      </c>
      <c r="C9" s="4" t="s">
        <v>273</v>
      </c>
      <c r="E9" s="4" t="s">
        <v>164</v>
      </c>
      <c r="F9" s="4"/>
      <c r="G9" s="5">
        <v>16</v>
      </c>
      <c r="I9" s="5">
        <v>1317220919</v>
      </c>
      <c r="J9" s="4"/>
      <c r="K9" s="5">
        <v>0</v>
      </c>
      <c r="L9" s="4"/>
      <c r="M9" s="5">
        <v>1317220919</v>
      </c>
      <c r="N9" s="4"/>
      <c r="O9" s="5">
        <v>4194799733</v>
      </c>
      <c r="P9" s="4"/>
      <c r="Q9" s="5">
        <v>0</v>
      </c>
      <c r="R9" s="4"/>
      <c r="S9" s="5">
        <v>4194799733</v>
      </c>
    </row>
    <row r="10" spans="1:23" x14ac:dyDescent="0.55000000000000004">
      <c r="A10" s="1" t="s">
        <v>176</v>
      </c>
      <c r="C10" s="4" t="s">
        <v>273</v>
      </c>
      <c r="E10" s="4" t="s">
        <v>178</v>
      </c>
      <c r="F10" s="4"/>
      <c r="G10" s="5">
        <v>16</v>
      </c>
      <c r="I10" s="5">
        <v>57917525</v>
      </c>
      <c r="J10" s="4"/>
      <c r="K10" s="5">
        <v>0</v>
      </c>
      <c r="L10" s="4"/>
      <c r="M10" s="3">
        <v>57992525</v>
      </c>
      <c r="N10" s="4"/>
      <c r="O10" s="5">
        <v>57917525</v>
      </c>
      <c r="P10" s="4"/>
      <c r="Q10" s="5">
        <v>0</v>
      </c>
      <c r="R10" s="4"/>
      <c r="S10" s="5">
        <v>57992525</v>
      </c>
      <c r="W10" s="3"/>
    </row>
    <row r="11" spans="1:23" x14ac:dyDescent="0.55000000000000004">
      <c r="A11" s="1" t="s">
        <v>156</v>
      </c>
      <c r="C11" s="4" t="s">
        <v>273</v>
      </c>
      <c r="E11" s="4" t="s">
        <v>158</v>
      </c>
      <c r="F11" s="4"/>
      <c r="G11" s="5">
        <v>15</v>
      </c>
      <c r="I11" s="5">
        <v>1781986389</v>
      </c>
      <c r="J11" s="4"/>
      <c r="K11" s="5">
        <v>0</v>
      </c>
      <c r="L11" s="4"/>
      <c r="M11" s="5">
        <v>1781986389</v>
      </c>
      <c r="N11" s="4"/>
      <c r="O11" s="5">
        <v>5238133944</v>
      </c>
      <c r="P11" s="4"/>
      <c r="Q11" s="5">
        <v>0</v>
      </c>
      <c r="R11" s="4"/>
      <c r="S11" s="5">
        <v>5238133944</v>
      </c>
    </row>
    <row r="12" spans="1:23" x14ac:dyDescent="0.55000000000000004">
      <c r="A12" s="1" t="s">
        <v>173</v>
      </c>
      <c r="C12" s="4" t="s">
        <v>273</v>
      </c>
      <c r="E12" s="4" t="s">
        <v>175</v>
      </c>
      <c r="F12" s="4"/>
      <c r="G12" s="5">
        <v>15</v>
      </c>
      <c r="I12" s="5">
        <v>1088566913</v>
      </c>
      <c r="J12" s="4"/>
      <c r="K12" s="5">
        <v>0</v>
      </c>
      <c r="L12" s="4"/>
      <c r="M12" s="5">
        <v>1088566913</v>
      </c>
      <c r="N12" s="4"/>
      <c r="O12" s="5">
        <v>1088566913</v>
      </c>
      <c r="P12" s="4"/>
      <c r="Q12" s="5">
        <v>0</v>
      </c>
      <c r="R12" s="4"/>
      <c r="S12" s="5">
        <v>1088566913</v>
      </c>
    </row>
    <row r="13" spans="1:23" x14ac:dyDescent="0.55000000000000004">
      <c r="A13" s="1" t="s">
        <v>101</v>
      </c>
      <c r="C13" s="4" t="s">
        <v>273</v>
      </c>
      <c r="E13" s="4" t="s">
        <v>104</v>
      </c>
      <c r="F13" s="4"/>
      <c r="G13" s="5">
        <v>19</v>
      </c>
      <c r="I13" s="5">
        <v>1189075958</v>
      </c>
      <c r="J13" s="4"/>
      <c r="K13" s="5">
        <v>0</v>
      </c>
      <c r="L13" s="4"/>
      <c r="M13" s="5">
        <v>1189075958</v>
      </c>
      <c r="N13" s="4"/>
      <c r="O13" s="5">
        <v>3493870167</v>
      </c>
      <c r="P13" s="4"/>
      <c r="Q13" s="5">
        <v>0</v>
      </c>
      <c r="R13" s="4"/>
      <c r="S13" s="5">
        <v>3493870167</v>
      </c>
    </row>
    <row r="14" spans="1:23" x14ac:dyDescent="0.55000000000000004">
      <c r="A14" s="1" t="s">
        <v>191</v>
      </c>
      <c r="C14" s="5">
        <v>1</v>
      </c>
      <c r="E14" s="4" t="s">
        <v>207</v>
      </c>
      <c r="F14" s="4"/>
      <c r="G14" s="4">
        <v>8</v>
      </c>
      <c r="I14" s="5">
        <v>1259912548</v>
      </c>
      <c r="J14" s="4"/>
      <c r="K14" s="5">
        <v>0</v>
      </c>
      <c r="L14" s="4"/>
      <c r="M14" s="5">
        <v>1259912548</v>
      </c>
      <c r="N14" s="4"/>
      <c r="O14" s="5">
        <v>1739272926</v>
      </c>
      <c r="P14" s="4"/>
      <c r="Q14" s="5">
        <v>0</v>
      </c>
      <c r="R14" s="4"/>
      <c r="S14" s="5">
        <v>1739272926</v>
      </c>
    </row>
    <row r="15" spans="1:23" x14ac:dyDescent="0.55000000000000004">
      <c r="A15" s="1" t="s">
        <v>195</v>
      </c>
      <c r="C15" s="5">
        <v>17</v>
      </c>
      <c r="E15" s="4" t="s">
        <v>207</v>
      </c>
      <c r="F15" s="4"/>
      <c r="G15" s="4">
        <v>10</v>
      </c>
      <c r="I15" s="5">
        <v>719684633</v>
      </c>
      <c r="J15" s="4"/>
      <c r="K15" s="5">
        <v>0</v>
      </c>
      <c r="L15" s="4"/>
      <c r="M15" s="5">
        <v>719684633</v>
      </c>
      <c r="N15" s="4"/>
      <c r="O15" s="5">
        <v>2362417475</v>
      </c>
      <c r="P15" s="4"/>
      <c r="Q15" s="5">
        <v>0</v>
      </c>
      <c r="R15" s="4"/>
      <c r="S15" s="5">
        <v>2362417475</v>
      </c>
    </row>
    <row r="16" spans="1:23" ht="24.75" thickBot="1" x14ac:dyDescent="0.6">
      <c r="I16" s="13">
        <f>SUM(I8:I15)</f>
        <v>8851904379</v>
      </c>
      <c r="K16" s="13">
        <f>SUM(K8:K15)</f>
        <v>0</v>
      </c>
      <c r="M16" s="13">
        <f>SUM(M8:M15)</f>
        <v>8851979379</v>
      </c>
      <c r="O16" s="13">
        <f>SUM(O8:O15)</f>
        <v>22420795518</v>
      </c>
      <c r="Q16" s="13">
        <f>SUM(Q8:Q15)</f>
        <v>0</v>
      </c>
      <c r="S16" s="13">
        <f>SUM(S8:S15)</f>
        <v>22420870518</v>
      </c>
    </row>
    <row r="17" spans="8:19" ht="24.75" thickTop="1" x14ac:dyDescent="0.55000000000000004"/>
    <row r="18" spans="8:19" x14ac:dyDescent="0.55000000000000004">
      <c r="H18" s="3">
        <f t="shared" ref="H18" si="0">SUM(H8:H13)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8:19" x14ac:dyDescent="0.55000000000000004">
      <c r="H19" s="3" t="e">
        <f>#REF!-H18</f>
        <v>#REF!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1" spans="8:19" x14ac:dyDescent="0.55000000000000004"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8:19" x14ac:dyDescent="0.55000000000000004">
      <c r="M22" s="3"/>
      <c r="S2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  <ignoredErrors>
    <ignoredError sqref="G18:H18 G20:H21 G19" formulaRange="1"/>
    <ignoredError sqref="H19" evalError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7"/>
  <sheetViews>
    <sheetView rightToLeft="1" topLeftCell="A46" workbookViewId="0">
      <selection activeCell="I64" sqref="I64:M64"/>
    </sheetView>
  </sheetViews>
  <sheetFormatPr defaultRowHeight="24" x14ac:dyDescent="0.55000000000000004"/>
  <cols>
    <col min="1" max="1" width="40.85546875" style="4" bestFit="1" customWidth="1"/>
    <col min="2" max="2" width="1" style="4" customWidth="1"/>
    <col min="3" max="3" width="13.7109375" style="4" bestFit="1" customWidth="1"/>
    <col min="4" max="4" width="1" style="4" customWidth="1"/>
    <col min="5" max="5" width="36" style="4" bestFit="1" customWidth="1"/>
    <col min="6" max="6" width="1" style="4" customWidth="1"/>
    <col min="7" max="7" width="24.5703125" style="4" bestFit="1" customWidth="1"/>
    <col min="8" max="8" width="1" style="4" customWidth="1"/>
    <col min="9" max="9" width="24.140625" style="4" bestFit="1" customWidth="1"/>
    <col min="10" max="10" width="1" style="4" customWidth="1"/>
    <col min="11" max="11" width="15.42578125" style="4" bestFit="1" customWidth="1"/>
    <col min="12" max="12" width="1" style="4" customWidth="1"/>
    <col min="13" max="13" width="26.140625" style="4" bestFit="1" customWidth="1"/>
    <col min="14" max="14" width="1" style="4" customWidth="1"/>
    <col min="15" max="15" width="24.140625" style="4" bestFit="1" customWidth="1"/>
    <col min="16" max="16" width="1" style="4" customWidth="1"/>
    <col min="17" max="17" width="15.42578125" style="4" bestFit="1" customWidth="1"/>
    <col min="18" max="18" width="1" style="4" customWidth="1"/>
    <col min="19" max="19" width="2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4.75" x14ac:dyDescent="0.55000000000000004">
      <c r="A6" s="26" t="s">
        <v>3</v>
      </c>
      <c r="C6" s="27" t="s">
        <v>208</v>
      </c>
      <c r="D6" s="27" t="s">
        <v>208</v>
      </c>
      <c r="E6" s="27" t="s">
        <v>208</v>
      </c>
      <c r="F6" s="27" t="s">
        <v>208</v>
      </c>
      <c r="G6" s="27" t="s">
        <v>208</v>
      </c>
      <c r="I6" s="27" t="s">
        <v>200</v>
      </c>
      <c r="J6" s="27" t="s">
        <v>200</v>
      </c>
      <c r="K6" s="27" t="s">
        <v>200</v>
      </c>
      <c r="L6" s="27" t="s">
        <v>200</v>
      </c>
      <c r="M6" s="27" t="s">
        <v>200</v>
      </c>
      <c r="O6" s="27" t="s">
        <v>201</v>
      </c>
      <c r="P6" s="27" t="s">
        <v>201</v>
      </c>
      <c r="Q6" s="27" t="s">
        <v>201</v>
      </c>
      <c r="R6" s="27" t="s">
        <v>201</v>
      </c>
      <c r="S6" s="27" t="s">
        <v>201</v>
      </c>
    </row>
    <row r="7" spans="1:19" ht="24.75" x14ac:dyDescent="0.55000000000000004">
      <c r="A7" s="27" t="s">
        <v>3</v>
      </c>
      <c r="C7" s="27" t="s">
        <v>209</v>
      </c>
      <c r="E7" s="27" t="s">
        <v>210</v>
      </c>
      <c r="G7" s="27" t="s">
        <v>211</v>
      </c>
      <c r="I7" s="27" t="s">
        <v>212</v>
      </c>
      <c r="K7" s="27" t="s">
        <v>205</v>
      </c>
      <c r="M7" s="27" t="s">
        <v>213</v>
      </c>
      <c r="O7" s="27" t="s">
        <v>212</v>
      </c>
      <c r="Q7" s="27" t="s">
        <v>205</v>
      </c>
      <c r="S7" s="27" t="s">
        <v>213</v>
      </c>
    </row>
    <row r="8" spans="1:19" x14ac:dyDescent="0.55000000000000004">
      <c r="A8" s="4" t="s">
        <v>70</v>
      </c>
      <c r="C8" s="4" t="s">
        <v>214</v>
      </c>
      <c r="E8" s="5">
        <v>20486190</v>
      </c>
      <c r="G8" s="5">
        <v>4500</v>
      </c>
      <c r="I8" s="5">
        <v>0</v>
      </c>
      <c r="K8" s="5">
        <v>0</v>
      </c>
      <c r="M8" s="5">
        <f>I8-K8</f>
        <v>0</v>
      </c>
      <c r="O8" s="5">
        <v>92187855000</v>
      </c>
      <c r="Q8" s="5">
        <v>10466987787</v>
      </c>
      <c r="S8" s="5">
        <f>O8-Q8</f>
        <v>81720867213</v>
      </c>
    </row>
    <row r="9" spans="1:19" x14ac:dyDescent="0.55000000000000004">
      <c r="A9" s="4" t="s">
        <v>35</v>
      </c>
      <c r="C9" s="4" t="s">
        <v>215</v>
      </c>
      <c r="E9" s="5">
        <v>10580735</v>
      </c>
      <c r="G9" s="5">
        <v>1600</v>
      </c>
      <c r="I9" s="5">
        <v>16929176000</v>
      </c>
      <c r="K9" s="5">
        <v>2277962627</v>
      </c>
      <c r="M9" s="5">
        <f t="shared" ref="M9:M63" si="0">I9-K9</f>
        <v>14651213373</v>
      </c>
      <c r="O9" s="5">
        <v>16929176000</v>
      </c>
      <c r="Q9" s="5">
        <v>2277962627</v>
      </c>
      <c r="S9" s="5">
        <f t="shared" ref="S9:S61" si="1">O9-Q9</f>
        <v>14651213373</v>
      </c>
    </row>
    <row r="10" spans="1:19" x14ac:dyDescent="0.55000000000000004">
      <c r="A10" s="4" t="s">
        <v>79</v>
      </c>
      <c r="C10" s="4" t="s">
        <v>216</v>
      </c>
      <c r="E10" s="5">
        <v>26333329</v>
      </c>
      <c r="G10" s="5">
        <v>300</v>
      </c>
      <c r="I10" s="5">
        <v>0</v>
      </c>
      <c r="K10" s="5">
        <v>0</v>
      </c>
      <c r="M10" s="5">
        <f t="shared" si="0"/>
        <v>0</v>
      </c>
      <c r="O10" s="5">
        <v>7899998700</v>
      </c>
      <c r="Q10" s="5">
        <v>762623637</v>
      </c>
      <c r="S10" s="5">
        <f t="shared" si="1"/>
        <v>7137375063</v>
      </c>
    </row>
    <row r="11" spans="1:19" x14ac:dyDescent="0.55000000000000004">
      <c r="A11" s="4" t="s">
        <v>51</v>
      </c>
      <c r="C11" s="4" t="s">
        <v>217</v>
      </c>
      <c r="E11" s="5">
        <v>9495314</v>
      </c>
      <c r="G11" s="5">
        <v>500</v>
      </c>
      <c r="I11" s="5">
        <v>4747657000</v>
      </c>
      <c r="K11" s="5">
        <v>561920756</v>
      </c>
      <c r="M11" s="5">
        <f t="shared" si="0"/>
        <v>4185736244</v>
      </c>
      <c r="O11" s="5">
        <v>4747657000</v>
      </c>
      <c r="Q11" s="5">
        <v>561920756</v>
      </c>
      <c r="S11" s="5">
        <f t="shared" si="1"/>
        <v>4185736244</v>
      </c>
    </row>
    <row r="12" spans="1:19" x14ac:dyDescent="0.55000000000000004">
      <c r="A12" s="4" t="s">
        <v>49</v>
      </c>
      <c r="C12" s="4" t="s">
        <v>218</v>
      </c>
      <c r="E12" s="5">
        <v>96432880</v>
      </c>
      <c r="G12" s="5">
        <v>125</v>
      </c>
      <c r="I12" s="5">
        <v>12054110000</v>
      </c>
      <c r="K12" s="5">
        <v>1677340778</v>
      </c>
      <c r="M12" s="5">
        <f t="shared" si="0"/>
        <v>10376769222</v>
      </c>
      <c r="O12" s="5">
        <v>12054110000</v>
      </c>
      <c r="Q12" s="5">
        <v>1677340778</v>
      </c>
      <c r="S12" s="5">
        <f t="shared" si="1"/>
        <v>10376769222</v>
      </c>
    </row>
    <row r="13" spans="1:19" x14ac:dyDescent="0.55000000000000004">
      <c r="A13" s="4" t="s">
        <v>52</v>
      </c>
      <c r="C13" s="4" t="s">
        <v>6</v>
      </c>
      <c r="E13" s="5">
        <v>40664165</v>
      </c>
      <c r="G13" s="5">
        <v>2000</v>
      </c>
      <c r="I13" s="5">
        <v>81328330000</v>
      </c>
      <c r="K13" s="5">
        <v>11604688309</v>
      </c>
      <c r="M13" s="5">
        <f t="shared" si="0"/>
        <v>69723641691</v>
      </c>
      <c r="O13" s="5">
        <v>81328330000</v>
      </c>
      <c r="Q13" s="5">
        <v>11604688309</v>
      </c>
      <c r="S13" s="5">
        <f t="shared" si="1"/>
        <v>69723641691</v>
      </c>
    </row>
    <row r="14" spans="1:19" x14ac:dyDescent="0.55000000000000004">
      <c r="A14" s="4" t="s">
        <v>83</v>
      </c>
      <c r="C14" s="4" t="s">
        <v>219</v>
      </c>
      <c r="E14" s="5">
        <v>32936086</v>
      </c>
      <c r="G14" s="5">
        <v>280</v>
      </c>
      <c r="I14" s="5">
        <v>9222104080</v>
      </c>
      <c r="K14" s="5">
        <v>191740595</v>
      </c>
      <c r="M14" s="5">
        <f t="shared" si="0"/>
        <v>9030363485</v>
      </c>
      <c r="O14" s="5">
        <v>9222104080</v>
      </c>
      <c r="Q14" s="5">
        <v>191740595</v>
      </c>
      <c r="S14" s="5">
        <f t="shared" si="1"/>
        <v>9030363485</v>
      </c>
    </row>
    <row r="15" spans="1:19" x14ac:dyDescent="0.55000000000000004">
      <c r="A15" s="4" t="s">
        <v>36</v>
      </c>
      <c r="C15" s="4" t="s">
        <v>219</v>
      </c>
      <c r="E15" s="5">
        <v>11693117</v>
      </c>
      <c r="G15" s="5">
        <v>550</v>
      </c>
      <c r="I15" s="5">
        <v>6431214350</v>
      </c>
      <c r="K15" s="5">
        <v>911183221</v>
      </c>
      <c r="M15" s="5">
        <f t="shared" si="0"/>
        <v>5520031129</v>
      </c>
      <c r="O15" s="5">
        <v>6431214350</v>
      </c>
      <c r="Q15" s="5">
        <v>911183221</v>
      </c>
      <c r="S15" s="5">
        <f t="shared" si="1"/>
        <v>5520031129</v>
      </c>
    </row>
    <row r="16" spans="1:19" x14ac:dyDescent="0.55000000000000004">
      <c r="A16" s="4" t="s">
        <v>85</v>
      </c>
      <c r="C16" s="4" t="s">
        <v>220</v>
      </c>
      <c r="E16" s="5">
        <v>10190365</v>
      </c>
      <c r="G16" s="5">
        <v>500</v>
      </c>
      <c r="I16" s="5">
        <v>0</v>
      </c>
      <c r="K16" s="5">
        <v>0</v>
      </c>
      <c r="M16" s="5">
        <f t="shared" si="0"/>
        <v>0</v>
      </c>
      <c r="O16" s="5">
        <v>5095182500</v>
      </c>
      <c r="Q16" s="5">
        <v>239460274</v>
      </c>
      <c r="S16" s="5">
        <f t="shared" si="1"/>
        <v>4855722226</v>
      </c>
    </row>
    <row r="17" spans="1:19" x14ac:dyDescent="0.55000000000000004">
      <c r="A17" s="4" t="s">
        <v>37</v>
      </c>
      <c r="C17" s="4" t="s">
        <v>167</v>
      </c>
      <c r="E17" s="5">
        <v>41280358</v>
      </c>
      <c r="G17" s="5">
        <v>600</v>
      </c>
      <c r="I17" s="5">
        <v>24768214800</v>
      </c>
      <c r="K17" s="5">
        <v>1468218919</v>
      </c>
      <c r="M17" s="5">
        <f t="shared" si="0"/>
        <v>23299995881</v>
      </c>
      <c r="O17" s="5">
        <v>24768214800</v>
      </c>
      <c r="Q17" s="5">
        <v>1468218919</v>
      </c>
      <c r="S17" s="5">
        <f t="shared" si="1"/>
        <v>23299995881</v>
      </c>
    </row>
    <row r="18" spans="1:19" x14ac:dyDescent="0.55000000000000004">
      <c r="A18" s="4" t="s">
        <v>29</v>
      </c>
      <c r="C18" s="4" t="s">
        <v>221</v>
      </c>
      <c r="E18" s="5">
        <v>11020888</v>
      </c>
      <c r="G18" s="5">
        <v>1220</v>
      </c>
      <c r="I18" s="5">
        <v>0</v>
      </c>
      <c r="K18" s="5">
        <v>0</v>
      </c>
      <c r="M18" s="5">
        <f t="shared" si="0"/>
        <v>0</v>
      </c>
      <c r="O18" s="5">
        <v>13445483360</v>
      </c>
      <c r="Q18" s="5">
        <v>1704810091</v>
      </c>
      <c r="S18" s="5">
        <f t="shared" si="1"/>
        <v>11740673269</v>
      </c>
    </row>
    <row r="19" spans="1:19" x14ac:dyDescent="0.55000000000000004">
      <c r="A19" s="4" t="s">
        <v>87</v>
      </c>
      <c r="C19" s="4" t="s">
        <v>222</v>
      </c>
      <c r="E19" s="5">
        <v>1506553</v>
      </c>
      <c r="G19" s="5">
        <v>1781</v>
      </c>
      <c r="I19" s="5">
        <v>0</v>
      </c>
      <c r="K19" s="5">
        <v>0</v>
      </c>
      <c r="M19" s="5">
        <f t="shared" si="0"/>
        <v>0</v>
      </c>
      <c r="O19" s="5">
        <v>2683170893</v>
      </c>
      <c r="Q19" s="5">
        <v>297403838</v>
      </c>
      <c r="S19" s="5">
        <f t="shared" si="1"/>
        <v>2385767055</v>
      </c>
    </row>
    <row r="20" spans="1:19" x14ac:dyDescent="0.55000000000000004">
      <c r="A20" s="4" t="s">
        <v>59</v>
      </c>
      <c r="C20" s="4" t="s">
        <v>223</v>
      </c>
      <c r="E20" s="5">
        <v>4525772</v>
      </c>
      <c r="G20" s="5">
        <v>2600</v>
      </c>
      <c r="I20" s="5">
        <v>0</v>
      </c>
      <c r="K20" s="5">
        <v>0</v>
      </c>
      <c r="M20" s="5">
        <f t="shared" si="0"/>
        <v>0</v>
      </c>
      <c r="O20" s="5">
        <v>11767007200</v>
      </c>
      <c r="Q20" s="5">
        <v>704656581</v>
      </c>
      <c r="S20" s="5">
        <f t="shared" si="1"/>
        <v>11062350619</v>
      </c>
    </row>
    <row r="21" spans="1:19" x14ac:dyDescent="0.55000000000000004">
      <c r="A21" s="4" t="s">
        <v>58</v>
      </c>
      <c r="C21" s="4" t="s">
        <v>224</v>
      </c>
      <c r="E21" s="5">
        <v>1106440</v>
      </c>
      <c r="G21" s="5">
        <v>1450</v>
      </c>
      <c r="I21" s="5">
        <v>0</v>
      </c>
      <c r="K21" s="5">
        <v>0</v>
      </c>
      <c r="M21" s="5">
        <f t="shared" si="0"/>
        <v>0</v>
      </c>
      <c r="O21" s="5">
        <v>1604338000</v>
      </c>
      <c r="Q21" s="5">
        <v>151277529</v>
      </c>
      <c r="S21" s="5">
        <f t="shared" si="1"/>
        <v>1453060471</v>
      </c>
    </row>
    <row r="22" spans="1:19" x14ac:dyDescent="0.55000000000000004">
      <c r="A22" s="4" t="s">
        <v>57</v>
      </c>
      <c r="C22" s="4" t="s">
        <v>225</v>
      </c>
      <c r="E22" s="5">
        <v>1023131</v>
      </c>
      <c r="G22" s="5">
        <v>3470</v>
      </c>
      <c r="I22" s="5">
        <v>0</v>
      </c>
      <c r="K22" s="5">
        <v>0</v>
      </c>
      <c r="M22" s="5">
        <f t="shared" si="0"/>
        <v>0</v>
      </c>
      <c r="O22" s="5">
        <v>3550264570</v>
      </c>
      <c r="Q22" s="5">
        <v>334764401</v>
      </c>
      <c r="S22" s="5">
        <f t="shared" si="1"/>
        <v>3215500169</v>
      </c>
    </row>
    <row r="23" spans="1:19" x14ac:dyDescent="0.55000000000000004">
      <c r="A23" s="4" t="s">
        <v>45</v>
      </c>
      <c r="C23" s="4" t="s">
        <v>226</v>
      </c>
      <c r="E23" s="5">
        <v>538214</v>
      </c>
      <c r="G23" s="5">
        <v>51968</v>
      </c>
      <c r="I23" s="5">
        <v>27969905152</v>
      </c>
      <c r="K23" s="5">
        <v>3691628385</v>
      </c>
      <c r="M23" s="5">
        <f t="shared" si="0"/>
        <v>24278276767</v>
      </c>
      <c r="O23" s="5">
        <v>27969905152</v>
      </c>
      <c r="Q23" s="5">
        <v>3691628385</v>
      </c>
      <c r="S23" s="5">
        <f t="shared" si="1"/>
        <v>24278276767</v>
      </c>
    </row>
    <row r="24" spans="1:19" x14ac:dyDescent="0.55000000000000004">
      <c r="A24" s="4" t="s">
        <v>18</v>
      </c>
      <c r="C24" s="4" t="s">
        <v>6</v>
      </c>
      <c r="E24" s="5">
        <v>10125945</v>
      </c>
      <c r="G24" s="5">
        <v>4175</v>
      </c>
      <c r="I24" s="5">
        <v>42275820375</v>
      </c>
      <c r="K24" s="5">
        <v>6032310247</v>
      </c>
      <c r="M24" s="5">
        <f t="shared" si="0"/>
        <v>36243510128</v>
      </c>
      <c r="O24" s="5">
        <v>42275820375</v>
      </c>
      <c r="Q24" s="5">
        <v>6032310247</v>
      </c>
      <c r="S24" s="5">
        <f t="shared" si="1"/>
        <v>36243510128</v>
      </c>
    </row>
    <row r="25" spans="1:19" x14ac:dyDescent="0.55000000000000004">
      <c r="A25" s="4" t="s">
        <v>82</v>
      </c>
      <c r="C25" s="4" t="s">
        <v>227</v>
      </c>
      <c r="E25" s="5">
        <v>20837840</v>
      </c>
      <c r="G25" s="5">
        <v>2130</v>
      </c>
      <c r="I25" s="5">
        <v>44384599200</v>
      </c>
      <c r="K25" s="5">
        <v>2631045829</v>
      </c>
      <c r="M25" s="5">
        <f t="shared" si="0"/>
        <v>41753553371</v>
      </c>
      <c r="O25" s="5">
        <v>44384599200</v>
      </c>
      <c r="Q25" s="5">
        <v>2631045829</v>
      </c>
      <c r="S25" s="5">
        <f t="shared" si="1"/>
        <v>41753553371</v>
      </c>
    </row>
    <row r="26" spans="1:19" x14ac:dyDescent="0.55000000000000004">
      <c r="A26" s="4" t="s">
        <v>81</v>
      </c>
      <c r="C26" s="4" t="s">
        <v>227</v>
      </c>
      <c r="E26" s="5">
        <v>3856252</v>
      </c>
      <c r="G26" s="5">
        <v>1300</v>
      </c>
      <c r="I26" s="5">
        <v>5013127600</v>
      </c>
      <c r="K26" s="5">
        <v>297169935</v>
      </c>
      <c r="M26" s="5">
        <f t="shared" si="0"/>
        <v>4715957665</v>
      </c>
      <c r="O26" s="5">
        <v>5013127600</v>
      </c>
      <c r="Q26" s="5">
        <v>297169935</v>
      </c>
      <c r="S26" s="5">
        <f t="shared" si="1"/>
        <v>4715957665</v>
      </c>
    </row>
    <row r="27" spans="1:19" x14ac:dyDescent="0.55000000000000004">
      <c r="A27" s="4" t="s">
        <v>69</v>
      </c>
      <c r="C27" s="4" t="s">
        <v>228</v>
      </c>
      <c r="E27" s="5">
        <v>89098294</v>
      </c>
      <c r="G27" s="5">
        <v>800</v>
      </c>
      <c r="I27" s="5">
        <v>71278635200</v>
      </c>
      <c r="K27" s="5">
        <v>4225279922</v>
      </c>
      <c r="M27" s="5">
        <f t="shared" si="0"/>
        <v>67053355278</v>
      </c>
      <c r="O27" s="5">
        <v>71278635200</v>
      </c>
      <c r="Q27" s="5">
        <v>4225279922</v>
      </c>
      <c r="S27" s="5">
        <f t="shared" si="1"/>
        <v>67053355278</v>
      </c>
    </row>
    <row r="28" spans="1:19" x14ac:dyDescent="0.55000000000000004">
      <c r="A28" s="4" t="s">
        <v>28</v>
      </c>
      <c r="C28" s="4" t="s">
        <v>134</v>
      </c>
      <c r="E28" s="5">
        <v>3888326</v>
      </c>
      <c r="G28" s="5">
        <v>5200</v>
      </c>
      <c r="I28" s="5">
        <v>20219295200</v>
      </c>
      <c r="K28" s="5">
        <v>1198452258</v>
      </c>
      <c r="M28" s="5">
        <f t="shared" si="0"/>
        <v>19020842942</v>
      </c>
      <c r="O28" s="5">
        <v>20219295200</v>
      </c>
      <c r="Q28" s="5">
        <v>1198452258</v>
      </c>
      <c r="S28" s="5">
        <f t="shared" si="1"/>
        <v>19020842942</v>
      </c>
    </row>
    <row r="29" spans="1:19" x14ac:dyDescent="0.55000000000000004">
      <c r="A29" s="4" t="s">
        <v>15</v>
      </c>
      <c r="C29" s="4" t="s">
        <v>219</v>
      </c>
      <c r="E29" s="5">
        <v>242400000</v>
      </c>
      <c r="G29" s="5">
        <v>3</v>
      </c>
      <c r="I29" s="5">
        <v>727200000</v>
      </c>
      <c r="K29" s="5">
        <v>29623127</v>
      </c>
      <c r="M29" s="5">
        <f t="shared" si="0"/>
        <v>697576873</v>
      </c>
      <c r="O29" s="5">
        <v>727200000</v>
      </c>
      <c r="Q29" s="5">
        <v>29623127</v>
      </c>
      <c r="S29" s="5">
        <f t="shared" si="1"/>
        <v>697576873</v>
      </c>
    </row>
    <row r="30" spans="1:19" x14ac:dyDescent="0.55000000000000004">
      <c r="A30" s="4" t="s">
        <v>16</v>
      </c>
      <c r="C30" s="4" t="s">
        <v>219</v>
      </c>
      <c r="E30" s="5">
        <v>75603088</v>
      </c>
      <c r="G30" s="5">
        <v>11</v>
      </c>
      <c r="I30" s="5">
        <v>831633968</v>
      </c>
      <c r="K30" s="5">
        <v>117827035</v>
      </c>
      <c r="M30" s="5">
        <f t="shared" si="0"/>
        <v>713806933</v>
      </c>
      <c r="O30" s="5">
        <v>831633968</v>
      </c>
      <c r="Q30" s="5">
        <v>117827035</v>
      </c>
      <c r="S30" s="5">
        <f t="shared" si="1"/>
        <v>713806933</v>
      </c>
    </row>
    <row r="31" spans="1:19" x14ac:dyDescent="0.55000000000000004">
      <c r="A31" s="4" t="s">
        <v>25</v>
      </c>
      <c r="C31" s="4" t="s">
        <v>229</v>
      </c>
      <c r="E31" s="5">
        <v>3006727</v>
      </c>
      <c r="G31" s="5">
        <v>23000</v>
      </c>
      <c r="I31" s="5">
        <v>69154721000</v>
      </c>
      <c r="K31" s="5">
        <v>1437824514</v>
      </c>
      <c r="M31" s="5">
        <f t="shared" si="0"/>
        <v>67716896486</v>
      </c>
      <c r="O31" s="5">
        <v>69154721000</v>
      </c>
      <c r="Q31" s="5">
        <v>1437824514</v>
      </c>
      <c r="S31" s="5">
        <f t="shared" si="1"/>
        <v>67716896486</v>
      </c>
    </row>
    <row r="32" spans="1:19" x14ac:dyDescent="0.55000000000000004">
      <c r="A32" s="4" t="s">
        <v>66</v>
      </c>
      <c r="C32" s="4" t="s">
        <v>230</v>
      </c>
      <c r="E32" s="5">
        <v>1200000</v>
      </c>
      <c r="G32" s="5">
        <v>1100</v>
      </c>
      <c r="I32" s="5">
        <v>0</v>
      </c>
      <c r="K32" s="5">
        <v>0</v>
      </c>
      <c r="M32" s="5">
        <f t="shared" si="0"/>
        <v>0</v>
      </c>
      <c r="O32" s="5">
        <v>1320000000</v>
      </c>
      <c r="Q32" s="5">
        <v>0</v>
      </c>
      <c r="S32" s="5">
        <f t="shared" si="1"/>
        <v>1320000000</v>
      </c>
    </row>
    <row r="33" spans="1:19" x14ac:dyDescent="0.55000000000000004">
      <c r="A33" s="4" t="s">
        <v>17</v>
      </c>
      <c r="C33" s="4" t="s">
        <v>231</v>
      </c>
      <c r="E33" s="5">
        <v>3999999</v>
      </c>
      <c r="G33" s="5">
        <v>3850</v>
      </c>
      <c r="I33" s="5">
        <v>15399996150</v>
      </c>
      <c r="K33" s="5">
        <v>2166332596</v>
      </c>
      <c r="M33" s="5">
        <f t="shared" si="0"/>
        <v>13233663554</v>
      </c>
      <c r="O33" s="5">
        <v>15399996150</v>
      </c>
      <c r="Q33" s="5">
        <v>2166332596</v>
      </c>
      <c r="S33" s="5">
        <f t="shared" si="1"/>
        <v>13233663554</v>
      </c>
    </row>
    <row r="34" spans="1:19" x14ac:dyDescent="0.55000000000000004">
      <c r="A34" s="4" t="s">
        <v>19</v>
      </c>
      <c r="C34" s="4" t="s">
        <v>219</v>
      </c>
      <c r="E34" s="5">
        <v>5691313</v>
      </c>
      <c r="G34" s="5">
        <v>14130</v>
      </c>
      <c r="I34" s="5">
        <v>80418252690</v>
      </c>
      <c r="K34" s="5">
        <v>11393767724</v>
      </c>
      <c r="M34" s="5">
        <f t="shared" si="0"/>
        <v>69024484966</v>
      </c>
      <c r="O34" s="5">
        <v>80418252690</v>
      </c>
      <c r="Q34" s="5">
        <v>11393767724</v>
      </c>
      <c r="S34" s="5">
        <f t="shared" si="1"/>
        <v>69024484966</v>
      </c>
    </row>
    <row r="35" spans="1:19" x14ac:dyDescent="0.55000000000000004">
      <c r="A35" s="4" t="s">
        <v>84</v>
      </c>
      <c r="C35" s="4" t="s">
        <v>232</v>
      </c>
      <c r="E35" s="5">
        <v>18133040</v>
      </c>
      <c r="G35" s="5">
        <v>5000</v>
      </c>
      <c r="I35" s="5">
        <v>0</v>
      </c>
      <c r="K35" s="5">
        <v>0</v>
      </c>
      <c r="M35" s="5">
        <f t="shared" si="0"/>
        <v>0</v>
      </c>
      <c r="O35" s="5">
        <v>90665200000</v>
      </c>
      <c r="Q35" s="5">
        <v>3693326150</v>
      </c>
      <c r="S35" s="5">
        <f t="shared" si="1"/>
        <v>86971873850</v>
      </c>
    </row>
    <row r="36" spans="1:19" x14ac:dyDescent="0.55000000000000004">
      <c r="A36" s="4" t="s">
        <v>61</v>
      </c>
      <c r="C36" s="4" t="s">
        <v>223</v>
      </c>
      <c r="E36" s="5">
        <v>1312300</v>
      </c>
      <c r="G36" s="5">
        <v>2080</v>
      </c>
      <c r="I36" s="5">
        <v>0</v>
      </c>
      <c r="K36" s="5">
        <v>0</v>
      </c>
      <c r="M36" s="5">
        <f t="shared" si="0"/>
        <v>0</v>
      </c>
      <c r="O36" s="5">
        <v>2729584000</v>
      </c>
      <c r="Q36" s="5">
        <v>56751914</v>
      </c>
      <c r="S36" s="5">
        <f t="shared" si="1"/>
        <v>2672832086</v>
      </c>
    </row>
    <row r="37" spans="1:19" x14ac:dyDescent="0.55000000000000004">
      <c r="A37" s="4" t="s">
        <v>63</v>
      </c>
      <c r="C37" s="4" t="s">
        <v>233</v>
      </c>
      <c r="E37" s="5">
        <v>1593955</v>
      </c>
      <c r="G37" s="5">
        <v>1650</v>
      </c>
      <c r="I37" s="5">
        <v>0</v>
      </c>
      <c r="K37" s="5">
        <v>0</v>
      </c>
      <c r="M37" s="5">
        <f t="shared" si="0"/>
        <v>0</v>
      </c>
      <c r="O37" s="5">
        <v>2630025750</v>
      </c>
      <c r="Q37" s="5">
        <v>202821202</v>
      </c>
      <c r="S37" s="5">
        <f t="shared" si="1"/>
        <v>2427204548</v>
      </c>
    </row>
    <row r="38" spans="1:19" x14ac:dyDescent="0.55000000000000004">
      <c r="A38" s="4" t="s">
        <v>60</v>
      </c>
      <c r="C38" s="4" t="s">
        <v>234</v>
      </c>
      <c r="E38" s="5">
        <v>45861974</v>
      </c>
      <c r="G38" s="5">
        <v>2200</v>
      </c>
      <c r="I38" s="5">
        <v>0</v>
      </c>
      <c r="K38" s="5">
        <v>0</v>
      </c>
      <c r="M38" s="5">
        <f t="shared" si="0"/>
        <v>0</v>
      </c>
      <c r="O38" s="5">
        <v>100896342800</v>
      </c>
      <c r="Q38" s="5">
        <v>7839703199</v>
      </c>
      <c r="S38" s="5">
        <f t="shared" si="1"/>
        <v>93056639601</v>
      </c>
    </row>
    <row r="39" spans="1:19" x14ac:dyDescent="0.55000000000000004">
      <c r="A39" s="4" t="s">
        <v>42</v>
      </c>
      <c r="C39" s="4" t="s">
        <v>235</v>
      </c>
      <c r="E39" s="5">
        <v>11144108</v>
      </c>
      <c r="G39" s="5">
        <v>2050</v>
      </c>
      <c r="I39" s="5">
        <v>0</v>
      </c>
      <c r="K39" s="5">
        <v>0</v>
      </c>
      <c r="M39" s="5">
        <f t="shared" si="0"/>
        <v>0</v>
      </c>
      <c r="O39" s="5">
        <v>22845421400</v>
      </c>
      <c r="Q39" s="5">
        <v>2655157935</v>
      </c>
      <c r="S39" s="5">
        <f t="shared" si="1"/>
        <v>20190263465</v>
      </c>
    </row>
    <row r="40" spans="1:19" x14ac:dyDescent="0.55000000000000004">
      <c r="A40" s="4" t="s">
        <v>72</v>
      </c>
      <c r="C40" s="4" t="s">
        <v>236</v>
      </c>
      <c r="E40" s="5">
        <v>7985588</v>
      </c>
      <c r="G40" s="5">
        <v>1400</v>
      </c>
      <c r="I40" s="5">
        <v>11179823200</v>
      </c>
      <c r="K40" s="5">
        <v>862160828</v>
      </c>
      <c r="M40" s="5">
        <f t="shared" si="0"/>
        <v>10317662372</v>
      </c>
      <c r="O40" s="5">
        <v>11179823200</v>
      </c>
      <c r="Q40" s="5">
        <v>862160828</v>
      </c>
      <c r="S40" s="5">
        <f t="shared" si="1"/>
        <v>10317662372</v>
      </c>
    </row>
    <row r="41" spans="1:19" x14ac:dyDescent="0.55000000000000004">
      <c r="A41" s="4" t="s">
        <v>43</v>
      </c>
      <c r="C41" s="4" t="s">
        <v>237</v>
      </c>
      <c r="E41" s="5">
        <v>500000</v>
      </c>
      <c r="G41" s="5">
        <v>1200</v>
      </c>
      <c r="I41" s="5">
        <v>0</v>
      </c>
      <c r="K41" s="5">
        <v>0</v>
      </c>
      <c r="M41" s="5">
        <f t="shared" si="0"/>
        <v>0</v>
      </c>
      <c r="O41" s="5">
        <v>600000000</v>
      </c>
      <c r="Q41" s="5">
        <v>70694864</v>
      </c>
      <c r="S41" s="5">
        <f t="shared" si="1"/>
        <v>529305136</v>
      </c>
    </row>
    <row r="42" spans="1:19" x14ac:dyDescent="0.55000000000000004">
      <c r="A42" s="4" t="s">
        <v>78</v>
      </c>
      <c r="C42" s="4" t="s">
        <v>143</v>
      </c>
      <c r="E42" s="5">
        <v>64282163</v>
      </c>
      <c r="G42" s="5">
        <v>1800</v>
      </c>
      <c r="I42" s="5">
        <v>115707893400</v>
      </c>
      <c r="K42" s="5">
        <v>2405730849</v>
      </c>
      <c r="M42" s="5">
        <f t="shared" si="0"/>
        <v>113302162551</v>
      </c>
      <c r="O42" s="5">
        <v>115707893400</v>
      </c>
      <c r="Q42" s="5">
        <v>2405730849</v>
      </c>
      <c r="S42" s="5">
        <f t="shared" si="1"/>
        <v>113302162551</v>
      </c>
    </row>
    <row r="43" spans="1:19" x14ac:dyDescent="0.55000000000000004">
      <c r="A43" s="4" t="s">
        <v>39</v>
      </c>
      <c r="C43" s="4" t="s">
        <v>134</v>
      </c>
      <c r="E43" s="5">
        <v>10378060</v>
      </c>
      <c r="G43" s="5">
        <v>300</v>
      </c>
      <c r="I43" s="5">
        <v>3113418000</v>
      </c>
      <c r="K43" s="5">
        <v>439541365</v>
      </c>
      <c r="M43" s="5">
        <f t="shared" si="0"/>
        <v>2673876635</v>
      </c>
      <c r="O43" s="5">
        <v>3113418000</v>
      </c>
      <c r="Q43" s="5">
        <v>439541365</v>
      </c>
      <c r="S43" s="5">
        <f t="shared" si="1"/>
        <v>2673876635</v>
      </c>
    </row>
    <row r="44" spans="1:19" x14ac:dyDescent="0.55000000000000004">
      <c r="A44" s="4" t="s">
        <v>24</v>
      </c>
      <c r="C44" s="4" t="s">
        <v>227</v>
      </c>
      <c r="E44" s="5">
        <v>1435732</v>
      </c>
      <c r="G44" s="5">
        <v>6500</v>
      </c>
      <c r="I44" s="5">
        <v>9332258000</v>
      </c>
      <c r="K44" s="5">
        <v>1241345482</v>
      </c>
      <c r="M44" s="5">
        <f t="shared" si="0"/>
        <v>8090912518</v>
      </c>
      <c r="O44" s="5">
        <v>9332258000</v>
      </c>
      <c r="Q44" s="5">
        <v>1241345482</v>
      </c>
      <c r="S44" s="5">
        <f t="shared" si="1"/>
        <v>8090912518</v>
      </c>
    </row>
    <row r="45" spans="1:19" x14ac:dyDescent="0.55000000000000004">
      <c r="A45" s="4" t="s">
        <v>68</v>
      </c>
      <c r="C45" s="4" t="s">
        <v>134</v>
      </c>
      <c r="E45" s="5">
        <v>7509810</v>
      </c>
      <c r="G45" s="5">
        <v>2000</v>
      </c>
      <c r="I45" s="5">
        <v>15019620000</v>
      </c>
      <c r="K45" s="5">
        <v>1158276637</v>
      </c>
      <c r="M45" s="5">
        <f t="shared" si="0"/>
        <v>13861343363</v>
      </c>
      <c r="O45" s="5">
        <v>15019620000</v>
      </c>
      <c r="Q45" s="5">
        <v>1158276637</v>
      </c>
      <c r="S45" s="5">
        <f t="shared" si="1"/>
        <v>13861343363</v>
      </c>
    </row>
    <row r="46" spans="1:19" x14ac:dyDescent="0.55000000000000004">
      <c r="A46" s="4" t="s">
        <v>86</v>
      </c>
      <c r="C46" s="4" t="s">
        <v>238</v>
      </c>
      <c r="E46" s="5">
        <v>4810894</v>
      </c>
      <c r="G46" s="5">
        <v>138</v>
      </c>
      <c r="I46" s="5">
        <v>0</v>
      </c>
      <c r="K46" s="5">
        <v>0</v>
      </c>
      <c r="M46" s="5">
        <f t="shared" si="0"/>
        <v>0</v>
      </c>
      <c r="O46" s="5">
        <v>663903372</v>
      </c>
      <c r="Q46" s="5">
        <v>51585669</v>
      </c>
      <c r="S46" s="5">
        <f t="shared" si="1"/>
        <v>612317703</v>
      </c>
    </row>
    <row r="47" spans="1:19" x14ac:dyDescent="0.55000000000000004">
      <c r="A47" s="4" t="s">
        <v>21</v>
      </c>
      <c r="C47" s="4" t="s">
        <v>231</v>
      </c>
      <c r="E47" s="5">
        <v>2400000</v>
      </c>
      <c r="G47" s="5">
        <v>20000</v>
      </c>
      <c r="I47" s="5">
        <v>48000000000</v>
      </c>
      <c r="K47" s="5">
        <v>997987928</v>
      </c>
      <c r="M47" s="5">
        <f t="shared" si="0"/>
        <v>47002012072</v>
      </c>
      <c r="O47" s="5">
        <v>48000000000</v>
      </c>
      <c r="Q47" s="5">
        <v>997987928</v>
      </c>
      <c r="S47" s="5">
        <f t="shared" si="1"/>
        <v>47002012072</v>
      </c>
    </row>
    <row r="48" spans="1:19" x14ac:dyDescent="0.55000000000000004">
      <c r="A48" s="4" t="s">
        <v>34</v>
      </c>
      <c r="C48" s="4" t="s">
        <v>239</v>
      </c>
      <c r="E48" s="5">
        <v>26417969</v>
      </c>
      <c r="G48" s="5">
        <v>84</v>
      </c>
      <c r="I48" s="5">
        <v>0</v>
      </c>
      <c r="K48" s="5">
        <v>0</v>
      </c>
      <c r="M48" s="5">
        <f t="shared" si="0"/>
        <v>0</v>
      </c>
      <c r="O48" s="5">
        <v>2219109396</v>
      </c>
      <c r="Q48" s="5">
        <v>46138425</v>
      </c>
      <c r="S48" s="5">
        <f t="shared" si="1"/>
        <v>2172970971</v>
      </c>
    </row>
    <row r="49" spans="1:19" x14ac:dyDescent="0.55000000000000004">
      <c r="A49" s="4" t="s">
        <v>27</v>
      </c>
      <c r="C49" s="4" t="s">
        <v>240</v>
      </c>
      <c r="E49" s="5">
        <v>5988099</v>
      </c>
      <c r="G49" s="5">
        <v>14200</v>
      </c>
      <c r="I49" s="5">
        <v>85031005800</v>
      </c>
      <c r="K49" s="5">
        <v>3463812326</v>
      </c>
      <c r="M49" s="5">
        <f t="shared" si="0"/>
        <v>81567193474</v>
      </c>
      <c r="O49" s="5">
        <v>85031005800</v>
      </c>
      <c r="Q49" s="5">
        <v>3463812326</v>
      </c>
      <c r="S49" s="5">
        <f t="shared" si="1"/>
        <v>81567193474</v>
      </c>
    </row>
    <row r="50" spans="1:19" x14ac:dyDescent="0.55000000000000004">
      <c r="A50" s="4" t="s">
        <v>31</v>
      </c>
      <c r="C50" s="4" t="s">
        <v>241</v>
      </c>
      <c r="E50" s="5">
        <v>3892776</v>
      </c>
      <c r="G50" s="5">
        <v>10000</v>
      </c>
      <c r="I50" s="5">
        <v>0</v>
      </c>
      <c r="K50" s="5">
        <v>0</v>
      </c>
      <c r="M50" s="5">
        <f t="shared" si="0"/>
        <v>0</v>
      </c>
      <c r="O50" s="5">
        <v>38927760000</v>
      </c>
      <c r="Q50" s="5">
        <v>4102680588</v>
      </c>
      <c r="S50" s="5">
        <f t="shared" si="1"/>
        <v>34825079412</v>
      </c>
    </row>
    <row r="51" spans="1:19" x14ac:dyDescent="0.55000000000000004">
      <c r="A51" s="4" t="s">
        <v>30</v>
      </c>
      <c r="C51" s="4" t="s">
        <v>239</v>
      </c>
      <c r="E51" s="5">
        <v>10223133</v>
      </c>
      <c r="G51" s="5">
        <v>1868</v>
      </c>
      <c r="I51" s="5">
        <v>0</v>
      </c>
      <c r="K51" s="5">
        <v>0</v>
      </c>
      <c r="M51" s="5">
        <f t="shared" si="0"/>
        <v>0</v>
      </c>
      <c r="O51" s="5">
        <v>19096812444</v>
      </c>
      <c r="Q51" s="5">
        <v>1800691992</v>
      </c>
      <c r="S51" s="5">
        <f t="shared" si="1"/>
        <v>17296120452</v>
      </c>
    </row>
    <row r="52" spans="1:19" x14ac:dyDescent="0.55000000000000004">
      <c r="A52" s="4" t="s">
        <v>67</v>
      </c>
      <c r="C52" s="4" t="s">
        <v>6</v>
      </c>
      <c r="E52" s="5">
        <v>561012</v>
      </c>
      <c r="G52" s="5">
        <v>680</v>
      </c>
      <c r="I52" s="5">
        <v>381488160</v>
      </c>
      <c r="K52" s="5">
        <v>54434306</v>
      </c>
      <c r="M52" s="5">
        <f t="shared" si="0"/>
        <v>327053854</v>
      </c>
      <c r="O52" s="5">
        <v>381488160</v>
      </c>
      <c r="Q52" s="5">
        <v>54434306</v>
      </c>
      <c r="S52" s="5">
        <f t="shared" si="1"/>
        <v>327053854</v>
      </c>
    </row>
    <row r="53" spans="1:19" x14ac:dyDescent="0.55000000000000004">
      <c r="A53" s="4" t="s">
        <v>64</v>
      </c>
      <c r="C53" s="4" t="s">
        <v>242</v>
      </c>
      <c r="E53" s="5">
        <v>261240</v>
      </c>
      <c r="G53" s="5">
        <v>500</v>
      </c>
      <c r="I53" s="5">
        <v>0</v>
      </c>
      <c r="K53" s="5">
        <v>0</v>
      </c>
      <c r="M53" s="5">
        <f t="shared" si="0"/>
        <v>0</v>
      </c>
      <c r="O53" s="5">
        <v>130620000</v>
      </c>
      <c r="Q53" s="5">
        <v>14123238</v>
      </c>
      <c r="S53" s="5">
        <f t="shared" si="1"/>
        <v>116496762</v>
      </c>
    </row>
    <row r="54" spans="1:19" x14ac:dyDescent="0.55000000000000004">
      <c r="A54" s="4" t="s">
        <v>44</v>
      </c>
      <c r="C54" s="4" t="s">
        <v>235</v>
      </c>
      <c r="E54" s="5">
        <v>86842</v>
      </c>
      <c r="G54" s="5">
        <v>5500</v>
      </c>
      <c r="I54" s="5">
        <v>0</v>
      </c>
      <c r="K54" s="5">
        <v>0</v>
      </c>
      <c r="M54" s="5">
        <f t="shared" si="0"/>
        <v>0</v>
      </c>
      <c r="O54" s="5">
        <v>477631000</v>
      </c>
      <c r="Q54" s="5">
        <v>0</v>
      </c>
      <c r="S54" s="5">
        <f t="shared" si="1"/>
        <v>477631000</v>
      </c>
    </row>
    <row r="55" spans="1:19" x14ac:dyDescent="0.55000000000000004">
      <c r="A55" s="4" t="s">
        <v>23</v>
      </c>
      <c r="C55" s="4" t="s">
        <v>243</v>
      </c>
      <c r="E55" s="5">
        <v>22276849</v>
      </c>
      <c r="G55" s="5">
        <v>780</v>
      </c>
      <c r="I55" s="5">
        <v>0</v>
      </c>
      <c r="K55" s="5">
        <v>0</v>
      </c>
      <c r="M55" s="5">
        <f t="shared" si="0"/>
        <v>0</v>
      </c>
      <c r="O55" s="5">
        <v>17375942220</v>
      </c>
      <c r="Q55" s="5">
        <v>0</v>
      </c>
      <c r="S55" s="5">
        <f t="shared" si="1"/>
        <v>17375942220</v>
      </c>
    </row>
    <row r="56" spans="1:19" x14ac:dyDescent="0.55000000000000004">
      <c r="A56" s="4" t="s">
        <v>32</v>
      </c>
      <c r="C56" s="4" t="s">
        <v>238</v>
      </c>
      <c r="E56" s="5">
        <v>3311040</v>
      </c>
      <c r="G56" s="5">
        <v>11500</v>
      </c>
      <c r="I56" s="5">
        <v>0</v>
      </c>
      <c r="K56" s="5">
        <v>0</v>
      </c>
      <c r="M56" s="5">
        <f t="shared" si="0"/>
        <v>0</v>
      </c>
      <c r="O56" s="5">
        <v>38076960000</v>
      </c>
      <c r="Q56" s="5">
        <v>0</v>
      </c>
      <c r="S56" s="5">
        <f t="shared" si="1"/>
        <v>38076960000</v>
      </c>
    </row>
    <row r="57" spans="1:19" x14ac:dyDescent="0.55000000000000004">
      <c r="A57" s="4" t="s">
        <v>90</v>
      </c>
      <c r="C57" s="4" t="s">
        <v>231</v>
      </c>
      <c r="E57" s="5">
        <v>633689</v>
      </c>
      <c r="G57" s="5">
        <v>3000</v>
      </c>
      <c r="I57" s="5">
        <v>1901073638</v>
      </c>
      <c r="K57" s="5">
        <v>39525873</v>
      </c>
      <c r="M57" s="5">
        <f t="shared" si="0"/>
        <v>1861547765</v>
      </c>
      <c r="O57" s="5">
        <v>1901073638</v>
      </c>
      <c r="Q57" s="5">
        <v>39525873</v>
      </c>
      <c r="S57" s="5">
        <f t="shared" si="1"/>
        <v>1861547765</v>
      </c>
    </row>
    <row r="58" spans="1:19" x14ac:dyDescent="0.55000000000000004">
      <c r="A58" s="4" t="s">
        <v>20</v>
      </c>
      <c r="C58" s="4" t="s">
        <v>244</v>
      </c>
      <c r="E58" s="5">
        <v>1717429</v>
      </c>
      <c r="G58" s="5">
        <v>5550</v>
      </c>
      <c r="I58" s="5">
        <v>9531730950</v>
      </c>
      <c r="K58" s="5">
        <v>0</v>
      </c>
      <c r="M58" s="5">
        <f t="shared" si="0"/>
        <v>9531730950</v>
      </c>
      <c r="O58" s="5">
        <v>9531730950</v>
      </c>
      <c r="Q58" s="5">
        <v>0</v>
      </c>
      <c r="S58" s="5">
        <f t="shared" si="1"/>
        <v>9531730950</v>
      </c>
    </row>
    <row r="59" spans="1:19" x14ac:dyDescent="0.55000000000000004">
      <c r="A59" s="4" t="s">
        <v>38</v>
      </c>
      <c r="C59" s="4" t="s">
        <v>245</v>
      </c>
      <c r="E59" s="5">
        <v>154264</v>
      </c>
      <c r="G59" s="5">
        <v>110</v>
      </c>
      <c r="I59" s="5">
        <v>16969040</v>
      </c>
      <c r="K59" s="5">
        <v>1005897</v>
      </c>
      <c r="M59" s="5">
        <f t="shared" si="0"/>
        <v>15963143</v>
      </c>
      <c r="O59" s="5">
        <v>16969040</v>
      </c>
      <c r="Q59" s="5">
        <v>1005897</v>
      </c>
      <c r="S59" s="5">
        <f t="shared" si="1"/>
        <v>15963143</v>
      </c>
    </row>
    <row r="60" spans="1:19" x14ac:dyDescent="0.55000000000000004">
      <c r="A60" s="4" t="s">
        <v>76</v>
      </c>
      <c r="C60" s="4" t="s">
        <v>244</v>
      </c>
      <c r="E60" s="5">
        <v>2005582</v>
      </c>
      <c r="G60" s="5">
        <v>165</v>
      </c>
      <c r="I60" s="5">
        <v>330921030</v>
      </c>
      <c r="K60" s="5">
        <v>19816906</v>
      </c>
      <c r="M60" s="5">
        <f t="shared" si="0"/>
        <v>311104124</v>
      </c>
      <c r="O60" s="5">
        <v>330921030</v>
      </c>
      <c r="Q60" s="5">
        <v>19816906</v>
      </c>
      <c r="S60" s="5">
        <f t="shared" si="1"/>
        <v>311104124</v>
      </c>
    </row>
    <row r="61" spans="1:19" x14ac:dyDescent="0.55000000000000004">
      <c r="A61" s="4" t="s">
        <v>26</v>
      </c>
      <c r="C61" s="4" t="s">
        <v>220</v>
      </c>
      <c r="E61" s="5">
        <v>5100000</v>
      </c>
      <c r="G61" s="5">
        <v>10000</v>
      </c>
      <c r="I61" s="5">
        <v>0</v>
      </c>
      <c r="K61" s="5">
        <v>0</v>
      </c>
      <c r="M61" s="5">
        <f t="shared" si="0"/>
        <v>0</v>
      </c>
      <c r="O61" s="5">
        <v>51000000000</v>
      </c>
      <c r="Q61" s="5">
        <v>2077529566</v>
      </c>
      <c r="S61" s="5">
        <f t="shared" si="1"/>
        <v>48922470434</v>
      </c>
    </row>
    <row r="62" spans="1:19" x14ac:dyDescent="0.55000000000000004">
      <c r="A62" s="4" t="s">
        <v>274</v>
      </c>
      <c r="C62" s="4" t="s">
        <v>273</v>
      </c>
      <c r="E62" s="5">
        <v>12033554</v>
      </c>
      <c r="G62" s="5">
        <v>1</v>
      </c>
      <c r="I62" s="5">
        <v>12033554</v>
      </c>
      <c r="K62" s="5">
        <v>0</v>
      </c>
      <c r="M62" s="5">
        <f t="shared" si="0"/>
        <v>12033554</v>
      </c>
      <c r="O62" s="5">
        <v>12033554</v>
      </c>
      <c r="Q62" s="5">
        <v>0</v>
      </c>
      <c r="S62" s="5">
        <v>12033554</v>
      </c>
    </row>
    <row r="63" spans="1:19" x14ac:dyDescent="0.55000000000000004">
      <c r="A63" s="5" t="s">
        <v>275</v>
      </c>
      <c r="C63" s="4" t="s">
        <v>273</v>
      </c>
      <c r="E63" s="5">
        <v>2005582</v>
      </c>
      <c r="G63" s="5">
        <v>1</v>
      </c>
      <c r="I63" s="5">
        <v>2005582</v>
      </c>
      <c r="K63" s="5">
        <v>0</v>
      </c>
      <c r="M63" s="5">
        <f t="shared" si="0"/>
        <v>2005582</v>
      </c>
      <c r="O63" s="5">
        <v>2005582</v>
      </c>
      <c r="Q63" s="5">
        <v>0</v>
      </c>
      <c r="S63" s="5">
        <v>2005582</v>
      </c>
    </row>
    <row r="64" spans="1:19" ht="24.75" thickBot="1" x14ac:dyDescent="0.6">
      <c r="I64" s="13">
        <f>SUM(I8:I63)</f>
        <v>832714233119</v>
      </c>
      <c r="K64" s="13">
        <f>SUM(K8:K63)</f>
        <v>62597955174</v>
      </c>
      <c r="M64" s="13">
        <f>SUM(M8:M63)</f>
        <v>770116277945</v>
      </c>
      <c r="O64" s="13">
        <f>SUM(O8:O63)</f>
        <v>1360602845724</v>
      </c>
      <c r="Q64" s="13">
        <f>SUM(Q8:Q63)</f>
        <v>99871144054</v>
      </c>
      <c r="S64" s="13">
        <f>SUM(S8:S63)</f>
        <v>1260731701670</v>
      </c>
    </row>
    <row r="65" spans="9:19" ht="24.75" thickTop="1" x14ac:dyDescent="0.55000000000000004">
      <c r="I65" s="5"/>
      <c r="M65" s="5"/>
      <c r="O65" s="5"/>
      <c r="S65" s="5"/>
    </row>
    <row r="66" spans="9:19" x14ac:dyDescent="0.55000000000000004">
      <c r="I66" s="5"/>
      <c r="O66" s="5"/>
    </row>
    <row r="67" spans="9:19" x14ac:dyDescent="0.55000000000000004">
      <c r="I67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8"/>
  <sheetViews>
    <sheetView rightToLeft="1" topLeftCell="A103" workbookViewId="0">
      <selection activeCell="I113" sqref="I113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 x14ac:dyDescent="0.55000000000000004">
      <c r="A6" s="26" t="s">
        <v>3</v>
      </c>
      <c r="B6" s="4"/>
      <c r="C6" s="27" t="s">
        <v>200</v>
      </c>
      <c r="D6" s="27" t="s">
        <v>200</v>
      </c>
      <c r="E6" s="27" t="s">
        <v>200</v>
      </c>
      <c r="F6" s="27" t="s">
        <v>200</v>
      </c>
      <c r="G6" s="27" t="s">
        <v>200</v>
      </c>
      <c r="H6" s="27" t="s">
        <v>200</v>
      </c>
      <c r="I6" s="27" t="s">
        <v>200</v>
      </c>
      <c r="J6" s="4"/>
      <c r="K6" s="27" t="s">
        <v>201</v>
      </c>
      <c r="L6" s="27" t="s">
        <v>201</v>
      </c>
      <c r="M6" s="27" t="s">
        <v>201</v>
      </c>
      <c r="N6" s="27" t="s">
        <v>201</v>
      </c>
      <c r="O6" s="27" t="s">
        <v>201</v>
      </c>
      <c r="P6" s="27" t="s">
        <v>201</v>
      </c>
      <c r="Q6" s="27" t="s">
        <v>201</v>
      </c>
    </row>
    <row r="7" spans="1:17" ht="24.75" x14ac:dyDescent="0.55000000000000004">
      <c r="A7" s="27" t="s">
        <v>3</v>
      </c>
      <c r="B7" s="4"/>
      <c r="C7" s="27" t="s">
        <v>7</v>
      </c>
      <c r="D7" s="4"/>
      <c r="E7" s="27" t="s">
        <v>246</v>
      </c>
      <c r="F7" s="4"/>
      <c r="G7" s="32" t="s">
        <v>247</v>
      </c>
      <c r="H7" s="4"/>
      <c r="I7" s="27" t="s">
        <v>248</v>
      </c>
      <c r="J7" s="4"/>
      <c r="K7" s="27" t="s">
        <v>7</v>
      </c>
      <c r="L7" s="4"/>
      <c r="M7" s="27" t="s">
        <v>246</v>
      </c>
      <c r="N7" s="4"/>
      <c r="O7" s="27" t="s">
        <v>247</v>
      </c>
      <c r="P7" s="4"/>
      <c r="Q7" s="27" t="s">
        <v>248</v>
      </c>
    </row>
    <row r="8" spans="1:17" x14ac:dyDescent="0.55000000000000004">
      <c r="A8" s="1" t="s">
        <v>65</v>
      </c>
      <c r="C8" s="6">
        <v>4000000</v>
      </c>
      <c r="D8" s="6"/>
      <c r="E8" s="6">
        <v>42187482000</v>
      </c>
      <c r="F8" s="6"/>
      <c r="G8" s="18">
        <v>39086046000</v>
      </c>
      <c r="H8" s="6"/>
      <c r="I8" s="6">
        <f>E8-G8</f>
        <v>3101436000</v>
      </c>
      <c r="J8" s="6"/>
      <c r="K8" s="6">
        <v>4000000</v>
      </c>
      <c r="L8" s="6"/>
      <c r="M8" s="6">
        <v>42187482000</v>
      </c>
      <c r="N8" s="6"/>
      <c r="O8" s="6">
        <v>37217232000</v>
      </c>
      <c r="P8" s="6"/>
      <c r="Q8" s="6">
        <f>M8-O8</f>
        <v>4970250000</v>
      </c>
    </row>
    <row r="9" spans="1:17" x14ac:dyDescent="0.55000000000000004">
      <c r="A9" s="1" t="s">
        <v>84</v>
      </c>
      <c r="C9" s="6">
        <v>18133040</v>
      </c>
      <c r="D9" s="6"/>
      <c r="E9" s="6">
        <v>827967167156</v>
      </c>
      <c r="F9" s="6"/>
      <c r="G9" s="6">
        <v>726539657042</v>
      </c>
      <c r="H9" s="6"/>
      <c r="I9" s="6">
        <f t="shared" ref="I9:I72" si="0">E9-G9</f>
        <v>101427510114</v>
      </c>
      <c r="J9" s="6"/>
      <c r="K9" s="6">
        <v>18133040</v>
      </c>
      <c r="L9" s="6"/>
      <c r="M9" s="6">
        <v>827967167156</v>
      </c>
      <c r="N9" s="6"/>
      <c r="O9" s="6">
        <v>683315351150</v>
      </c>
      <c r="P9" s="6"/>
      <c r="Q9" s="6">
        <f t="shared" ref="Q9:Q72" si="1">M9-O9</f>
        <v>144651816006</v>
      </c>
    </row>
    <row r="10" spans="1:17" x14ac:dyDescent="0.55000000000000004">
      <c r="A10" s="1" t="s">
        <v>61</v>
      </c>
      <c r="C10" s="6">
        <v>8142737</v>
      </c>
      <c r="D10" s="6"/>
      <c r="E10" s="6">
        <v>68121525408</v>
      </c>
      <c r="F10" s="6"/>
      <c r="G10" s="6">
        <v>66383346398</v>
      </c>
      <c r="H10" s="6"/>
      <c r="I10" s="6">
        <f t="shared" si="0"/>
        <v>1738179010</v>
      </c>
      <c r="J10" s="6"/>
      <c r="K10" s="6">
        <v>8142737</v>
      </c>
      <c r="L10" s="6"/>
      <c r="M10" s="6">
        <v>68121525408</v>
      </c>
      <c r="N10" s="6"/>
      <c r="O10" s="6">
        <v>75071261886</v>
      </c>
      <c r="P10" s="6"/>
      <c r="Q10" s="6">
        <f t="shared" si="1"/>
        <v>-6949736478</v>
      </c>
    </row>
    <row r="11" spans="1:17" x14ac:dyDescent="0.55000000000000004">
      <c r="A11" s="1" t="s">
        <v>63</v>
      </c>
      <c r="C11" s="6">
        <v>1593955</v>
      </c>
      <c r="D11" s="6"/>
      <c r="E11" s="6">
        <v>39377272490</v>
      </c>
      <c r="F11" s="6"/>
      <c r="G11" s="6">
        <v>30257057600</v>
      </c>
      <c r="H11" s="6"/>
      <c r="I11" s="6">
        <f t="shared" si="0"/>
        <v>9120214890</v>
      </c>
      <c r="J11" s="6"/>
      <c r="K11" s="6">
        <v>1593955</v>
      </c>
      <c r="L11" s="6"/>
      <c r="M11" s="6">
        <v>39377272490</v>
      </c>
      <c r="N11" s="6"/>
      <c r="O11" s="6">
        <v>43842311677</v>
      </c>
      <c r="P11" s="6"/>
      <c r="Q11" s="6">
        <f t="shared" si="1"/>
        <v>-4465039187</v>
      </c>
    </row>
    <row r="12" spans="1:17" x14ac:dyDescent="0.55000000000000004">
      <c r="A12" s="1" t="s">
        <v>60</v>
      </c>
      <c r="C12" s="6">
        <v>45861974</v>
      </c>
      <c r="D12" s="6"/>
      <c r="E12" s="6">
        <v>653200556809</v>
      </c>
      <c r="F12" s="6"/>
      <c r="G12" s="6">
        <v>593934732978</v>
      </c>
      <c r="H12" s="6"/>
      <c r="I12" s="6">
        <f t="shared" si="0"/>
        <v>59265823831</v>
      </c>
      <c r="J12" s="6"/>
      <c r="K12" s="6">
        <v>45861974</v>
      </c>
      <c r="L12" s="6"/>
      <c r="M12" s="6">
        <v>653200556809</v>
      </c>
      <c r="N12" s="6"/>
      <c r="O12" s="6">
        <v>678411326485</v>
      </c>
      <c r="P12" s="6"/>
      <c r="Q12" s="6">
        <f t="shared" si="1"/>
        <v>-25210769676</v>
      </c>
    </row>
    <row r="13" spans="1:17" x14ac:dyDescent="0.55000000000000004">
      <c r="A13" s="1" t="s">
        <v>42</v>
      </c>
      <c r="C13" s="6">
        <v>10944108</v>
      </c>
      <c r="D13" s="6"/>
      <c r="E13" s="6">
        <v>246507047040</v>
      </c>
      <c r="F13" s="6"/>
      <c r="G13" s="6">
        <v>240747321076</v>
      </c>
      <c r="H13" s="6"/>
      <c r="I13" s="6">
        <f t="shared" si="0"/>
        <v>5759725964</v>
      </c>
      <c r="J13" s="6"/>
      <c r="K13" s="6">
        <v>10944108</v>
      </c>
      <c r="L13" s="6"/>
      <c r="M13" s="6">
        <v>246507047040</v>
      </c>
      <c r="N13" s="6"/>
      <c r="O13" s="6">
        <v>284050443457</v>
      </c>
      <c r="P13" s="6"/>
      <c r="Q13" s="6">
        <f t="shared" si="1"/>
        <v>-37543396417</v>
      </c>
    </row>
    <row r="14" spans="1:17" x14ac:dyDescent="0.55000000000000004">
      <c r="A14" s="1" t="s">
        <v>77</v>
      </c>
      <c r="C14" s="6">
        <v>370000</v>
      </c>
      <c r="D14" s="6"/>
      <c r="E14" s="6">
        <v>63164610994</v>
      </c>
      <c r="F14" s="6"/>
      <c r="G14" s="6">
        <v>54207246325</v>
      </c>
      <c r="H14" s="6"/>
      <c r="I14" s="6">
        <f t="shared" si="0"/>
        <v>8957364669</v>
      </c>
      <c r="J14" s="6"/>
      <c r="K14" s="6">
        <v>370000</v>
      </c>
      <c r="L14" s="6"/>
      <c r="M14" s="6">
        <v>63164610994</v>
      </c>
      <c r="N14" s="6"/>
      <c r="O14" s="6">
        <v>51352762167</v>
      </c>
      <c r="P14" s="6"/>
      <c r="Q14" s="6">
        <f t="shared" si="1"/>
        <v>11811848827</v>
      </c>
    </row>
    <row r="15" spans="1:17" x14ac:dyDescent="0.55000000000000004">
      <c r="A15" s="1" t="s">
        <v>72</v>
      </c>
      <c r="C15" s="6">
        <v>7985588</v>
      </c>
      <c r="D15" s="6"/>
      <c r="E15" s="6">
        <v>153760488564</v>
      </c>
      <c r="F15" s="6"/>
      <c r="G15" s="6">
        <v>143440992687</v>
      </c>
      <c r="H15" s="6"/>
      <c r="I15" s="6">
        <f t="shared" si="0"/>
        <v>10319495877</v>
      </c>
      <c r="J15" s="6"/>
      <c r="K15" s="6">
        <v>7985588</v>
      </c>
      <c r="L15" s="6"/>
      <c r="M15" s="6">
        <v>153760488564</v>
      </c>
      <c r="N15" s="6"/>
      <c r="O15" s="6">
        <v>166302645091</v>
      </c>
      <c r="P15" s="6"/>
      <c r="Q15" s="6">
        <f t="shared" si="1"/>
        <v>-12542156527</v>
      </c>
    </row>
    <row r="16" spans="1:17" x14ac:dyDescent="0.55000000000000004">
      <c r="A16" s="1" t="s">
        <v>43</v>
      </c>
      <c r="C16" s="6">
        <v>500000</v>
      </c>
      <c r="D16" s="6"/>
      <c r="E16" s="6">
        <v>15651814275</v>
      </c>
      <c r="F16" s="6"/>
      <c r="G16" s="6">
        <v>12665191050</v>
      </c>
      <c r="H16" s="6"/>
      <c r="I16" s="6">
        <f t="shared" si="0"/>
        <v>2986623225</v>
      </c>
      <c r="J16" s="6"/>
      <c r="K16" s="6">
        <v>500000</v>
      </c>
      <c r="L16" s="6"/>
      <c r="M16" s="6">
        <v>15651814275</v>
      </c>
      <c r="N16" s="6"/>
      <c r="O16" s="6">
        <v>16425682200</v>
      </c>
      <c r="P16" s="6"/>
      <c r="Q16" s="6">
        <f t="shared" si="1"/>
        <v>-773867925</v>
      </c>
    </row>
    <row r="17" spans="1:17" x14ac:dyDescent="0.55000000000000004">
      <c r="A17" s="1" t="s">
        <v>78</v>
      </c>
      <c r="C17" s="6">
        <v>64282163</v>
      </c>
      <c r="D17" s="6"/>
      <c r="E17" s="6">
        <v>1106742529134</v>
      </c>
      <c r="F17" s="6"/>
      <c r="G17" s="6">
        <v>959134258793</v>
      </c>
      <c r="H17" s="6"/>
      <c r="I17" s="6">
        <f t="shared" si="0"/>
        <v>147608270341</v>
      </c>
      <c r="J17" s="6"/>
      <c r="K17" s="6">
        <v>64282163</v>
      </c>
      <c r="L17" s="6"/>
      <c r="M17" s="6">
        <v>1106742529134</v>
      </c>
      <c r="N17" s="6"/>
      <c r="O17" s="6">
        <v>1037091874270</v>
      </c>
      <c r="P17" s="6"/>
      <c r="Q17" s="6">
        <f t="shared" si="1"/>
        <v>69650654864</v>
      </c>
    </row>
    <row r="18" spans="1:17" x14ac:dyDescent="0.55000000000000004">
      <c r="A18" s="1" t="s">
        <v>89</v>
      </c>
      <c r="C18" s="6">
        <v>10359999</v>
      </c>
      <c r="D18" s="6"/>
      <c r="E18" s="6">
        <v>145206833783</v>
      </c>
      <c r="F18" s="6"/>
      <c r="G18" s="6">
        <v>123786251211</v>
      </c>
      <c r="H18" s="6"/>
      <c r="I18" s="6">
        <f t="shared" si="0"/>
        <v>21420582572</v>
      </c>
      <c r="J18" s="6"/>
      <c r="K18" s="6">
        <v>10359999</v>
      </c>
      <c r="L18" s="6"/>
      <c r="M18" s="6">
        <v>145206833783</v>
      </c>
      <c r="N18" s="6"/>
      <c r="O18" s="6">
        <v>132848805376</v>
      </c>
      <c r="P18" s="6"/>
      <c r="Q18" s="6">
        <f t="shared" si="1"/>
        <v>12358028407</v>
      </c>
    </row>
    <row r="19" spans="1:17" x14ac:dyDescent="0.55000000000000004">
      <c r="A19" s="1" t="s">
        <v>39</v>
      </c>
      <c r="C19" s="6">
        <v>10378060</v>
      </c>
      <c r="D19" s="6"/>
      <c r="E19" s="6">
        <v>313326983811</v>
      </c>
      <c r="F19" s="6"/>
      <c r="G19" s="6">
        <v>344533823204</v>
      </c>
      <c r="H19" s="6"/>
      <c r="I19" s="6">
        <f t="shared" si="0"/>
        <v>-31206839393</v>
      </c>
      <c r="J19" s="6"/>
      <c r="K19" s="6">
        <v>10378060</v>
      </c>
      <c r="L19" s="6"/>
      <c r="M19" s="6">
        <v>313326983811</v>
      </c>
      <c r="N19" s="6"/>
      <c r="O19" s="6">
        <v>402511488456</v>
      </c>
      <c r="P19" s="6"/>
      <c r="Q19" s="6">
        <f t="shared" si="1"/>
        <v>-89184504645</v>
      </c>
    </row>
    <row r="20" spans="1:17" x14ac:dyDescent="0.55000000000000004">
      <c r="A20" s="1" t="s">
        <v>24</v>
      </c>
      <c r="C20" s="6">
        <v>1679210</v>
      </c>
      <c r="D20" s="6"/>
      <c r="E20" s="6">
        <v>66101060539</v>
      </c>
      <c r="F20" s="6"/>
      <c r="G20" s="6">
        <v>63897691855</v>
      </c>
      <c r="H20" s="6"/>
      <c r="I20" s="6">
        <f t="shared" si="0"/>
        <v>2203368684</v>
      </c>
      <c r="J20" s="6"/>
      <c r="K20" s="6">
        <v>1679210</v>
      </c>
      <c r="L20" s="6"/>
      <c r="M20" s="6">
        <v>66101060539</v>
      </c>
      <c r="N20" s="6"/>
      <c r="O20" s="6">
        <v>59524338859</v>
      </c>
      <c r="P20" s="6"/>
      <c r="Q20" s="6">
        <f t="shared" si="1"/>
        <v>6576721680</v>
      </c>
    </row>
    <row r="21" spans="1:17" x14ac:dyDescent="0.55000000000000004">
      <c r="A21" s="1" t="s">
        <v>62</v>
      </c>
      <c r="C21" s="6">
        <v>30403165</v>
      </c>
      <c r="D21" s="6"/>
      <c r="E21" s="6">
        <v>154798447313</v>
      </c>
      <c r="F21" s="6"/>
      <c r="G21" s="6">
        <v>127676070647</v>
      </c>
      <c r="H21" s="6"/>
      <c r="I21" s="6">
        <f t="shared" si="0"/>
        <v>27122376666</v>
      </c>
      <c r="J21" s="6"/>
      <c r="K21" s="6">
        <v>30403165</v>
      </c>
      <c r="L21" s="6"/>
      <c r="M21" s="6">
        <v>154798447313</v>
      </c>
      <c r="N21" s="6"/>
      <c r="O21" s="6">
        <v>135100630097</v>
      </c>
      <c r="P21" s="6"/>
      <c r="Q21" s="6">
        <f t="shared" si="1"/>
        <v>19697817216</v>
      </c>
    </row>
    <row r="22" spans="1:17" x14ac:dyDescent="0.55000000000000004">
      <c r="A22" s="1" t="s">
        <v>68</v>
      </c>
      <c r="C22" s="6">
        <v>7509810</v>
      </c>
      <c r="D22" s="6"/>
      <c r="E22" s="6">
        <v>184015371441</v>
      </c>
      <c r="F22" s="6"/>
      <c r="G22" s="6">
        <v>161694642816</v>
      </c>
      <c r="H22" s="6"/>
      <c r="I22" s="6">
        <f t="shared" si="0"/>
        <v>22320728625</v>
      </c>
      <c r="J22" s="6"/>
      <c r="K22" s="6">
        <v>7509810</v>
      </c>
      <c r="L22" s="6"/>
      <c r="M22" s="6">
        <v>184015371441</v>
      </c>
      <c r="N22" s="6"/>
      <c r="O22" s="6">
        <v>169159769447</v>
      </c>
      <c r="P22" s="6"/>
      <c r="Q22" s="6">
        <f t="shared" si="1"/>
        <v>14855601994</v>
      </c>
    </row>
    <row r="23" spans="1:17" x14ac:dyDescent="0.55000000000000004">
      <c r="A23" s="1" t="s">
        <v>86</v>
      </c>
      <c r="C23" s="6">
        <v>4810894</v>
      </c>
      <c r="D23" s="6"/>
      <c r="E23" s="6">
        <v>25728608192</v>
      </c>
      <c r="F23" s="6"/>
      <c r="G23" s="6">
        <v>24485218205</v>
      </c>
      <c r="H23" s="6"/>
      <c r="I23" s="6">
        <f t="shared" si="0"/>
        <v>1243389987</v>
      </c>
      <c r="J23" s="6"/>
      <c r="K23" s="6">
        <v>4810894</v>
      </c>
      <c r="L23" s="6"/>
      <c r="M23" s="6">
        <v>25728608192</v>
      </c>
      <c r="N23" s="6"/>
      <c r="O23" s="6">
        <v>39118961902</v>
      </c>
      <c r="P23" s="6"/>
      <c r="Q23" s="6">
        <f t="shared" si="1"/>
        <v>-13390353710</v>
      </c>
    </row>
    <row r="24" spans="1:17" x14ac:dyDescent="0.55000000000000004">
      <c r="A24" s="1" t="s">
        <v>74</v>
      </c>
      <c r="C24" s="6">
        <v>35010621</v>
      </c>
      <c r="D24" s="6"/>
      <c r="E24" s="6">
        <v>323661462586</v>
      </c>
      <c r="F24" s="6"/>
      <c r="G24" s="6">
        <v>320529254884</v>
      </c>
      <c r="H24" s="6"/>
      <c r="I24" s="6">
        <f t="shared" si="0"/>
        <v>3132207702</v>
      </c>
      <c r="J24" s="6"/>
      <c r="K24" s="6">
        <v>35010621</v>
      </c>
      <c r="L24" s="6"/>
      <c r="M24" s="6">
        <v>323661462586</v>
      </c>
      <c r="N24" s="6"/>
      <c r="O24" s="6">
        <v>314612862557</v>
      </c>
      <c r="P24" s="6"/>
      <c r="Q24" s="6">
        <f t="shared" si="1"/>
        <v>9048600029</v>
      </c>
    </row>
    <row r="25" spans="1:17" x14ac:dyDescent="0.55000000000000004">
      <c r="A25" s="1" t="s">
        <v>80</v>
      </c>
      <c r="C25" s="6">
        <v>8217393</v>
      </c>
      <c r="D25" s="6"/>
      <c r="E25" s="6">
        <v>196043988279</v>
      </c>
      <c r="F25" s="6"/>
      <c r="G25" s="6">
        <v>177419809393</v>
      </c>
      <c r="H25" s="6"/>
      <c r="I25" s="6">
        <f t="shared" si="0"/>
        <v>18624178886</v>
      </c>
      <c r="J25" s="6"/>
      <c r="K25" s="6">
        <v>8217393</v>
      </c>
      <c r="L25" s="6"/>
      <c r="M25" s="6">
        <v>196043988279</v>
      </c>
      <c r="N25" s="6"/>
      <c r="O25" s="6">
        <v>223735201647</v>
      </c>
      <c r="P25" s="6"/>
      <c r="Q25" s="6">
        <f t="shared" si="1"/>
        <v>-27691213368</v>
      </c>
    </row>
    <row r="26" spans="1:17" x14ac:dyDescent="0.55000000000000004">
      <c r="A26" s="1" t="s">
        <v>21</v>
      </c>
      <c r="C26" s="6">
        <v>2400000</v>
      </c>
      <c r="D26" s="6"/>
      <c r="E26" s="6">
        <v>402542535600</v>
      </c>
      <c r="F26" s="6"/>
      <c r="G26" s="6">
        <v>358669144800</v>
      </c>
      <c r="H26" s="6"/>
      <c r="I26" s="6">
        <f t="shared" si="0"/>
        <v>43873390800</v>
      </c>
      <c r="J26" s="6"/>
      <c r="K26" s="6">
        <v>2400000</v>
      </c>
      <c r="L26" s="6"/>
      <c r="M26" s="6">
        <v>402542535600</v>
      </c>
      <c r="N26" s="6"/>
      <c r="O26" s="6">
        <v>345714685200</v>
      </c>
      <c r="P26" s="6"/>
      <c r="Q26" s="6">
        <f t="shared" si="1"/>
        <v>56827850400</v>
      </c>
    </row>
    <row r="27" spans="1:17" x14ac:dyDescent="0.55000000000000004">
      <c r="A27" s="1" t="s">
        <v>33</v>
      </c>
      <c r="C27" s="6">
        <v>14104969</v>
      </c>
      <c r="D27" s="6"/>
      <c r="E27" s="6">
        <v>113570459919</v>
      </c>
      <c r="F27" s="6"/>
      <c r="G27" s="6">
        <v>101792782594</v>
      </c>
      <c r="H27" s="6"/>
      <c r="I27" s="6">
        <f t="shared" si="0"/>
        <v>11777677325</v>
      </c>
      <c r="J27" s="6"/>
      <c r="K27" s="6">
        <v>14104969</v>
      </c>
      <c r="L27" s="6"/>
      <c r="M27" s="6">
        <v>113570459919</v>
      </c>
      <c r="N27" s="6"/>
      <c r="O27" s="6">
        <v>133620553460</v>
      </c>
      <c r="P27" s="6"/>
      <c r="Q27" s="6">
        <f t="shared" si="1"/>
        <v>-20050093541</v>
      </c>
    </row>
    <row r="28" spans="1:17" x14ac:dyDescent="0.55000000000000004">
      <c r="A28" s="1" t="s">
        <v>34</v>
      </c>
      <c r="C28" s="6">
        <v>26417969</v>
      </c>
      <c r="D28" s="6"/>
      <c r="E28" s="6">
        <v>181199396382</v>
      </c>
      <c r="F28" s="6"/>
      <c r="G28" s="6">
        <v>184613298053</v>
      </c>
      <c r="H28" s="6"/>
      <c r="I28" s="6">
        <f t="shared" si="0"/>
        <v>-3413901671</v>
      </c>
      <c r="J28" s="6"/>
      <c r="K28" s="6">
        <v>26417969</v>
      </c>
      <c r="L28" s="6"/>
      <c r="M28" s="6">
        <v>181199396382</v>
      </c>
      <c r="N28" s="6"/>
      <c r="O28" s="6">
        <v>188027199781</v>
      </c>
      <c r="P28" s="6"/>
      <c r="Q28" s="6">
        <f t="shared" si="1"/>
        <v>-6827803399</v>
      </c>
    </row>
    <row r="29" spans="1:17" x14ac:dyDescent="0.55000000000000004">
      <c r="A29" s="1" t="s">
        <v>27</v>
      </c>
      <c r="C29" s="6">
        <v>5988099</v>
      </c>
      <c r="D29" s="6"/>
      <c r="E29" s="6">
        <v>474233269838</v>
      </c>
      <c r="F29" s="6"/>
      <c r="G29" s="6">
        <v>464530744046</v>
      </c>
      <c r="H29" s="6"/>
      <c r="I29" s="6">
        <f t="shared" si="0"/>
        <v>9702525792</v>
      </c>
      <c r="J29" s="6"/>
      <c r="K29" s="6">
        <v>5988099</v>
      </c>
      <c r="L29" s="6"/>
      <c r="M29" s="6">
        <v>474233269838</v>
      </c>
      <c r="N29" s="6"/>
      <c r="O29" s="6">
        <v>359588701279</v>
      </c>
      <c r="P29" s="6"/>
      <c r="Q29" s="6">
        <f t="shared" si="1"/>
        <v>114644568559</v>
      </c>
    </row>
    <row r="30" spans="1:17" x14ac:dyDescent="0.55000000000000004">
      <c r="A30" s="1" t="s">
        <v>54</v>
      </c>
      <c r="C30" s="6">
        <v>113300</v>
      </c>
      <c r="D30" s="6"/>
      <c r="E30" s="6">
        <v>117456243240</v>
      </c>
      <c r="F30" s="6"/>
      <c r="G30" s="6">
        <v>116551089399</v>
      </c>
      <c r="H30" s="6"/>
      <c r="I30" s="6">
        <f t="shared" si="0"/>
        <v>905153841</v>
      </c>
      <c r="J30" s="6"/>
      <c r="K30" s="6">
        <v>113300</v>
      </c>
      <c r="L30" s="6"/>
      <c r="M30" s="6">
        <v>117456243240</v>
      </c>
      <c r="N30" s="6"/>
      <c r="O30" s="6">
        <v>114699931542</v>
      </c>
      <c r="P30" s="6"/>
      <c r="Q30" s="6">
        <f t="shared" si="1"/>
        <v>2756311698</v>
      </c>
    </row>
    <row r="31" spans="1:17" x14ac:dyDescent="0.55000000000000004">
      <c r="A31" s="1" t="s">
        <v>31</v>
      </c>
      <c r="C31" s="6">
        <v>3892776</v>
      </c>
      <c r="D31" s="6"/>
      <c r="E31" s="6">
        <v>312626113670</v>
      </c>
      <c r="F31" s="6"/>
      <c r="G31" s="6">
        <v>273504316304</v>
      </c>
      <c r="H31" s="6"/>
      <c r="I31" s="6">
        <f t="shared" si="0"/>
        <v>39121797366</v>
      </c>
      <c r="J31" s="6"/>
      <c r="K31" s="6">
        <v>3892776</v>
      </c>
      <c r="L31" s="6"/>
      <c r="M31" s="6">
        <v>312626113670</v>
      </c>
      <c r="N31" s="6"/>
      <c r="O31" s="6">
        <v>305389935522</v>
      </c>
      <c r="P31" s="6"/>
      <c r="Q31" s="6">
        <f t="shared" si="1"/>
        <v>7236178148</v>
      </c>
    </row>
    <row r="32" spans="1:17" x14ac:dyDescent="0.55000000000000004">
      <c r="A32" s="1" t="s">
        <v>46</v>
      </c>
      <c r="C32" s="6">
        <v>11359792</v>
      </c>
      <c r="D32" s="6"/>
      <c r="E32" s="6">
        <v>106237029243</v>
      </c>
      <c r="F32" s="6"/>
      <c r="G32" s="6">
        <v>107705015404</v>
      </c>
      <c r="H32" s="6"/>
      <c r="I32" s="6">
        <f t="shared" si="0"/>
        <v>-1467986161</v>
      </c>
      <c r="J32" s="6"/>
      <c r="K32" s="6">
        <v>11359792</v>
      </c>
      <c r="L32" s="6"/>
      <c r="M32" s="6">
        <v>106237029243</v>
      </c>
      <c r="N32" s="6"/>
      <c r="O32" s="6">
        <v>109568228608</v>
      </c>
      <c r="P32" s="6"/>
      <c r="Q32" s="6">
        <f t="shared" si="1"/>
        <v>-3331199365</v>
      </c>
    </row>
    <row r="33" spans="1:17" x14ac:dyDescent="0.55000000000000004">
      <c r="A33" s="1" t="s">
        <v>30</v>
      </c>
      <c r="C33" s="6">
        <v>9424485</v>
      </c>
      <c r="D33" s="6"/>
      <c r="E33" s="6">
        <v>218742989078</v>
      </c>
      <c r="F33" s="6"/>
      <c r="G33" s="6">
        <v>171226417036</v>
      </c>
      <c r="H33" s="6"/>
      <c r="I33" s="6">
        <f t="shared" si="0"/>
        <v>47516572042</v>
      </c>
      <c r="J33" s="6"/>
      <c r="K33" s="6">
        <v>9424485</v>
      </c>
      <c r="L33" s="6"/>
      <c r="M33" s="6">
        <v>218742989078</v>
      </c>
      <c r="N33" s="6"/>
      <c r="O33" s="6">
        <v>267177665552</v>
      </c>
      <c r="P33" s="6"/>
      <c r="Q33" s="6">
        <f t="shared" si="1"/>
        <v>-48434676474</v>
      </c>
    </row>
    <row r="34" spans="1:17" x14ac:dyDescent="0.55000000000000004">
      <c r="A34" s="1" t="s">
        <v>67</v>
      </c>
      <c r="C34" s="6">
        <v>561012</v>
      </c>
      <c r="D34" s="6"/>
      <c r="E34" s="6">
        <v>24304547335</v>
      </c>
      <c r="F34" s="6"/>
      <c r="G34" s="6">
        <v>14837138799</v>
      </c>
      <c r="H34" s="6"/>
      <c r="I34" s="6">
        <f t="shared" si="0"/>
        <v>9467408536</v>
      </c>
      <c r="J34" s="6"/>
      <c r="K34" s="6">
        <v>561012</v>
      </c>
      <c r="L34" s="6"/>
      <c r="M34" s="6">
        <v>24304547335</v>
      </c>
      <c r="N34" s="6"/>
      <c r="O34" s="6">
        <v>16913136480</v>
      </c>
      <c r="P34" s="6"/>
      <c r="Q34" s="6">
        <f t="shared" si="1"/>
        <v>7391410855</v>
      </c>
    </row>
    <row r="35" spans="1:17" x14ac:dyDescent="0.55000000000000004">
      <c r="A35" s="1" t="s">
        <v>56</v>
      </c>
      <c r="C35" s="6">
        <v>80000</v>
      </c>
      <c r="D35" s="6"/>
      <c r="E35" s="6">
        <v>83030721700</v>
      </c>
      <c r="F35" s="6"/>
      <c r="G35" s="6">
        <v>82287651700</v>
      </c>
      <c r="H35" s="6"/>
      <c r="I35" s="6">
        <f t="shared" si="0"/>
        <v>743070000</v>
      </c>
      <c r="J35" s="6"/>
      <c r="K35" s="6">
        <v>80000</v>
      </c>
      <c r="L35" s="6"/>
      <c r="M35" s="6">
        <v>83030721700</v>
      </c>
      <c r="N35" s="6"/>
      <c r="O35" s="6">
        <v>80591848272</v>
      </c>
      <c r="P35" s="6"/>
      <c r="Q35" s="6">
        <f t="shared" si="1"/>
        <v>2438873428</v>
      </c>
    </row>
    <row r="36" spans="1:17" x14ac:dyDescent="0.55000000000000004">
      <c r="A36" s="1" t="s">
        <v>64</v>
      </c>
      <c r="C36" s="6">
        <v>178047</v>
      </c>
      <c r="D36" s="6"/>
      <c r="E36" s="6">
        <v>3463647730</v>
      </c>
      <c r="F36" s="6"/>
      <c r="G36" s="6">
        <v>2493932558</v>
      </c>
      <c r="H36" s="6"/>
      <c r="I36" s="6">
        <f t="shared" si="0"/>
        <v>969715172</v>
      </c>
      <c r="J36" s="6"/>
      <c r="K36" s="6">
        <v>178047</v>
      </c>
      <c r="L36" s="6"/>
      <c r="M36" s="6">
        <v>3463647730</v>
      </c>
      <c r="N36" s="6"/>
      <c r="O36" s="6">
        <v>2424396101</v>
      </c>
      <c r="P36" s="6"/>
      <c r="Q36" s="6">
        <f t="shared" si="1"/>
        <v>1039251629</v>
      </c>
    </row>
    <row r="37" spans="1:17" x14ac:dyDescent="0.55000000000000004">
      <c r="A37" s="1" t="s">
        <v>44</v>
      </c>
      <c r="C37" s="6">
        <v>86842</v>
      </c>
      <c r="D37" s="6"/>
      <c r="E37" s="6">
        <v>6888844475</v>
      </c>
      <c r="F37" s="6"/>
      <c r="G37" s="6">
        <v>6848962191</v>
      </c>
      <c r="H37" s="6"/>
      <c r="I37" s="6">
        <f t="shared" si="0"/>
        <v>39882284</v>
      </c>
      <c r="J37" s="6"/>
      <c r="K37" s="6">
        <v>86842</v>
      </c>
      <c r="L37" s="6"/>
      <c r="M37" s="6">
        <v>6888844475</v>
      </c>
      <c r="N37" s="6"/>
      <c r="O37" s="6">
        <v>9775907477</v>
      </c>
      <c r="P37" s="6"/>
      <c r="Q37" s="6">
        <f t="shared" si="1"/>
        <v>-2887063002</v>
      </c>
    </row>
    <row r="38" spans="1:17" x14ac:dyDescent="0.55000000000000004">
      <c r="A38" s="1" t="s">
        <v>23</v>
      </c>
      <c r="C38" s="6">
        <v>22276849</v>
      </c>
      <c r="D38" s="6"/>
      <c r="E38" s="6">
        <v>229414966113</v>
      </c>
      <c r="F38" s="6"/>
      <c r="G38" s="6">
        <v>186388587816</v>
      </c>
      <c r="H38" s="6"/>
      <c r="I38" s="6">
        <f t="shared" si="0"/>
        <v>43026378297</v>
      </c>
      <c r="J38" s="6"/>
      <c r="K38" s="6">
        <v>22276849</v>
      </c>
      <c r="L38" s="6"/>
      <c r="M38" s="6">
        <v>229414966113</v>
      </c>
      <c r="N38" s="6"/>
      <c r="O38" s="6">
        <v>196995708354</v>
      </c>
      <c r="P38" s="6"/>
      <c r="Q38" s="6">
        <f t="shared" si="1"/>
        <v>32419257759</v>
      </c>
    </row>
    <row r="39" spans="1:17" x14ac:dyDescent="0.55000000000000004">
      <c r="A39" s="1" t="s">
        <v>32</v>
      </c>
      <c r="C39" s="6">
        <v>3311040</v>
      </c>
      <c r="D39" s="6"/>
      <c r="E39" s="6">
        <v>295154144142</v>
      </c>
      <c r="F39" s="6"/>
      <c r="G39" s="6">
        <v>272355036728</v>
      </c>
      <c r="H39" s="6"/>
      <c r="I39" s="6">
        <f t="shared" si="0"/>
        <v>22799107414</v>
      </c>
      <c r="J39" s="6"/>
      <c r="K39" s="6">
        <v>3311040</v>
      </c>
      <c r="L39" s="6"/>
      <c r="M39" s="6">
        <v>295154144142</v>
      </c>
      <c r="N39" s="6"/>
      <c r="O39" s="6">
        <v>281123164655</v>
      </c>
      <c r="P39" s="6"/>
      <c r="Q39" s="6">
        <f t="shared" si="1"/>
        <v>14030979487</v>
      </c>
    </row>
    <row r="40" spans="1:17" x14ac:dyDescent="0.55000000000000004">
      <c r="A40" s="1" t="s">
        <v>48</v>
      </c>
      <c r="C40" s="6">
        <v>82469611</v>
      </c>
      <c r="D40" s="6"/>
      <c r="E40" s="6">
        <v>731006001235</v>
      </c>
      <c r="F40" s="6"/>
      <c r="G40" s="6">
        <v>581066562381</v>
      </c>
      <c r="H40" s="6"/>
      <c r="I40" s="6">
        <f t="shared" si="0"/>
        <v>149939438854</v>
      </c>
      <c r="J40" s="6"/>
      <c r="K40" s="6">
        <v>82469611</v>
      </c>
      <c r="L40" s="6"/>
      <c r="M40" s="6">
        <v>731006001235</v>
      </c>
      <c r="N40" s="6"/>
      <c r="O40" s="6">
        <v>614841876109</v>
      </c>
      <c r="P40" s="6"/>
      <c r="Q40" s="6">
        <f t="shared" si="1"/>
        <v>116164125126</v>
      </c>
    </row>
    <row r="41" spans="1:17" x14ac:dyDescent="0.55000000000000004">
      <c r="A41" s="1" t="s">
        <v>47</v>
      </c>
      <c r="C41" s="6">
        <v>21477500</v>
      </c>
      <c r="D41" s="6"/>
      <c r="E41" s="6">
        <v>278186706641</v>
      </c>
      <c r="F41" s="6"/>
      <c r="G41" s="6">
        <v>244454166618</v>
      </c>
      <c r="H41" s="6"/>
      <c r="I41" s="6">
        <f t="shared" si="0"/>
        <v>33732540023</v>
      </c>
      <c r="J41" s="6"/>
      <c r="K41" s="6">
        <v>21477500</v>
      </c>
      <c r="L41" s="6"/>
      <c r="M41" s="6">
        <v>278186706641</v>
      </c>
      <c r="N41" s="6"/>
      <c r="O41" s="6">
        <v>242746189908</v>
      </c>
      <c r="P41" s="6"/>
      <c r="Q41" s="6">
        <f t="shared" si="1"/>
        <v>35440516733</v>
      </c>
    </row>
    <row r="42" spans="1:17" x14ac:dyDescent="0.55000000000000004">
      <c r="A42" s="1" t="s">
        <v>90</v>
      </c>
      <c r="C42" s="6">
        <v>633689</v>
      </c>
      <c r="D42" s="6"/>
      <c r="E42" s="6">
        <v>11338533908</v>
      </c>
      <c r="F42" s="6"/>
      <c r="G42" s="6">
        <v>13319818327</v>
      </c>
      <c r="H42" s="6"/>
      <c r="I42" s="6">
        <f t="shared" si="0"/>
        <v>-1981284419</v>
      </c>
      <c r="J42" s="6"/>
      <c r="K42" s="6">
        <v>633689</v>
      </c>
      <c r="L42" s="6"/>
      <c r="M42" s="6">
        <v>11338533908</v>
      </c>
      <c r="N42" s="6"/>
      <c r="O42" s="6">
        <v>13319818327</v>
      </c>
      <c r="P42" s="6"/>
      <c r="Q42" s="6">
        <f t="shared" si="1"/>
        <v>-1981284419</v>
      </c>
    </row>
    <row r="43" spans="1:17" x14ac:dyDescent="0.55000000000000004">
      <c r="A43" s="1" t="s">
        <v>20</v>
      </c>
      <c r="C43" s="6">
        <v>1717429</v>
      </c>
      <c r="D43" s="6"/>
      <c r="E43" s="6">
        <v>86333624742</v>
      </c>
      <c r="F43" s="6"/>
      <c r="G43" s="6">
        <v>77507347504</v>
      </c>
      <c r="H43" s="6"/>
      <c r="I43" s="6">
        <f t="shared" si="0"/>
        <v>8826277238</v>
      </c>
      <c r="J43" s="6"/>
      <c r="K43" s="6">
        <v>1717429</v>
      </c>
      <c r="L43" s="6"/>
      <c r="M43" s="6">
        <v>86333624742</v>
      </c>
      <c r="N43" s="6"/>
      <c r="O43" s="6">
        <v>71754048801</v>
      </c>
      <c r="P43" s="6"/>
      <c r="Q43" s="6">
        <f t="shared" si="1"/>
        <v>14579575941</v>
      </c>
    </row>
    <row r="44" spans="1:17" x14ac:dyDescent="0.55000000000000004">
      <c r="A44" s="1" t="s">
        <v>55</v>
      </c>
      <c r="C44" s="6">
        <v>231600</v>
      </c>
      <c r="D44" s="6"/>
      <c r="E44" s="6">
        <v>240085726438</v>
      </c>
      <c r="F44" s="6"/>
      <c r="G44" s="6">
        <v>237876017232</v>
      </c>
      <c r="H44" s="6"/>
      <c r="I44" s="6">
        <f t="shared" si="0"/>
        <v>2209709206</v>
      </c>
      <c r="J44" s="6"/>
      <c r="K44" s="6">
        <v>231600</v>
      </c>
      <c r="L44" s="6"/>
      <c r="M44" s="6">
        <v>240085726438</v>
      </c>
      <c r="N44" s="6"/>
      <c r="O44" s="6">
        <v>232020934551</v>
      </c>
      <c r="P44" s="6"/>
      <c r="Q44" s="6">
        <f t="shared" si="1"/>
        <v>8064791887</v>
      </c>
    </row>
    <row r="45" spans="1:17" x14ac:dyDescent="0.55000000000000004">
      <c r="A45" s="1" t="s">
        <v>91</v>
      </c>
      <c r="C45" s="6">
        <v>82124</v>
      </c>
      <c r="D45" s="6"/>
      <c r="E45" s="6">
        <v>5358218633</v>
      </c>
      <c r="F45" s="6"/>
      <c r="G45" s="6">
        <v>2671453483</v>
      </c>
      <c r="H45" s="6"/>
      <c r="I45" s="6">
        <f t="shared" si="0"/>
        <v>2686765150</v>
      </c>
      <c r="J45" s="6"/>
      <c r="K45" s="6">
        <v>82124</v>
      </c>
      <c r="L45" s="6"/>
      <c r="M45" s="6">
        <v>5358218633</v>
      </c>
      <c r="N45" s="6"/>
      <c r="O45" s="6">
        <v>2671453483</v>
      </c>
      <c r="P45" s="6"/>
      <c r="Q45" s="6">
        <f t="shared" si="1"/>
        <v>2686765150</v>
      </c>
    </row>
    <row r="46" spans="1:17" x14ac:dyDescent="0.55000000000000004">
      <c r="A46" s="1" t="s">
        <v>26</v>
      </c>
      <c r="C46" s="6">
        <v>5100000</v>
      </c>
      <c r="D46" s="6"/>
      <c r="E46" s="6">
        <v>345091415850</v>
      </c>
      <c r="F46" s="6"/>
      <c r="G46" s="6">
        <v>304280693100</v>
      </c>
      <c r="H46" s="6"/>
      <c r="I46" s="6">
        <f t="shared" si="0"/>
        <v>40810722750</v>
      </c>
      <c r="J46" s="6"/>
      <c r="K46" s="6">
        <v>5100000</v>
      </c>
      <c r="L46" s="6"/>
      <c r="M46" s="6">
        <v>345091415850</v>
      </c>
      <c r="N46" s="6"/>
      <c r="O46" s="6">
        <v>352522200000</v>
      </c>
      <c r="P46" s="6"/>
      <c r="Q46" s="6">
        <f t="shared" si="1"/>
        <v>-7430784150</v>
      </c>
    </row>
    <row r="47" spans="1:17" x14ac:dyDescent="0.55000000000000004">
      <c r="A47" s="1" t="s">
        <v>70</v>
      </c>
      <c r="C47" s="6">
        <v>48401122</v>
      </c>
      <c r="D47" s="6"/>
      <c r="E47" s="6">
        <v>1748912469031</v>
      </c>
      <c r="F47" s="6"/>
      <c r="G47" s="6">
        <v>1385366733999</v>
      </c>
      <c r="H47" s="6"/>
      <c r="I47" s="6">
        <f t="shared" si="0"/>
        <v>363545735032</v>
      </c>
      <c r="J47" s="6"/>
      <c r="K47" s="6">
        <v>48401122</v>
      </c>
      <c r="L47" s="6"/>
      <c r="M47" s="6">
        <v>1748912469031</v>
      </c>
      <c r="N47" s="6"/>
      <c r="O47" s="6">
        <v>969120669772</v>
      </c>
      <c r="P47" s="6"/>
      <c r="Q47" s="6">
        <f t="shared" si="1"/>
        <v>779791799259</v>
      </c>
    </row>
    <row r="48" spans="1:17" x14ac:dyDescent="0.55000000000000004">
      <c r="A48" s="1" t="s">
        <v>35</v>
      </c>
      <c r="C48" s="6">
        <v>10580735</v>
      </c>
      <c r="D48" s="6"/>
      <c r="E48" s="6">
        <v>258737378818</v>
      </c>
      <c r="F48" s="6"/>
      <c r="G48" s="6">
        <v>260104690169</v>
      </c>
      <c r="H48" s="6"/>
      <c r="I48" s="6">
        <f t="shared" si="0"/>
        <v>-1367311351</v>
      </c>
      <c r="J48" s="6"/>
      <c r="K48" s="6">
        <v>10580735</v>
      </c>
      <c r="L48" s="6"/>
      <c r="M48" s="6">
        <v>258737378818</v>
      </c>
      <c r="N48" s="6"/>
      <c r="O48" s="6">
        <v>291868384888</v>
      </c>
      <c r="P48" s="6"/>
      <c r="Q48" s="6">
        <f t="shared" si="1"/>
        <v>-33131006070</v>
      </c>
    </row>
    <row r="49" spans="1:17" x14ac:dyDescent="0.55000000000000004">
      <c r="A49" s="1" t="s">
        <v>79</v>
      </c>
      <c r="C49" s="6">
        <v>28333329</v>
      </c>
      <c r="D49" s="6"/>
      <c r="E49" s="6">
        <v>247849762093</v>
      </c>
      <c r="F49" s="6"/>
      <c r="G49" s="6">
        <v>200414791892</v>
      </c>
      <c r="H49" s="6"/>
      <c r="I49" s="6">
        <f t="shared" si="0"/>
        <v>47434970201</v>
      </c>
      <c r="J49" s="6"/>
      <c r="K49" s="6">
        <v>28333329</v>
      </c>
      <c r="L49" s="6"/>
      <c r="M49" s="6">
        <v>247849762093</v>
      </c>
      <c r="N49" s="6"/>
      <c r="O49" s="6">
        <v>287844788510</v>
      </c>
      <c r="P49" s="6"/>
      <c r="Q49" s="6">
        <f t="shared" si="1"/>
        <v>-39995026417</v>
      </c>
    </row>
    <row r="50" spans="1:17" x14ac:dyDescent="0.55000000000000004">
      <c r="A50" s="1" t="s">
        <v>51</v>
      </c>
      <c r="C50" s="6">
        <v>9495314</v>
      </c>
      <c r="D50" s="6"/>
      <c r="E50" s="6">
        <v>151021070107</v>
      </c>
      <c r="F50" s="6"/>
      <c r="G50" s="6">
        <v>121855125942</v>
      </c>
      <c r="H50" s="6"/>
      <c r="I50" s="6">
        <f t="shared" si="0"/>
        <v>29165944165</v>
      </c>
      <c r="J50" s="6"/>
      <c r="K50" s="6">
        <v>9495314</v>
      </c>
      <c r="L50" s="6"/>
      <c r="M50" s="6">
        <v>151021070107</v>
      </c>
      <c r="N50" s="6"/>
      <c r="O50" s="6">
        <v>143847569277</v>
      </c>
      <c r="P50" s="6"/>
      <c r="Q50" s="6">
        <f t="shared" si="1"/>
        <v>7173500830</v>
      </c>
    </row>
    <row r="51" spans="1:17" x14ac:dyDescent="0.55000000000000004">
      <c r="A51" s="1" t="s">
        <v>50</v>
      </c>
      <c r="C51" s="6">
        <v>32433588</v>
      </c>
      <c r="D51" s="6"/>
      <c r="E51" s="6">
        <v>244383809787</v>
      </c>
      <c r="F51" s="6"/>
      <c r="G51" s="6">
        <v>203438237435</v>
      </c>
      <c r="H51" s="6"/>
      <c r="I51" s="6">
        <f t="shared" si="0"/>
        <v>40945572352</v>
      </c>
      <c r="J51" s="6"/>
      <c r="K51" s="6">
        <v>32433588</v>
      </c>
      <c r="L51" s="6"/>
      <c r="M51" s="6">
        <v>244383809787</v>
      </c>
      <c r="N51" s="6"/>
      <c r="O51" s="6">
        <v>215044856369</v>
      </c>
      <c r="P51" s="6"/>
      <c r="Q51" s="6">
        <f t="shared" si="1"/>
        <v>29338953418</v>
      </c>
    </row>
    <row r="52" spans="1:17" x14ac:dyDescent="0.55000000000000004">
      <c r="A52" s="1" t="s">
        <v>49</v>
      </c>
      <c r="C52" s="6">
        <v>96432880</v>
      </c>
      <c r="D52" s="6"/>
      <c r="E52" s="6">
        <v>632670088802</v>
      </c>
      <c r="F52" s="6"/>
      <c r="G52" s="6">
        <v>558134196498</v>
      </c>
      <c r="H52" s="6"/>
      <c r="I52" s="6">
        <f t="shared" si="0"/>
        <v>74535892304</v>
      </c>
      <c r="J52" s="6"/>
      <c r="K52" s="6">
        <v>96432880</v>
      </c>
      <c r="L52" s="6"/>
      <c r="M52" s="6">
        <v>632670088802</v>
      </c>
      <c r="N52" s="6"/>
      <c r="O52" s="6">
        <v>657711281564</v>
      </c>
      <c r="P52" s="6"/>
      <c r="Q52" s="6">
        <f t="shared" si="1"/>
        <v>-25041192762</v>
      </c>
    </row>
    <row r="53" spans="1:17" x14ac:dyDescent="0.55000000000000004">
      <c r="A53" s="1" t="s">
        <v>52</v>
      </c>
      <c r="C53" s="6">
        <v>40664165</v>
      </c>
      <c r="D53" s="6"/>
      <c r="E53" s="6">
        <v>598248755630</v>
      </c>
      <c r="F53" s="6"/>
      <c r="G53" s="6">
        <v>533168992348</v>
      </c>
      <c r="H53" s="6"/>
      <c r="I53" s="6">
        <f t="shared" si="0"/>
        <v>65079763282</v>
      </c>
      <c r="J53" s="6"/>
      <c r="K53" s="6">
        <v>40664165</v>
      </c>
      <c r="L53" s="6"/>
      <c r="M53" s="6">
        <v>598248755630</v>
      </c>
      <c r="N53" s="6"/>
      <c r="O53" s="6">
        <v>586930535928</v>
      </c>
      <c r="P53" s="6"/>
      <c r="Q53" s="6">
        <f t="shared" si="1"/>
        <v>11318219702</v>
      </c>
    </row>
    <row r="54" spans="1:17" x14ac:dyDescent="0.55000000000000004">
      <c r="A54" s="1" t="s">
        <v>53</v>
      </c>
      <c r="C54" s="6">
        <v>60194533</v>
      </c>
      <c r="D54" s="6"/>
      <c r="E54" s="6">
        <v>773684335585</v>
      </c>
      <c r="F54" s="6"/>
      <c r="G54" s="6">
        <v>647658214720</v>
      </c>
      <c r="H54" s="6"/>
      <c r="I54" s="6">
        <f t="shared" si="0"/>
        <v>126026120865</v>
      </c>
      <c r="J54" s="6"/>
      <c r="K54" s="6">
        <v>60194533</v>
      </c>
      <c r="L54" s="6"/>
      <c r="M54" s="6">
        <v>773684335585</v>
      </c>
      <c r="N54" s="6"/>
      <c r="O54" s="6">
        <v>633667216858</v>
      </c>
      <c r="P54" s="6"/>
      <c r="Q54" s="6">
        <f t="shared" si="1"/>
        <v>140017118727</v>
      </c>
    </row>
    <row r="55" spans="1:17" x14ac:dyDescent="0.55000000000000004">
      <c r="A55" s="1" t="s">
        <v>83</v>
      </c>
      <c r="C55" s="6">
        <v>32936086</v>
      </c>
      <c r="D55" s="6"/>
      <c r="E55" s="6">
        <v>404995238486</v>
      </c>
      <c r="F55" s="6"/>
      <c r="G55" s="6">
        <v>377820941966</v>
      </c>
      <c r="H55" s="6"/>
      <c r="I55" s="6">
        <f t="shared" si="0"/>
        <v>27174296520</v>
      </c>
      <c r="J55" s="6"/>
      <c r="K55" s="6">
        <v>32936086</v>
      </c>
      <c r="L55" s="6"/>
      <c r="M55" s="6">
        <v>404995238486</v>
      </c>
      <c r="N55" s="6"/>
      <c r="O55" s="6">
        <v>364724895451</v>
      </c>
      <c r="P55" s="6"/>
      <c r="Q55" s="6">
        <f t="shared" si="1"/>
        <v>40270343035</v>
      </c>
    </row>
    <row r="56" spans="1:17" x14ac:dyDescent="0.55000000000000004">
      <c r="A56" s="1" t="s">
        <v>36</v>
      </c>
      <c r="C56" s="6">
        <v>11693117</v>
      </c>
      <c r="D56" s="6"/>
      <c r="E56" s="6">
        <v>271409727972</v>
      </c>
      <c r="F56" s="6"/>
      <c r="G56" s="6">
        <v>274431849140</v>
      </c>
      <c r="H56" s="6"/>
      <c r="I56" s="6">
        <f t="shared" si="0"/>
        <v>-3022121168</v>
      </c>
      <c r="J56" s="6"/>
      <c r="K56" s="6">
        <v>11693117</v>
      </c>
      <c r="L56" s="6"/>
      <c r="M56" s="6">
        <v>271409727972</v>
      </c>
      <c r="N56" s="6"/>
      <c r="O56" s="6">
        <v>332782034768</v>
      </c>
      <c r="P56" s="6"/>
      <c r="Q56" s="6">
        <f t="shared" si="1"/>
        <v>-61372306796</v>
      </c>
    </row>
    <row r="57" spans="1:17" x14ac:dyDescent="0.55000000000000004">
      <c r="A57" s="1" t="s">
        <v>85</v>
      </c>
      <c r="C57" s="6">
        <v>63987299</v>
      </c>
      <c r="D57" s="6"/>
      <c r="E57" s="6">
        <v>154309549909</v>
      </c>
      <c r="F57" s="6"/>
      <c r="G57" s="6">
        <v>141079382029</v>
      </c>
      <c r="H57" s="6"/>
      <c r="I57" s="6">
        <f t="shared" si="0"/>
        <v>13230167880</v>
      </c>
      <c r="J57" s="6"/>
      <c r="K57" s="6">
        <v>63987299</v>
      </c>
      <c r="L57" s="6"/>
      <c r="M57" s="6">
        <v>154309549909</v>
      </c>
      <c r="N57" s="6"/>
      <c r="O57" s="6">
        <v>152857656055</v>
      </c>
      <c r="P57" s="6"/>
      <c r="Q57" s="6">
        <f t="shared" si="1"/>
        <v>1451893854</v>
      </c>
    </row>
    <row r="58" spans="1:17" x14ac:dyDescent="0.55000000000000004">
      <c r="A58" s="1" t="s">
        <v>88</v>
      </c>
      <c r="C58" s="6">
        <v>5100000</v>
      </c>
      <c r="D58" s="6"/>
      <c r="E58" s="6">
        <v>94194189900</v>
      </c>
      <c r="F58" s="6"/>
      <c r="G58" s="6">
        <v>71127259650</v>
      </c>
      <c r="H58" s="6"/>
      <c r="I58" s="6">
        <f t="shared" si="0"/>
        <v>23066930250</v>
      </c>
      <c r="J58" s="6"/>
      <c r="K58" s="6">
        <v>5100000</v>
      </c>
      <c r="L58" s="6"/>
      <c r="M58" s="6">
        <v>94194189900</v>
      </c>
      <c r="N58" s="6"/>
      <c r="O58" s="6">
        <v>83599742644</v>
      </c>
      <c r="P58" s="6"/>
      <c r="Q58" s="6">
        <f t="shared" si="1"/>
        <v>10594447256</v>
      </c>
    </row>
    <row r="59" spans="1:17" x14ac:dyDescent="0.55000000000000004">
      <c r="A59" s="1" t="s">
        <v>37</v>
      </c>
      <c r="C59" s="6">
        <v>60880844</v>
      </c>
      <c r="D59" s="6"/>
      <c r="E59" s="6">
        <v>593082309186</v>
      </c>
      <c r="F59" s="6"/>
      <c r="G59" s="6">
        <v>475433463075</v>
      </c>
      <c r="H59" s="6"/>
      <c r="I59" s="6">
        <f t="shared" si="0"/>
        <v>117648846111</v>
      </c>
      <c r="J59" s="6"/>
      <c r="K59" s="6">
        <v>60880844</v>
      </c>
      <c r="L59" s="6"/>
      <c r="M59" s="6">
        <v>593082309186</v>
      </c>
      <c r="N59" s="6"/>
      <c r="O59" s="6">
        <v>471200534811</v>
      </c>
      <c r="P59" s="6"/>
      <c r="Q59" s="6">
        <f t="shared" si="1"/>
        <v>121881774375</v>
      </c>
    </row>
    <row r="60" spans="1:17" x14ac:dyDescent="0.55000000000000004">
      <c r="A60" s="1" t="s">
        <v>29</v>
      </c>
      <c r="C60" s="6">
        <v>11020888</v>
      </c>
      <c r="D60" s="6"/>
      <c r="E60" s="6">
        <v>659290779452</v>
      </c>
      <c r="F60" s="6"/>
      <c r="G60" s="6">
        <v>560035637182</v>
      </c>
      <c r="H60" s="6"/>
      <c r="I60" s="6">
        <f t="shared" si="0"/>
        <v>99255142270</v>
      </c>
      <c r="J60" s="6"/>
      <c r="K60" s="6">
        <v>11020888</v>
      </c>
      <c r="L60" s="6"/>
      <c r="M60" s="6">
        <v>659290779452</v>
      </c>
      <c r="N60" s="6"/>
      <c r="O60" s="6">
        <v>603966445185</v>
      </c>
      <c r="P60" s="6"/>
      <c r="Q60" s="6">
        <f t="shared" si="1"/>
        <v>55324334267</v>
      </c>
    </row>
    <row r="61" spans="1:17" x14ac:dyDescent="0.55000000000000004">
      <c r="A61" s="1" t="s">
        <v>87</v>
      </c>
      <c r="C61" s="6">
        <v>1506553</v>
      </c>
      <c r="D61" s="6"/>
      <c r="E61" s="6">
        <v>37140207439</v>
      </c>
      <c r="F61" s="6"/>
      <c r="G61" s="6">
        <v>25578820284</v>
      </c>
      <c r="H61" s="6"/>
      <c r="I61" s="6">
        <f t="shared" si="0"/>
        <v>11561387155</v>
      </c>
      <c r="J61" s="6"/>
      <c r="K61" s="6">
        <v>1506553</v>
      </c>
      <c r="L61" s="6"/>
      <c r="M61" s="6">
        <v>37140207439</v>
      </c>
      <c r="N61" s="6"/>
      <c r="O61" s="6">
        <v>50962953998</v>
      </c>
      <c r="P61" s="6"/>
      <c r="Q61" s="6">
        <f t="shared" si="1"/>
        <v>-13822746559</v>
      </c>
    </row>
    <row r="62" spans="1:17" x14ac:dyDescent="0.55000000000000004">
      <c r="A62" s="1" t="s">
        <v>59</v>
      </c>
      <c r="C62" s="6">
        <v>4530397</v>
      </c>
      <c r="D62" s="6"/>
      <c r="E62" s="6">
        <v>117810020166</v>
      </c>
      <c r="F62" s="6"/>
      <c r="G62" s="6">
        <v>89135326891</v>
      </c>
      <c r="H62" s="6"/>
      <c r="I62" s="6">
        <f t="shared" si="0"/>
        <v>28674693275</v>
      </c>
      <c r="J62" s="6"/>
      <c r="K62" s="6">
        <v>4530397</v>
      </c>
      <c r="L62" s="6"/>
      <c r="M62" s="6">
        <v>117810020166</v>
      </c>
      <c r="N62" s="6"/>
      <c r="O62" s="6">
        <v>112349360159</v>
      </c>
      <c r="P62" s="6"/>
      <c r="Q62" s="6">
        <f t="shared" si="1"/>
        <v>5460660007</v>
      </c>
    </row>
    <row r="63" spans="1:17" x14ac:dyDescent="0.55000000000000004">
      <c r="A63" s="1" t="s">
        <v>57</v>
      </c>
      <c r="C63" s="6">
        <v>1023131</v>
      </c>
      <c r="D63" s="6"/>
      <c r="E63" s="6">
        <v>38423898539</v>
      </c>
      <c r="F63" s="6"/>
      <c r="G63" s="6">
        <v>28385680472</v>
      </c>
      <c r="H63" s="6"/>
      <c r="I63" s="6">
        <f t="shared" si="0"/>
        <v>10038218067</v>
      </c>
      <c r="J63" s="6"/>
      <c r="K63" s="6">
        <v>1023131</v>
      </c>
      <c r="L63" s="6"/>
      <c r="M63" s="6">
        <v>38423898539</v>
      </c>
      <c r="N63" s="6"/>
      <c r="O63" s="6">
        <v>41302131278</v>
      </c>
      <c r="P63" s="6"/>
      <c r="Q63" s="6">
        <f t="shared" si="1"/>
        <v>-2878232739</v>
      </c>
    </row>
    <row r="64" spans="1:17" x14ac:dyDescent="0.55000000000000004">
      <c r="A64" s="1" t="s">
        <v>45</v>
      </c>
      <c r="C64" s="6">
        <v>538214</v>
      </c>
      <c r="D64" s="6"/>
      <c r="E64" s="6">
        <v>207140451509</v>
      </c>
      <c r="F64" s="6"/>
      <c r="G64" s="6">
        <v>192053123636</v>
      </c>
      <c r="H64" s="6"/>
      <c r="I64" s="6">
        <f t="shared" si="0"/>
        <v>15087327873</v>
      </c>
      <c r="J64" s="6"/>
      <c r="K64" s="6">
        <v>538214</v>
      </c>
      <c r="L64" s="6"/>
      <c r="M64" s="6">
        <v>207140451509</v>
      </c>
      <c r="N64" s="6"/>
      <c r="O64" s="6">
        <v>218140290554</v>
      </c>
      <c r="P64" s="6"/>
      <c r="Q64" s="6">
        <f t="shared" si="1"/>
        <v>-10999839045</v>
      </c>
    </row>
    <row r="65" spans="1:17" x14ac:dyDescent="0.55000000000000004">
      <c r="A65" s="1" t="s">
        <v>18</v>
      </c>
      <c r="C65" s="6">
        <v>10125945</v>
      </c>
      <c r="D65" s="6"/>
      <c r="E65" s="6">
        <v>327185436363</v>
      </c>
      <c r="F65" s="6"/>
      <c r="G65" s="6">
        <v>275800060186</v>
      </c>
      <c r="H65" s="6"/>
      <c r="I65" s="6">
        <f t="shared" si="0"/>
        <v>51385376177</v>
      </c>
      <c r="J65" s="6"/>
      <c r="K65" s="6">
        <v>10125945</v>
      </c>
      <c r="L65" s="6"/>
      <c r="M65" s="6">
        <v>327185436363</v>
      </c>
      <c r="N65" s="6"/>
      <c r="O65" s="6">
        <v>287878894939</v>
      </c>
      <c r="P65" s="6"/>
      <c r="Q65" s="6">
        <f t="shared" si="1"/>
        <v>39306541424</v>
      </c>
    </row>
    <row r="66" spans="1:17" x14ac:dyDescent="0.55000000000000004">
      <c r="A66" s="1" t="s">
        <v>82</v>
      </c>
      <c r="C66" s="6">
        <v>20837840</v>
      </c>
      <c r="D66" s="6"/>
      <c r="E66" s="6">
        <v>526546190337</v>
      </c>
      <c r="F66" s="6"/>
      <c r="G66" s="6">
        <v>488846974507</v>
      </c>
      <c r="H66" s="6"/>
      <c r="I66" s="6">
        <f t="shared" si="0"/>
        <v>37699215830</v>
      </c>
      <c r="J66" s="6"/>
      <c r="K66" s="6">
        <v>20837840</v>
      </c>
      <c r="L66" s="6"/>
      <c r="M66" s="6">
        <v>526546190337</v>
      </c>
      <c r="N66" s="6"/>
      <c r="O66" s="6">
        <v>476211523047</v>
      </c>
      <c r="P66" s="6"/>
      <c r="Q66" s="6">
        <f t="shared" si="1"/>
        <v>50334667290</v>
      </c>
    </row>
    <row r="67" spans="1:17" x14ac:dyDescent="0.55000000000000004">
      <c r="A67" s="1" t="s">
        <v>81</v>
      </c>
      <c r="C67" s="6">
        <v>1946219</v>
      </c>
      <c r="D67" s="6"/>
      <c r="E67" s="6">
        <v>36371213142</v>
      </c>
      <c r="F67" s="6"/>
      <c r="G67" s="6">
        <v>51202754068</v>
      </c>
      <c r="H67" s="6"/>
      <c r="I67" s="6">
        <f t="shared" si="0"/>
        <v>-14831540926</v>
      </c>
      <c r="J67" s="6"/>
      <c r="K67" s="6">
        <v>1946219</v>
      </c>
      <c r="L67" s="6"/>
      <c r="M67" s="6">
        <v>36371213142</v>
      </c>
      <c r="N67" s="6"/>
      <c r="O67" s="6">
        <v>21782928467</v>
      </c>
      <c r="P67" s="6"/>
      <c r="Q67" s="6">
        <f t="shared" si="1"/>
        <v>14588284675</v>
      </c>
    </row>
    <row r="68" spans="1:17" x14ac:dyDescent="0.55000000000000004">
      <c r="A68" s="1" t="s">
        <v>71</v>
      </c>
      <c r="C68" s="6">
        <v>146149622</v>
      </c>
      <c r="D68" s="6"/>
      <c r="E68" s="6">
        <v>1523987533048</v>
      </c>
      <c r="F68" s="6"/>
      <c r="G68" s="6">
        <v>1468315515765</v>
      </c>
      <c r="H68" s="6"/>
      <c r="I68" s="6">
        <f t="shared" si="0"/>
        <v>55672017283</v>
      </c>
      <c r="J68" s="6"/>
      <c r="K68" s="6">
        <v>146149622</v>
      </c>
      <c r="L68" s="6"/>
      <c r="M68" s="6">
        <v>1523987533048</v>
      </c>
      <c r="N68" s="6"/>
      <c r="O68" s="6">
        <v>1274779178492</v>
      </c>
      <c r="P68" s="6"/>
      <c r="Q68" s="6">
        <f t="shared" si="1"/>
        <v>249208354556</v>
      </c>
    </row>
    <row r="69" spans="1:17" x14ac:dyDescent="0.55000000000000004">
      <c r="A69" s="1" t="s">
        <v>69</v>
      </c>
      <c r="C69" s="6">
        <v>89098294</v>
      </c>
      <c r="D69" s="6"/>
      <c r="E69" s="6">
        <v>1351550108639</v>
      </c>
      <c r="F69" s="6"/>
      <c r="G69" s="6">
        <v>1352435790231</v>
      </c>
      <c r="H69" s="6"/>
      <c r="I69" s="6">
        <f t="shared" si="0"/>
        <v>-885681592</v>
      </c>
      <c r="J69" s="6"/>
      <c r="K69" s="6">
        <v>89098294</v>
      </c>
      <c r="L69" s="6"/>
      <c r="M69" s="6">
        <v>1351550108639</v>
      </c>
      <c r="N69" s="6"/>
      <c r="O69" s="6">
        <v>1281581234144</v>
      </c>
      <c r="P69" s="6"/>
      <c r="Q69" s="6">
        <f t="shared" si="1"/>
        <v>69968874495</v>
      </c>
    </row>
    <row r="70" spans="1:17" x14ac:dyDescent="0.55000000000000004">
      <c r="A70" s="1" t="s">
        <v>28</v>
      </c>
      <c r="C70" s="6">
        <v>3888326</v>
      </c>
      <c r="D70" s="6"/>
      <c r="E70" s="6">
        <v>176561900226</v>
      </c>
      <c r="F70" s="6"/>
      <c r="G70" s="6">
        <v>167239020547</v>
      </c>
      <c r="H70" s="6"/>
      <c r="I70" s="6">
        <f t="shared" si="0"/>
        <v>9322879679</v>
      </c>
      <c r="J70" s="6"/>
      <c r="K70" s="6">
        <v>3888326</v>
      </c>
      <c r="L70" s="6"/>
      <c r="M70" s="6">
        <v>176561900226</v>
      </c>
      <c r="N70" s="6"/>
      <c r="O70" s="6">
        <v>172928621191</v>
      </c>
      <c r="P70" s="6"/>
      <c r="Q70" s="6">
        <f t="shared" si="1"/>
        <v>3633279035</v>
      </c>
    </row>
    <row r="71" spans="1:17" s="19" customFormat="1" x14ac:dyDescent="0.55000000000000004">
      <c r="A71" s="19" t="s">
        <v>15</v>
      </c>
      <c r="C71" s="20">
        <v>242400000</v>
      </c>
      <c r="D71" s="20"/>
      <c r="E71" s="20">
        <v>657091702470</v>
      </c>
      <c r="F71" s="20"/>
      <c r="G71" s="20">
        <v>600225680520</v>
      </c>
      <c r="H71" s="20"/>
      <c r="I71" s="20">
        <f t="shared" si="0"/>
        <v>56866021950</v>
      </c>
      <c r="J71" s="20"/>
      <c r="K71" s="20">
        <v>242400000</v>
      </c>
      <c r="L71" s="20"/>
      <c r="M71" s="20">
        <v>657091702470</v>
      </c>
      <c r="N71" s="20"/>
      <c r="O71" s="20">
        <v>621670917931</v>
      </c>
      <c r="P71" s="20"/>
      <c r="Q71" s="20">
        <f t="shared" si="1"/>
        <v>35420784539</v>
      </c>
    </row>
    <row r="72" spans="1:17" x14ac:dyDescent="0.55000000000000004">
      <c r="A72" s="1" t="s">
        <v>16</v>
      </c>
      <c r="C72" s="6">
        <v>75603088</v>
      </c>
      <c r="D72" s="6"/>
      <c r="E72" s="6">
        <v>166990520669</v>
      </c>
      <c r="F72" s="6"/>
      <c r="G72" s="6">
        <v>162331019193</v>
      </c>
      <c r="H72" s="6"/>
      <c r="I72" s="6">
        <f t="shared" si="0"/>
        <v>4659501476</v>
      </c>
      <c r="J72" s="6"/>
      <c r="K72" s="6">
        <v>75603088</v>
      </c>
      <c r="L72" s="6"/>
      <c r="M72" s="6">
        <v>166990520669</v>
      </c>
      <c r="N72" s="6"/>
      <c r="O72" s="6">
        <v>172100942021</v>
      </c>
      <c r="P72" s="6"/>
      <c r="Q72" s="6">
        <f t="shared" si="1"/>
        <v>-5110421352</v>
      </c>
    </row>
    <row r="73" spans="1:17" x14ac:dyDescent="0.55000000000000004">
      <c r="A73" s="1" t="s">
        <v>41</v>
      </c>
      <c r="C73" s="6">
        <v>68331606</v>
      </c>
      <c r="D73" s="6"/>
      <c r="E73" s="6">
        <v>465965725997</v>
      </c>
      <c r="F73" s="6"/>
      <c r="G73" s="6">
        <v>410946446948</v>
      </c>
      <c r="H73" s="6"/>
      <c r="I73" s="6">
        <f t="shared" ref="I73:I109" si="2">E73-G73</f>
        <v>55019279049</v>
      </c>
      <c r="J73" s="6"/>
      <c r="K73" s="6">
        <v>68331606</v>
      </c>
      <c r="L73" s="6"/>
      <c r="M73" s="6">
        <v>465965725997</v>
      </c>
      <c r="N73" s="6"/>
      <c r="O73" s="6">
        <v>491777238516</v>
      </c>
      <c r="P73" s="6"/>
      <c r="Q73" s="6">
        <f t="shared" ref="Q73:Q109" si="3">M73-O73</f>
        <v>-25811512519</v>
      </c>
    </row>
    <row r="74" spans="1:17" x14ac:dyDescent="0.55000000000000004">
      <c r="A74" s="1" t="s">
        <v>25</v>
      </c>
      <c r="C74" s="6">
        <v>3006727</v>
      </c>
      <c r="D74" s="6"/>
      <c r="E74" s="6">
        <v>608416621009</v>
      </c>
      <c r="F74" s="6"/>
      <c r="G74" s="6">
        <v>644496116681</v>
      </c>
      <c r="H74" s="6"/>
      <c r="I74" s="6">
        <f t="shared" si="2"/>
        <v>-36079495672</v>
      </c>
      <c r="J74" s="6"/>
      <c r="K74" s="6">
        <v>3006727</v>
      </c>
      <c r="L74" s="6"/>
      <c r="M74" s="6">
        <v>608416621009</v>
      </c>
      <c r="N74" s="6"/>
      <c r="O74" s="6">
        <v>622567929796</v>
      </c>
      <c r="P74" s="6"/>
      <c r="Q74" s="6">
        <f t="shared" si="3"/>
        <v>-14151308787</v>
      </c>
    </row>
    <row r="75" spans="1:17" x14ac:dyDescent="0.55000000000000004">
      <c r="A75" s="1" t="s">
        <v>66</v>
      </c>
      <c r="C75" s="6">
        <v>1200000</v>
      </c>
      <c r="D75" s="6"/>
      <c r="E75" s="6">
        <v>48585187800</v>
      </c>
      <c r="F75" s="6"/>
      <c r="G75" s="6">
        <v>36930945600</v>
      </c>
      <c r="H75" s="6"/>
      <c r="I75" s="6">
        <f t="shared" si="2"/>
        <v>11654242200</v>
      </c>
      <c r="J75" s="6"/>
      <c r="K75" s="6">
        <v>1200000</v>
      </c>
      <c r="L75" s="6"/>
      <c r="M75" s="6">
        <v>48585187800</v>
      </c>
      <c r="N75" s="6"/>
      <c r="O75" s="6">
        <v>42131815200</v>
      </c>
      <c r="P75" s="6"/>
      <c r="Q75" s="6">
        <f t="shared" si="3"/>
        <v>6453372600</v>
      </c>
    </row>
    <row r="76" spans="1:17" x14ac:dyDescent="0.55000000000000004">
      <c r="A76" s="1" t="s">
        <v>22</v>
      </c>
      <c r="C76" s="6">
        <v>8755105</v>
      </c>
      <c r="D76" s="6"/>
      <c r="E76" s="6">
        <v>1135307931738</v>
      </c>
      <c r="F76" s="6"/>
      <c r="G76" s="6">
        <v>943928695104</v>
      </c>
      <c r="H76" s="6"/>
      <c r="I76" s="6">
        <f t="shared" si="2"/>
        <v>191379236634</v>
      </c>
      <c r="J76" s="6"/>
      <c r="K76" s="6">
        <v>8755105</v>
      </c>
      <c r="L76" s="6"/>
      <c r="M76" s="6">
        <v>1135307931738</v>
      </c>
      <c r="N76" s="6"/>
      <c r="O76" s="6">
        <v>797021850434</v>
      </c>
      <c r="P76" s="6"/>
      <c r="Q76" s="6">
        <f t="shared" si="3"/>
        <v>338286081304</v>
      </c>
    </row>
    <row r="77" spans="1:17" x14ac:dyDescent="0.55000000000000004">
      <c r="A77" s="1" t="s">
        <v>75</v>
      </c>
      <c r="C77" s="6">
        <v>6700000</v>
      </c>
      <c r="D77" s="6"/>
      <c r="E77" s="6">
        <v>170566057350</v>
      </c>
      <c r="F77" s="6"/>
      <c r="G77" s="6">
        <v>132203679750</v>
      </c>
      <c r="H77" s="6"/>
      <c r="I77" s="6">
        <f t="shared" si="2"/>
        <v>38362377600</v>
      </c>
      <c r="J77" s="6"/>
      <c r="K77" s="6">
        <v>6700000</v>
      </c>
      <c r="L77" s="6"/>
      <c r="M77" s="6">
        <v>170566057350</v>
      </c>
      <c r="N77" s="6"/>
      <c r="O77" s="6">
        <v>123168295500</v>
      </c>
      <c r="P77" s="6"/>
      <c r="Q77" s="6">
        <f t="shared" si="3"/>
        <v>47397761850</v>
      </c>
    </row>
    <row r="78" spans="1:17" x14ac:dyDescent="0.55000000000000004">
      <c r="A78" s="1" t="s">
        <v>17</v>
      </c>
      <c r="C78" s="6">
        <v>18731444</v>
      </c>
      <c r="D78" s="6"/>
      <c r="E78" s="6">
        <v>69620149744</v>
      </c>
      <c r="F78" s="6"/>
      <c r="G78" s="6">
        <v>84925782681</v>
      </c>
      <c r="H78" s="6"/>
      <c r="I78" s="6">
        <f t="shared" si="2"/>
        <v>-15305632937</v>
      </c>
      <c r="J78" s="6"/>
      <c r="K78" s="6">
        <v>18731444</v>
      </c>
      <c r="L78" s="6"/>
      <c r="M78" s="6">
        <v>69620149744</v>
      </c>
      <c r="N78" s="6"/>
      <c r="O78" s="6">
        <v>92645455054</v>
      </c>
      <c r="P78" s="6"/>
      <c r="Q78" s="6">
        <f t="shared" si="3"/>
        <v>-23025305310</v>
      </c>
    </row>
    <row r="79" spans="1:17" x14ac:dyDescent="0.55000000000000004">
      <c r="A79" s="1" t="s">
        <v>19</v>
      </c>
      <c r="C79" s="6">
        <v>5691313</v>
      </c>
      <c r="D79" s="6"/>
      <c r="E79" s="6">
        <v>633900265152</v>
      </c>
      <c r="F79" s="6"/>
      <c r="G79" s="6">
        <v>536784483813</v>
      </c>
      <c r="H79" s="6"/>
      <c r="I79" s="6">
        <f t="shared" si="2"/>
        <v>97115781339</v>
      </c>
      <c r="J79" s="6"/>
      <c r="K79" s="6">
        <v>5691313</v>
      </c>
      <c r="L79" s="6"/>
      <c r="M79" s="6">
        <v>633900265152</v>
      </c>
      <c r="N79" s="6"/>
      <c r="O79" s="6">
        <v>639795327726</v>
      </c>
      <c r="P79" s="6"/>
      <c r="Q79" s="6">
        <f t="shared" si="3"/>
        <v>-5895062574</v>
      </c>
    </row>
    <row r="80" spans="1:17" x14ac:dyDescent="0.55000000000000004">
      <c r="A80" s="1" t="s">
        <v>40</v>
      </c>
      <c r="C80" s="6">
        <v>0</v>
      </c>
      <c r="D80" s="6"/>
      <c r="E80" s="6">
        <v>0</v>
      </c>
      <c r="F80" s="6"/>
      <c r="G80" s="6">
        <v>-10410116826</v>
      </c>
      <c r="H80" s="6"/>
      <c r="I80" s="6">
        <f t="shared" si="2"/>
        <v>10410116826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f t="shared" si="3"/>
        <v>0</v>
      </c>
    </row>
    <row r="81" spans="1:17" x14ac:dyDescent="0.55000000000000004">
      <c r="A81" s="1" t="s">
        <v>38</v>
      </c>
      <c r="C81" s="6">
        <v>0</v>
      </c>
      <c r="D81" s="6"/>
      <c r="E81" s="6">
        <v>0</v>
      </c>
      <c r="F81" s="6"/>
      <c r="G81" s="6">
        <v>1255275723</v>
      </c>
      <c r="H81" s="6"/>
      <c r="I81" s="6">
        <f t="shared" si="2"/>
        <v>-1255275723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f t="shared" si="3"/>
        <v>0</v>
      </c>
    </row>
    <row r="82" spans="1:17" x14ac:dyDescent="0.55000000000000004">
      <c r="A82" s="1" t="s">
        <v>76</v>
      </c>
      <c r="C82" s="6">
        <v>0</v>
      </c>
      <c r="D82" s="6"/>
      <c r="E82" s="6">
        <v>0</v>
      </c>
      <c r="F82" s="6"/>
      <c r="G82" s="6">
        <v>1875580580</v>
      </c>
      <c r="H82" s="6"/>
      <c r="I82" s="6">
        <f t="shared" si="2"/>
        <v>-1875580580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f t="shared" si="3"/>
        <v>0</v>
      </c>
    </row>
    <row r="83" spans="1:17" x14ac:dyDescent="0.55000000000000004">
      <c r="A83" s="1" t="s">
        <v>73</v>
      </c>
      <c r="C83" s="6">
        <v>0</v>
      </c>
      <c r="D83" s="6"/>
      <c r="E83" s="6">
        <v>0</v>
      </c>
      <c r="F83" s="6"/>
      <c r="G83" s="6">
        <v>4716738377</v>
      </c>
      <c r="H83" s="6"/>
      <c r="I83" s="6">
        <f t="shared" si="2"/>
        <v>-4716738377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f t="shared" si="3"/>
        <v>0</v>
      </c>
    </row>
    <row r="84" spans="1:17" x14ac:dyDescent="0.55000000000000004">
      <c r="A84" s="1" t="s">
        <v>58</v>
      </c>
      <c r="C84" s="6">
        <v>0</v>
      </c>
      <c r="D84" s="6"/>
      <c r="E84" s="6">
        <v>0</v>
      </c>
      <c r="F84" s="6"/>
      <c r="G84" s="6">
        <v>-14804070940</v>
      </c>
      <c r="H84" s="6"/>
      <c r="I84" s="6">
        <f t="shared" si="2"/>
        <v>14804070940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f t="shared" si="3"/>
        <v>0</v>
      </c>
    </row>
    <row r="85" spans="1:17" x14ac:dyDescent="0.55000000000000004">
      <c r="A85" s="1" t="s">
        <v>101</v>
      </c>
      <c r="C85" s="6">
        <v>70000</v>
      </c>
      <c r="D85" s="6"/>
      <c r="E85" s="6">
        <v>69987312500</v>
      </c>
      <c r="F85" s="6"/>
      <c r="G85" s="6">
        <v>69637375937</v>
      </c>
      <c r="H85" s="6"/>
      <c r="I85" s="6">
        <f t="shared" si="2"/>
        <v>349936563</v>
      </c>
      <c r="J85" s="6"/>
      <c r="K85" s="6">
        <v>70000</v>
      </c>
      <c r="L85" s="6"/>
      <c r="M85" s="6">
        <v>69987312500</v>
      </c>
      <c r="N85" s="6"/>
      <c r="O85" s="6">
        <v>69387381257</v>
      </c>
      <c r="P85" s="6"/>
      <c r="Q85" s="6">
        <f t="shared" si="3"/>
        <v>599931243</v>
      </c>
    </row>
    <row r="86" spans="1:17" x14ac:dyDescent="0.55000000000000004">
      <c r="A86" s="1" t="s">
        <v>114</v>
      </c>
      <c r="C86" s="6">
        <v>11207</v>
      </c>
      <c r="D86" s="6"/>
      <c r="E86" s="6">
        <v>11074699764</v>
      </c>
      <c r="F86" s="6"/>
      <c r="G86" s="6">
        <v>10905717631</v>
      </c>
      <c r="H86" s="6"/>
      <c r="I86" s="6">
        <f t="shared" si="2"/>
        <v>168982133</v>
      </c>
      <c r="J86" s="6"/>
      <c r="K86" s="6">
        <v>11207</v>
      </c>
      <c r="L86" s="6"/>
      <c r="M86" s="6">
        <v>11074699764</v>
      </c>
      <c r="N86" s="6"/>
      <c r="O86" s="6">
        <v>10534396172</v>
      </c>
      <c r="P86" s="6"/>
      <c r="Q86" s="6">
        <f t="shared" si="3"/>
        <v>540303592</v>
      </c>
    </row>
    <row r="87" spans="1:17" x14ac:dyDescent="0.55000000000000004">
      <c r="A87" s="1" t="s">
        <v>135</v>
      </c>
      <c r="C87" s="6">
        <v>15762</v>
      </c>
      <c r="D87" s="6"/>
      <c r="E87" s="6">
        <v>14826911025</v>
      </c>
      <c r="F87" s="6"/>
      <c r="G87" s="6">
        <v>14551204816</v>
      </c>
      <c r="H87" s="6"/>
      <c r="I87" s="6">
        <f t="shared" si="2"/>
        <v>275706209</v>
      </c>
      <c r="J87" s="6"/>
      <c r="K87" s="6">
        <v>15762</v>
      </c>
      <c r="L87" s="6"/>
      <c r="M87" s="6">
        <v>14826911025</v>
      </c>
      <c r="N87" s="6"/>
      <c r="O87" s="6">
        <v>14139103222</v>
      </c>
      <c r="P87" s="6"/>
      <c r="Q87" s="6">
        <f t="shared" si="3"/>
        <v>687807803</v>
      </c>
    </row>
    <row r="88" spans="1:17" x14ac:dyDescent="0.55000000000000004">
      <c r="A88" s="1" t="s">
        <v>123</v>
      </c>
      <c r="C88" s="6">
        <v>15000</v>
      </c>
      <c r="D88" s="6"/>
      <c r="E88" s="6">
        <v>14787319312</v>
      </c>
      <c r="F88" s="6"/>
      <c r="G88" s="6">
        <v>14536684748</v>
      </c>
      <c r="H88" s="6"/>
      <c r="I88" s="6">
        <f t="shared" si="2"/>
        <v>250634564</v>
      </c>
      <c r="J88" s="6"/>
      <c r="K88" s="6">
        <v>15000</v>
      </c>
      <c r="L88" s="6"/>
      <c r="M88" s="6">
        <v>14787319312</v>
      </c>
      <c r="N88" s="6"/>
      <c r="O88" s="6">
        <v>14020238371</v>
      </c>
      <c r="P88" s="6"/>
      <c r="Q88" s="6">
        <f t="shared" si="3"/>
        <v>767080941</v>
      </c>
    </row>
    <row r="89" spans="1:17" x14ac:dyDescent="0.55000000000000004">
      <c r="A89" s="1" t="s">
        <v>129</v>
      </c>
      <c r="C89" s="6">
        <v>66513</v>
      </c>
      <c r="D89" s="6"/>
      <c r="E89" s="6">
        <v>63345075695</v>
      </c>
      <c r="F89" s="6"/>
      <c r="G89" s="6">
        <v>62221741740</v>
      </c>
      <c r="H89" s="6"/>
      <c r="I89" s="6">
        <f t="shared" si="2"/>
        <v>1123333955</v>
      </c>
      <c r="J89" s="6"/>
      <c r="K89" s="6">
        <v>66513</v>
      </c>
      <c r="L89" s="6"/>
      <c r="M89" s="6">
        <v>63345075695</v>
      </c>
      <c r="N89" s="6"/>
      <c r="O89" s="6">
        <v>60041242271</v>
      </c>
      <c r="P89" s="6"/>
      <c r="Q89" s="6">
        <f t="shared" si="3"/>
        <v>3303833424</v>
      </c>
    </row>
    <row r="90" spans="1:17" x14ac:dyDescent="0.55000000000000004">
      <c r="A90" s="1" t="s">
        <v>117</v>
      </c>
      <c r="C90" s="6">
        <v>51330</v>
      </c>
      <c r="D90" s="6"/>
      <c r="E90" s="6">
        <v>42702309243</v>
      </c>
      <c r="F90" s="6"/>
      <c r="G90" s="6">
        <v>41970424791</v>
      </c>
      <c r="H90" s="6"/>
      <c r="I90" s="6">
        <f t="shared" si="2"/>
        <v>731884452</v>
      </c>
      <c r="J90" s="6"/>
      <c r="K90" s="6">
        <v>51330</v>
      </c>
      <c r="L90" s="6"/>
      <c r="M90" s="6">
        <v>42702309243</v>
      </c>
      <c r="N90" s="6"/>
      <c r="O90" s="6">
        <v>40985837230</v>
      </c>
      <c r="P90" s="6"/>
      <c r="Q90" s="6">
        <f t="shared" si="3"/>
        <v>1716472013</v>
      </c>
    </row>
    <row r="91" spans="1:17" x14ac:dyDescent="0.55000000000000004">
      <c r="A91" s="1" t="s">
        <v>108</v>
      </c>
      <c r="C91" s="6">
        <v>13443</v>
      </c>
      <c r="D91" s="6"/>
      <c r="E91" s="6">
        <v>12264662000</v>
      </c>
      <c r="F91" s="6"/>
      <c r="G91" s="6">
        <v>12102877937</v>
      </c>
      <c r="H91" s="6"/>
      <c r="I91" s="6">
        <f t="shared" si="2"/>
        <v>161784063</v>
      </c>
      <c r="J91" s="6"/>
      <c r="K91" s="6">
        <v>13443</v>
      </c>
      <c r="L91" s="6"/>
      <c r="M91" s="6">
        <v>12264662000</v>
      </c>
      <c r="N91" s="6"/>
      <c r="O91" s="6">
        <v>11694835872</v>
      </c>
      <c r="P91" s="6"/>
      <c r="Q91" s="6">
        <f t="shared" si="3"/>
        <v>569826128</v>
      </c>
    </row>
    <row r="92" spans="1:17" x14ac:dyDescent="0.55000000000000004">
      <c r="A92" s="1" t="s">
        <v>147</v>
      </c>
      <c r="C92" s="6">
        <v>20000</v>
      </c>
      <c r="D92" s="6"/>
      <c r="E92" s="6">
        <v>19149608504</v>
      </c>
      <c r="F92" s="6"/>
      <c r="G92" s="6">
        <v>18796632492</v>
      </c>
      <c r="H92" s="6"/>
      <c r="I92" s="6">
        <f t="shared" si="2"/>
        <v>352976012</v>
      </c>
      <c r="J92" s="6"/>
      <c r="K92" s="6">
        <v>20000</v>
      </c>
      <c r="L92" s="6"/>
      <c r="M92" s="6">
        <v>19149608504</v>
      </c>
      <c r="N92" s="6"/>
      <c r="O92" s="6">
        <v>18163407285</v>
      </c>
      <c r="P92" s="6"/>
      <c r="Q92" s="6">
        <f t="shared" si="3"/>
        <v>986201219</v>
      </c>
    </row>
    <row r="93" spans="1:17" x14ac:dyDescent="0.55000000000000004">
      <c r="A93" s="1" t="s">
        <v>153</v>
      </c>
      <c r="C93" s="6">
        <v>90691</v>
      </c>
      <c r="D93" s="6"/>
      <c r="E93" s="6">
        <v>83748839191</v>
      </c>
      <c r="F93" s="6"/>
      <c r="G93" s="6">
        <v>82746885278</v>
      </c>
      <c r="H93" s="6"/>
      <c r="I93" s="6">
        <f t="shared" si="2"/>
        <v>1001953913</v>
      </c>
      <c r="J93" s="6"/>
      <c r="K93" s="6">
        <v>90691</v>
      </c>
      <c r="L93" s="6"/>
      <c r="M93" s="6">
        <v>83748839191</v>
      </c>
      <c r="N93" s="6"/>
      <c r="O93" s="6">
        <v>79417768724</v>
      </c>
      <c r="P93" s="6"/>
      <c r="Q93" s="6">
        <f t="shared" si="3"/>
        <v>4331070467</v>
      </c>
    </row>
    <row r="94" spans="1:17" x14ac:dyDescent="0.55000000000000004">
      <c r="A94" s="1" t="s">
        <v>144</v>
      </c>
      <c r="C94" s="6">
        <v>19151</v>
      </c>
      <c r="D94" s="6"/>
      <c r="E94" s="6">
        <v>18922468826</v>
      </c>
      <c r="F94" s="6"/>
      <c r="G94" s="6">
        <v>18666160005</v>
      </c>
      <c r="H94" s="6"/>
      <c r="I94" s="6">
        <f t="shared" si="2"/>
        <v>256308821</v>
      </c>
      <c r="J94" s="6"/>
      <c r="K94" s="6">
        <v>19151</v>
      </c>
      <c r="L94" s="6"/>
      <c r="M94" s="6">
        <v>18922468826</v>
      </c>
      <c r="N94" s="6"/>
      <c r="O94" s="6">
        <v>17984546272</v>
      </c>
      <c r="P94" s="6"/>
      <c r="Q94" s="6">
        <f t="shared" si="3"/>
        <v>937922554</v>
      </c>
    </row>
    <row r="95" spans="1:17" x14ac:dyDescent="0.55000000000000004">
      <c r="A95" s="1" t="s">
        <v>170</v>
      </c>
      <c r="C95" s="6">
        <v>3126</v>
      </c>
      <c r="D95" s="6"/>
      <c r="E95" s="6">
        <v>2671642359</v>
      </c>
      <c r="F95" s="6"/>
      <c r="G95" s="6">
        <v>2665698746</v>
      </c>
      <c r="H95" s="6"/>
      <c r="I95" s="6">
        <f t="shared" si="2"/>
        <v>5943613</v>
      </c>
      <c r="J95" s="6"/>
      <c r="K95" s="6">
        <v>3126</v>
      </c>
      <c r="L95" s="6"/>
      <c r="M95" s="6">
        <v>2671642359</v>
      </c>
      <c r="N95" s="6"/>
      <c r="O95" s="6">
        <v>2665698746</v>
      </c>
      <c r="P95" s="6"/>
      <c r="Q95" s="6">
        <f t="shared" si="3"/>
        <v>5943613</v>
      </c>
    </row>
    <row r="96" spans="1:17" x14ac:dyDescent="0.55000000000000004">
      <c r="A96" s="1" t="s">
        <v>150</v>
      </c>
      <c r="C96" s="6">
        <v>38123</v>
      </c>
      <c r="D96" s="6"/>
      <c r="E96" s="6">
        <v>35932343166</v>
      </c>
      <c r="F96" s="6"/>
      <c r="G96" s="6">
        <v>35287876312</v>
      </c>
      <c r="H96" s="6"/>
      <c r="I96" s="6">
        <f t="shared" si="2"/>
        <v>644466854</v>
      </c>
      <c r="J96" s="6"/>
      <c r="K96" s="6">
        <v>38123</v>
      </c>
      <c r="L96" s="6"/>
      <c r="M96" s="6">
        <v>35932343166</v>
      </c>
      <c r="N96" s="6"/>
      <c r="O96" s="6">
        <v>34087371935</v>
      </c>
      <c r="P96" s="6"/>
      <c r="Q96" s="6">
        <f t="shared" si="3"/>
        <v>1844971231</v>
      </c>
    </row>
    <row r="97" spans="1:17" x14ac:dyDescent="0.55000000000000004">
      <c r="A97" s="1" t="s">
        <v>111</v>
      </c>
      <c r="C97" s="6">
        <v>155118</v>
      </c>
      <c r="D97" s="6"/>
      <c r="E97" s="6">
        <v>140221727780</v>
      </c>
      <c r="F97" s="6"/>
      <c r="G97" s="6">
        <v>138274456420</v>
      </c>
      <c r="H97" s="6"/>
      <c r="I97" s="6">
        <f t="shared" si="2"/>
        <v>1947271360</v>
      </c>
      <c r="J97" s="6"/>
      <c r="K97" s="6">
        <v>155118</v>
      </c>
      <c r="L97" s="6"/>
      <c r="M97" s="6">
        <v>140221727780</v>
      </c>
      <c r="N97" s="6"/>
      <c r="O97" s="6">
        <v>135659825609</v>
      </c>
      <c r="P97" s="6"/>
      <c r="Q97" s="6">
        <f t="shared" si="3"/>
        <v>4561902171</v>
      </c>
    </row>
    <row r="98" spans="1:17" x14ac:dyDescent="0.55000000000000004">
      <c r="A98" s="1" t="s">
        <v>105</v>
      </c>
      <c r="C98" s="6">
        <v>15300</v>
      </c>
      <c r="D98" s="6"/>
      <c r="E98" s="6">
        <v>14032176806</v>
      </c>
      <c r="F98" s="6"/>
      <c r="G98" s="6">
        <v>13767198242</v>
      </c>
      <c r="H98" s="6"/>
      <c r="I98" s="6">
        <f t="shared" si="2"/>
        <v>264978564</v>
      </c>
      <c r="J98" s="6"/>
      <c r="K98" s="6">
        <v>15300</v>
      </c>
      <c r="L98" s="6"/>
      <c r="M98" s="6">
        <v>14032176806</v>
      </c>
      <c r="N98" s="6"/>
      <c r="O98" s="6">
        <v>13339273618</v>
      </c>
      <c r="P98" s="6"/>
      <c r="Q98" s="6">
        <f t="shared" si="3"/>
        <v>692903188</v>
      </c>
    </row>
    <row r="99" spans="1:17" x14ac:dyDescent="0.55000000000000004">
      <c r="A99" s="1" t="s">
        <v>120</v>
      </c>
      <c r="C99" s="6">
        <v>89380</v>
      </c>
      <c r="D99" s="6"/>
      <c r="E99" s="6">
        <v>72977606717</v>
      </c>
      <c r="F99" s="6"/>
      <c r="G99" s="6">
        <v>71752965197</v>
      </c>
      <c r="H99" s="6"/>
      <c r="I99" s="6">
        <f t="shared" si="2"/>
        <v>1224641520</v>
      </c>
      <c r="J99" s="6"/>
      <c r="K99" s="6">
        <v>89380</v>
      </c>
      <c r="L99" s="6"/>
      <c r="M99" s="6">
        <v>72977606717</v>
      </c>
      <c r="N99" s="6"/>
      <c r="O99" s="6">
        <v>69526734214</v>
      </c>
      <c r="P99" s="6"/>
      <c r="Q99" s="6">
        <f t="shared" si="3"/>
        <v>3450872503</v>
      </c>
    </row>
    <row r="100" spans="1:17" x14ac:dyDescent="0.55000000000000004">
      <c r="A100" s="1" t="s">
        <v>173</v>
      </c>
      <c r="C100" s="6">
        <v>700000</v>
      </c>
      <c r="D100" s="6"/>
      <c r="E100" s="6">
        <v>689375028125</v>
      </c>
      <c r="F100" s="6"/>
      <c r="G100" s="6">
        <v>671634999999</v>
      </c>
      <c r="H100" s="6"/>
      <c r="I100" s="6">
        <f t="shared" si="2"/>
        <v>17740028126</v>
      </c>
      <c r="J100" s="6"/>
      <c r="K100" s="6">
        <v>700000</v>
      </c>
      <c r="L100" s="6"/>
      <c r="M100" s="6">
        <v>689375028125</v>
      </c>
      <c r="N100" s="6"/>
      <c r="O100" s="6">
        <v>671634999999</v>
      </c>
      <c r="P100" s="6"/>
      <c r="Q100" s="6">
        <f t="shared" si="3"/>
        <v>17740028126</v>
      </c>
    </row>
    <row r="101" spans="1:17" x14ac:dyDescent="0.55000000000000004">
      <c r="A101" s="1" t="s">
        <v>176</v>
      </c>
      <c r="C101" s="6">
        <v>25000</v>
      </c>
      <c r="D101" s="6"/>
      <c r="E101" s="6">
        <v>24932980078</v>
      </c>
      <c r="F101" s="6"/>
      <c r="G101" s="6">
        <v>23754304687</v>
      </c>
      <c r="H101" s="6"/>
      <c r="I101" s="6">
        <f t="shared" si="2"/>
        <v>1178675391</v>
      </c>
      <c r="J101" s="6"/>
      <c r="K101" s="6">
        <v>25000</v>
      </c>
      <c r="L101" s="6"/>
      <c r="M101" s="6">
        <v>24932980078</v>
      </c>
      <c r="N101" s="6"/>
      <c r="O101" s="6">
        <v>23754304687</v>
      </c>
      <c r="P101" s="6"/>
      <c r="Q101" s="6">
        <f t="shared" si="3"/>
        <v>1178675391</v>
      </c>
    </row>
    <row r="102" spans="1:17" x14ac:dyDescent="0.55000000000000004">
      <c r="A102" s="1" t="s">
        <v>126</v>
      </c>
      <c r="C102" s="6">
        <v>12320</v>
      </c>
      <c r="D102" s="6"/>
      <c r="E102" s="6">
        <v>9846638173</v>
      </c>
      <c r="F102" s="6"/>
      <c r="G102" s="6">
        <v>9651610968</v>
      </c>
      <c r="H102" s="6"/>
      <c r="I102" s="6">
        <f t="shared" si="2"/>
        <v>195027205</v>
      </c>
      <c r="J102" s="6"/>
      <c r="K102" s="6">
        <v>12320</v>
      </c>
      <c r="L102" s="6"/>
      <c r="M102" s="6">
        <v>9846638173</v>
      </c>
      <c r="N102" s="6"/>
      <c r="O102" s="6">
        <v>9269883369</v>
      </c>
      <c r="P102" s="6"/>
      <c r="Q102" s="6">
        <f t="shared" si="3"/>
        <v>576754804</v>
      </c>
    </row>
    <row r="103" spans="1:17" x14ac:dyDescent="0.55000000000000004">
      <c r="A103" s="1" t="s">
        <v>179</v>
      </c>
      <c r="C103" s="6">
        <v>162728</v>
      </c>
      <c r="D103" s="6"/>
      <c r="E103" s="6">
        <v>104086531624</v>
      </c>
      <c r="F103" s="6"/>
      <c r="G103" s="6">
        <v>103608382069</v>
      </c>
      <c r="H103" s="6"/>
      <c r="I103" s="6">
        <f t="shared" si="2"/>
        <v>478149555</v>
      </c>
      <c r="J103" s="6"/>
      <c r="K103" s="6">
        <v>162728</v>
      </c>
      <c r="L103" s="6"/>
      <c r="M103" s="6">
        <v>104086531624</v>
      </c>
      <c r="N103" s="6"/>
      <c r="O103" s="6">
        <v>103608382069</v>
      </c>
      <c r="P103" s="6"/>
      <c r="Q103" s="6">
        <f t="shared" si="3"/>
        <v>478149555</v>
      </c>
    </row>
    <row r="104" spans="1:17" x14ac:dyDescent="0.55000000000000004">
      <c r="A104" s="1" t="s">
        <v>156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2"/>
        <v>0</v>
      </c>
      <c r="J104" s="6"/>
      <c r="K104" s="6">
        <v>130000</v>
      </c>
      <c r="L104" s="6"/>
      <c r="M104" s="6">
        <v>129976307523</v>
      </c>
      <c r="N104" s="6"/>
      <c r="O104" s="6">
        <v>129976437500</v>
      </c>
      <c r="P104" s="6"/>
      <c r="Q104" s="6">
        <f t="shared" si="3"/>
        <v>-129977</v>
      </c>
    </row>
    <row r="105" spans="1:17" x14ac:dyDescent="0.55000000000000004">
      <c r="A105" s="1" t="s">
        <v>132</v>
      </c>
      <c r="C105" s="6">
        <v>0</v>
      </c>
      <c r="D105" s="6"/>
      <c r="E105" s="6">
        <v>0</v>
      </c>
      <c r="F105" s="6"/>
      <c r="G105" s="6">
        <v>184156616</v>
      </c>
      <c r="H105" s="6"/>
      <c r="I105" s="6">
        <f t="shared" si="2"/>
        <v>-184156616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f t="shared" si="3"/>
        <v>0</v>
      </c>
    </row>
    <row r="106" spans="1:17" x14ac:dyDescent="0.55000000000000004">
      <c r="A106" s="1" t="s">
        <v>141</v>
      </c>
      <c r="C106" s="6">
        <v>0</v>
      </c>
      <c r="D106" s="6"/>
      <c r="E106" s="6">
        <v>0</v>
      </c>
      <c r="F106" s="6"/>
      <c r="G106" s="6">
        <v>175248230</v>
      </c>
      <c r="H106" s="6"/>
      <c r="I106" s="6">
        <f t="shared" si="2"/>
        <v>-175248230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f t="shared" si="3"/>
        <v>0</v>
      </c>
    </row>
    <row r="107" spans="1:17" x14ac:dyDescent="0.55000000000000004">
      <c r="A107" s="1" t="s">
        <v>138</v>
      </c>
      <c r="C107" s="6">
        <v>0</v>
      </c>
      <c r="D107" s="6"/>
      <c r="E107" s="6">
        <v>0</v>
      </c>
      <c r="F107" s="6"/>
      <c r="G107" s="6">
        <v>535203233</v>
      </c>
      <c r="H107" s="6"/>
      <c r="I107" s="6">
        <f t="shared" si="2"/>
        <v>-535203233</v>
      </c>
      <c r="J107" s="6"/>
      <c r="K107" s="6">
        <v>0</v>
      </c>
      <c r="L107" s="6"/>
      <c r="M107" s="6">
        <v>0</v>
      </c>
      <c r="N107" s="6"/>
      <c r="O107" s="6">
        <v>0</v>
      </c>
      <c r="P107" s="6"/>
      <c r="Q107" s="6">
        <f t="shared" si="3"/>
        <v>0</v>
      </c>
    </row>
    <row r="108" spans="1:17" x14ac:dyDescent="0.55000000000000004">
      <c r="A108" s="1" t="s">
        <v>165</v>
      </c>
      <c r="C108" s="6">
        <v>0</v>
      </c>
      <c r="D108" s="6"/>
      <c r="E108" s="6">
        <v>0</v>
      </c>
      <c r="F108" s="6"/>
      <c r="G108" s="6">
        <v>24217878482</v>
      </c>
      <c r="H108" s="6"/>
      <c r="I108" s="6">
        <f t="shared" si="2"/>
        <v>-24217878482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f t="shared" si="3"/>
        <v>0</v>
      </c>
    </row>
    <row r="109" spans="1:17" x14ac:dyDescent="0.55000000000000004">
      <c r="A109" s="1" t="s">
        <v>168</v>
      </c>
      <c r="C109" s="6">
        <v>0</v>
      </c>
      <c r="D109" s="6"/>
      <c r="E109" s="6">
        <v>0</v>
      </c>
      <c r="F109" s="6"/>
      <c r="G109" s="6">
        <v>5565557172</v>
      </c>
      <c r="H109" s="6"/>
      <c r="I109" s="6">
        <f t="shared" si="2"/>
        <v>-5565557172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f t="shared" si="3"/>
        <v>0</v>
      </c>
    </row>
    <row r="110" spans="1:17" ht="24.75" thickBot="1" x14ac:dyDescent="0.6">
      <c r="C110" s="6"/>
      <c r="D110" s="6"/>
      <c r="E110" s="7">
        <f>SUM(E8:E109)</f>
        <v>25468664852709</v>
      </c>
      <c r="F110" s="6"/>
      <c r="G110" s="7">
        <f>SUM(G8:G109)</f>
        <v>22947078869821</v>
      </c>
      <c r="H110" s="6"/>
      <c r="I110" s="7">
        <f>SUM(I8:I109)</f>
        <v>2521585982888</v>
      </c>
      <c r="J110" s="6"/>
      <c r="K110" s="6"/>
      <c r="L110" s="6"/>
      <c r="M110" s="7">
        <f>SUM(M8:M109)</f>
        <v>25598641160232</v>
      </c>
      <c r="N110" s="6"/>
      <c r="O110" s="7">
        <f>SUM(O8:O109)</f>
        <v>23357035701135</v>
      </c>
      <c r="P110" s="6"/>
      <c r="Q110" s="7">
        <f>SUM(Q8:Q109)</f>
        <v>2241605459097</v>
      </c>
    </row>
    <row r="111" spans="1:17" ht="24.75" thickTop="1" x14ac:dyDescent="0.55000000000000004"/>
    <row r="112" spans="1:17" x14ac:dyDescent="0.55000000000000004">
      <c r="E112" s="17"/>
      <c r="F112" s="17">
        <f t="shared" ref="F112" si="4">SUM(F8:F84)</f>
        <v>0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4:17" x14ac:dyDescent="0.55000000000000004">
      <c r="G113" s="3"/>
      <c r="I113" s="3"/>
      <c r="O113" s="3"/>
      <c r="Q113" s="3"/>
    </row>
    <row r="114" spans="4:17" x14ac:dyDescent="0.55000000000000004">
      <c r="D114" s="3">
        <f t="shared" ref="D114" si="5">D113-D112</f>
        <v>0</v>
      </c>
      <c r="E114" s="3"/>
      <c r="F114" s="3">
        <f t="shared" ref="F114" si="6">F113-F112</f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6" spans="4:17" x14ac:dyDescent="0.55000000000000004"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4:17" x14ac:dyDescent="0.55000000000000004">
      <c r="G117" s="3"/>
      <c r="I117" s="3"/>
      <c r="O117" s="3"/>
      <c r="Q117" s="3"/>
    </row>
    <row r="118" spans="4:17" x14ac:dyDescent="0.55000000000000004">
      <c r="E118" s="3"/>
      <c r="F118" s="3">
        <f t="shared" ref="F118" si="7">F117-F116</f>
        <v>0</v>
      </c>
      <c r="G118" s="3"/>
      <c r="H118" s="3"/>
      <c r="I118" s="3"/>
      <c r="O118" s="3"/>
      <c r="P118" s="3"/>
      <c r="Q11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1"/>
  <sheetViews>
    <sheetView rightToLeft="1" topLeftCell="A46" workbookViewId="0">
      <selection activeCell="K61" sqref="K61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 x14ac:dyDescent="0.55000000000000004">
      <c r="A3" s="31" t="s">
        <v>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 x14ac:dyDescent="0.55000000000000004">
      <c r="A6" s="26" t="s">
        <v>3</v>
      </c>
      <c r="C6" s="33" t="s">
        <v>200</v>
      </c>
      <c r="D6" s="33" t="s">
        <v>200</v>
      </c>
      <c r="E6" s="33" t="s">
        <v>200</v>
      </c>
      <c r="F6" s="33" t="s">
        <v>200</v>
      </c>
      <c r="G6" s="33" t="s">
        <v>200</v>
      </c>
      <c r="H6" s="33" t="s">
        <v>200</v>
      </c>
      <c r="I6" s="33" t="s">
        <v>200</v>
      </c>
      <c r="J6" s="6"/>
      <c r="K6" s="33" t="s">
        <v>201</v>
      </c>
      <c r="L6" s="33" t="s">
        <v>201</v>
      </c>
      <c r="M6" s="33" t="s">
        <v>201</v>
      </c>
      <c r="N6" s="33" t="s">
        <v>201</v>
      </c>
      <c r="O6" s="33" t="s">
        <v>201</v>
      </c>
      <c r="P6" s="33" t="s">
        <v>201</v>
      </c>
      <c r="Q6" s="33" t="s">
        <v>201</v>
      </c>
    </row>
    <row r="7" spans="1:17" ht="24.75" x14ac:dyDescent="0.55000000000000004">
      <c r="A7" s="27" t="s">
        <v>3</v>
      </c>
      <c r="C7" s="33" t="s">
        <v>7</v>
      </c>
      <c r="D7" s="6"/>
      <c r="E7" s="33" t="s">
        <v>246</v>
      </c>
      <c r="F7" s="6"/>
      <c r="G7" s="33" t="s">
        <v>247</v>
      </c>
      <c r="H7" s="6"/>
      <c r="I7" s="33" t="s">
        <v>249</v>
      </c>
      <c r="J7" s="6"/>
      <c r="K7" s="33" t="s">
        <v>7</v>
      </c>
      <c r="L7" s="6"/>
      <c r="M7" s="33" t="s">
        <v>246</v>
      </c>
      <c r="N7" s="6"/>
      <c r="O7" s="33" t="s">
        <v>247</v>
      </c>
      <c r="P7" s="6"/>
      <c r="Q7" s="33" t="s">
        <v>249</v>
      </c>
    </row>
    <row r="8" spans="1:17" x14ac:dyDescent="0.55000000000000004">
      <c r="A8" s="4" t="s">
        <v>58</v>
      </c>
      <c r="C8" s="6">
        <v>1106440</v>
      </c>
      <c r="D8" s="6"/>
      <c r="E8" s="6">
        <v>24800835707</v>
      </c>
      <c r="F8" s="6"/>
      <c r="G8" s="6">
        <v>40837678602</v>
      </c>
      <c r="H8" s="6"/>
      <c r="I8" s="6">
        <f>E8-G8</f>
        <v>-16036842895</v>
      </c>
      <c r="J8" s="6"/>
      <c r="K8" s="6">
        <v>1106440</v>
      </c>
      <c r="L8" s="6"/>
      <c r="M8" s="6">
        <v>24800835707</v>
      </c>
      <c r="N8" s="6"/>
      <c r="O8" s="6">
        <v>40837678602</v>
      </c>
      <c r="P8" s="6"/>
      <c r="Q8" s="6">
        <f>M8-O8</f>
        <v>-16036842895</v>
      </c>
    </row>
    <row r="9" spans="1:17" x14ac:dyDescent="0.55000000000000004">
      <c r="A9" s="4" t="s">
        <v>41</v>
      </c>
      <c r="C9" s="6">
        <v>2</v>
      </c>
      <c r="D9" s="6"/>
      <c r="E9" s="6">
        <v>2</v>
      </c>
      <c r="F9" s="6"/>
      <c r="G9" s="6">
        <v>14393</v>
      </c>
      <c r="H9" s="6"/>
      <c r="I9" s="6">
        <f t="shared" ref="I9:I52" si="0">E9-G9</f>
        <v>-14391</v>
      </c>
      <c r="J9" s="6"/>
      <c r="K9" s="6">
        <v>2000002</v>
      </c>
      <c r="L9" s="6"/>
      <c r="M9" s="6">
        <v>12452030653</v>
      </c>
      <c r="N9" s="6"/>
      <c r="O9" s="6">
        <v>14393858394</v>
      </c>
      <c r="P9" s="6"/>
      <c r="Q9" s="6">
        <f t="shared" ref="Q9:Q52" si="1">M9-O9</f>
        <v>-1941827741</v>
      </c>
    </row>
    <row r="10" spans="1:17" x14ac:dyDescent="0.55000000000000004">
      <c r="A10" s="4" t="s">
        <v>53</v>
      </c>
      <c r="C10" s="6">
        <v>1000000</v>
      </c>
      <c r="D10" s="6"/>
      <c r="E10" s="6">
        <v>13260627051</v>
      </c>
      <c r="F10" s="6"/>
      <c r="G10" s="6">
        <v>10526989499</v>
      </c>
      <c r="H10" s="6"/>
      <c r="I10" s="6">
        <f t="shared" si="0"/>
        <v>2733637552</v>
      </c>
      <c r="J10" s="6"/>
      <c r="K10" s="6">
        <v>1435373</v>
      </c>
      <c r="L10" s="6"/>
      <c r="M10" s="6">
        <v>17934678404</v>
      </c>
      <c r="N10" s="6"/>
      <c r="O10" s="6">
        <v>15110156489</v>
      </c>
      <c r="P10" s="6"/>
      <c r="Q10" s="6">
        <f t="shared" si="1"/>
        <v>2824521915</v>
      </c>
    </row>
    <row r="11" spans="1:17" x14ac:dyDescent="0.55000000000000004">
      <c r="A11" s="4" t="s">
        <v>67</v>
      </c>
      <c r="C11" s="6">
        <v>224405</v>
      </c>
      <c r="D11" s="6"/>
      <c r="E11" s="6">
        <v>6492619087</v>
      </c>
      <c r="F11" s="6"/>
      <c r="G11" s="6">
        <v>6765260541</v>
      </c>
      <c r="H11" s="6"/>
      <c r="I11" s="6">
        <f t="shared" si="0"/>
        <v>-272641454</v>
      </c>
      <c r="J11" s="6"/>
      <c r="K11" s="6">
        <v>224405</v>
      </c>
      <c r="L11" s="6"/>
      <c r="M11" s="6">
        <v>6492619087</v>
      </c>
      <c r="N11" s="6"/>
      <c r="O11" s="6">
        <v>6765260541</v>
      </c>
      <c r="P11" s="6"/>
      <c r="Q11" s="6">
        <f t="shared" si="1"/>
        <v>-272641454</v>
      </c>
    </row>
    <row r="12" spans="1:17" x14ac:dyDescent="0.55000000000000004">
      <c r="A12" s="4" t="s">
        <v>28</v>
      </c>
      <c r="C12" s="6">
        <v>200000</v>
      </c>
      <c r="D12" s="6"/>
      <c r="E12" s="6">
        <v>9515046619</v>
      </c>
      <c r="F12" s="6"/>
      <c r="G12" s="6">
        <v>8894759402</v>
      </c>
      <c r="H12" s="6"/>
      <c r="I12" s="6">
        <f t="shared" si="0"/>
        <v>620287217</v>
      </c>
      <c r="J12" s="6"/>
      <c r="K12" s="6">
        <v>200000</v>
      </c>
      <c r="L12" s="6"/>
      <c r="M12" s="6">
        <v>9515046619</v>
      </c>
      <c r="N12" s="6"/>
      <c r="O12" s="6">
        <v>8894759402</v>
      </c>
      <c r="P12" s="6"/>
      <c r="Q12" s="6">
        <f t="shared" si="1"/>
        <v>620287217</v>
      </c>
    </row>
    <row r="13" spans="1:17" x14ac:dyDescent="0.55000000000000004">
      <c r="A13" s="4" t="s">
        <v>42</v>
      </c>
      <c r="C13" s="6">
        <v>200000</v>
      </c>
      <c r="D13" s="6"/>
      <c r="E13" s="6">
        <v>3834448475</v>
      </c>
      <c r="F13" s="6"/>
      <c r="G13" s="6">
        <v>5190929098</v>
      </c>
      <c r="H13" s="6"/>
      <c r="I13" s="6">
        <f t="shared" si="0"/>
        <v>-1356480623</v>
      </c>
      <c r="J13" s="6"/>
      <c r="K13" s="6">
        <v>200465</v>
      </c>
      <c r="L13" s="6"/>
      <c r="M13" s="6">
        <v>3845787525</v>
      </c>
      <c r="N13" s="6"/>
      <c r="O13" s="6">
        <v>5202998006</v>
      </c>
      <c r="P13" s="6"/>
      <c r="Q13" s="6">
        <f t="shared" si="1"/>
        <v>-1357210481</v>
      </c>
    </row>
    <row r="14" spans="1:17" x14ac:dyDescent="0.55000000000000004">
      <c r="A14" s="4" t="s">
        <v>73</v>
      </c>
      <c r="C14" s="6">
        <v>12033554</v>
      </c>
      <c r="D14" s="6"/>
      <c r="E14" s="6">
        <v>52071053639</v>
      </c>
      <c r="F14" s="6"/>
      <c r="G14" s="6">
        <v>36025749751</v>
      </c>
      <c r="H14" s="6"/>
      <c r="I14" s="6">
        <f t="shared" si="0"/>
        <v>16045303888</v>
      </c>
      <c r="J14" s="6"/>
      <c r="K14" s="6">
        <v>12033554</v>
      </c>
      <c r="L14" s="6"/>
      <c r="M14" s="6">
        <v>52071053639</v>
      </c>
      <c r="N14" s="6"/>
      <c r="O14" s="6">
        <v>36025749751</v>
      </c>
      <c r="P14" s="6"/>
      <c r="Q14" s="6">
        <f t="shared" si="1"/>
        <v>16045303888</v>
      </c>
    </row>
    <row r="15" spans="1:17" x14ac:dyDescent="0.55000000000000004">
      <c r="A15" s="4" t="s">
        <v>71</v>
      </c>
      <c r="C15" s="6">
        <v>3000000</v>
      </c>
      <c r="D15" s="6"/>
      <c r="E15" s="6">
        <v>31748574934</v>
      </c>
      <c r="F15" s="6"/>
      <c r="G15" s="6">
        <v>26167276265</v>
      </c>
      <c r="H15" s="6"/>
      <c r="I15" s="6">
        <f t="shared" si="0"/>
        <v>5581298669</v>
      </c>
      <c r="J15" s="6"/>
      <c r="K15" s="6">
        <v>4000000</v>
      </c>
      <c r="L15" s="6"/>
      <c r="M15" s="6">
        <v>41788480035</v>
      </c>
      <c r="N15" s="6"/>
      <c r="O15" s="6">
        <v>34881702137</v>
      </c>
      <c r="P15" s="6"/>
      <c r="Q15" s="6">
        <f t="shared" si="1"/>
        <v>6906777898</v>
      </c>
    </row>
    <row r="16" spans="1:17" x14ac:dyDescent="0.55000000000000004">
      <c r="A16" s="4" t="s">
        <v>70</v>
      </c>
      <c r="C16" s="6">
        <v>3567794</v>
      </c>
      <c r="D16" s="6"/>
      <c r="E16" s="6">
        <v>125607823364</v>
      </c>
      <c r="F16" s="6"/>
      <c r="G16" s="6">
        <v>71436832785</v>
      </c>
      <c r="H16" s="6"/>
      <c r="I16" s="6">
        <f t="shared" si="0"/>
        <v>54170990579</v>
      </c>
      <c r="J16" s="6"/>
      <c r="K16" s="6">
        <v>10362755</v>
      </c>
      <c r="L16" s="6"/>
      <c r="M16" s="6">
        <v>291643569757</v>
      </c>
      <c r="N16" s="6"/>
      <c r="O16" s="6">
        <v>207467276491</v>
      </c>
      <c r="P16" s="6"/>
      <c r="Q16" s="6">
        <f t="shared" si="1"/>
        <v>84176293266</v>
      </c>
    </row>
    <row r="17" spans="1:17" x14ac:dyDescent="0.55000000000000004">
      <c r="A17" s="4" t="s">
        <v>38</v>
      </c>
      <c r="C17" s="6">
        <v>154264</v>
      </c>
      <c r="D17" s="6"/>
      <c r="E17" s="6">
        <v>2467772554</v>
      </c>
      <c r="F17" s="6"/>
      <c r="G17" s="6">
        <v>1210836883</v>
      </c>
      <c r="H17" s="6"/>
      <c r="I17" s="6">
        <f t="shared" si="0"/>
        <v>1256935671</v>
      </c>
      <c r="J17" s="6"/>
      <c r="K17" s="6">
        <v>154264</v>
      </c>
      <c r="L17" s="6"/>
      <c r="M17" s="6">
        <v>2467772554</v>
      </c>
      <c r="N17" s="6"/>
      <c r="O17" s="6">
        <v>1210836883</v>
      </c>
      <c r="P17" s="6"/>
      <c r="Q17" s="6">
        <f t="shared" si="1"/>
        <v>1256935671</v>
      </c>
    </row>
    <row r="18" spans="1:17" x14ac:dyDescent="0.55000000000000004">
      <c r="A18" s="4" t="s">
        <v>85</v>
      </c>
      <c r="C18" s="6">
        <v>2</v>
      </c>
      <c r="D18" s="6"/>
      <c r="E18" s="6">
        <v>2</v>
      </c>
      <c r="F18" s="6"/>
      <c r="G18" s="6">
        <v>4778</v>
      </c>
      <c r="H18" s="6"/>
      <c r="I18" s="6">
        <f t="shared" si="0"/>
        <v>-4776</v>
      </c>
      <c r="J18" s="6"/>
      <c r="K18" s="6">
        <v>2</v>
      </c>
      <c r="L18" s="6"/>
      <c r="M18" s="6">
        <v>2</v>
      </c>
      <c r="N18" s="6"/>
      <c r="O18" s="6">
        <v>4778</v>
      </c>
      <c r="P18" s="6"/>
      <c r="Q18" s="6">
        <f t="shared" si="1"/>
        <v>-4776</v>
      </c>
    </row>
    <row r="19" spans="1:17" x14ac:dyDescent="0.55000000000000004">
      <c r="A19" s="4" t="s">
        <v>17</v>
      </c>
      <c r="C19" s="6">
        <v>1</v>
      </c>
      <c r="D19" s="6"/>
      <c r="E19" s="6">
        <v>1</v>
      </c>
      <c r="F19" s="6"/>
      <c r="G19" s="6">
        <v>4946</v>
      </c>
      <c r="H19" s="6"/>
      <c r="I19" s="6">
        <f t="shared" si="0"/>
        <v>-4945</v>
      </c>
      <c r="J19" s="6"/>
      <c r="K19" s="6">
        <v>1</v>
      </c>
      <c r="L19" s="6"/>
      <c r="M19" s="6">
        <v>1</v>
      </c>
      <c r="N19" s="6"/>
      <c r="O19" s="6">
        <v>4946</v>
      </c>
      <c r="P19" s="6"/>
      <c r="Q19" s="6">
        <f t="shared" si="1"/>
        <v>-4945</v>
      </c>
    </row>
    <row r="20" spans="1:17" x14ac:dyDescent="0.55000000000000004">
      <c r="A20" s="4" t="s">
        <v>76</v>
      </c>
      <c r="C20" s="6">
        <v>2005582</v>
      </c>
      <c r="D20" s="6"/>
      <c r="E20" s="6">
        <v>9410416773</v>
      </c>
      <c r="F20" s="6"/>
      <c r="G20" s="6">
        <v>4418380574</v>
      </c>
      <c r="H20" s="6"/>
      <c r="I20" s="6">
        <f t="shared" si="0"/>
        <v>4992036199</v>
      </c>
      <c r="J20" s="6"/>
      <c r="K20" s="6">
        <v>2005582</v>
      </c>
      <c r="L20" s="6"/>
      <c r="M20" s="6">
        <v>9410416773</v>
      </c>
      <c r="N20" s="6"/>
      <c r="O20" s="6">
        <v>4418380574</v>
      </c>
      <c r="P20" s="6"/>
      <c r="Q20" s="6">
        <f t="shared" si="1"/>
        <v>4992036199</v>
      </c>
    </row>
    <row r="21" spans="1:17" x14ac:dyDescent="0.55000000000000004">
      <c r="A21" s="4" t="s">
        <v>40</v>
      </c>
      <c r="C21" s="6">
        <v>18181403</v>
      </c>
      <c r="D21" s="6"/>
      <c r="E21" s="6">
        <v>115415546244</v>
      </c>
      <c r="F21" s="6"/>
      <c r="G21" s="6">
        <v>115415546244</v>
      </c>
      <c r="H21" s="6"/>
      <c r="I21" s="6">
        <f t="shared" si="0"/>
        <v>0</v>
      </c>
      <c r="J21" s="6"/>
      <c r="K21" s="6">
        <v>18181403</v>
      </c>
      <c r="L21" s="6"/>
      <c r="M21" s="6">
        <v>115415546244</v>
      </c>
      <c r="N21" s="6"/>
      <c r="O21" s="6">
        <v>115415546244</v>
      </c>
      <c r="P21" s="6"/>
      <c r="Q21" s="6">
        <f t="shared" si="1"/>
        <v>0</v>
      </c>
    </row>
    <row r="22" spans="1:17" x14ac:dyDescent="0.55000000000000004">
      <c r="A22" s="4" t="s">
        <v>81</v>
      </c>
      <c r="C22" s="6">
        <v>3856252</v>
      </c>
      <c r="D22" s="6"/>
      <c r="E22" s="6">
        <v>72523147177</v>
      </c>
      <c r="F22" s="6"/>
      <c r="G22" s="6">
        <v>43160847359</v>
      </c>
      <c r="H22" s="6"/>
      <c r="I22" s="6">
        <f t="shared" si="0"/>
        <v>29362299818</v>
      </c>
      <c r="J22" s="6"/>
      <c r="K22" s="6">
        <v>3856252</v>
      </c>
      <c r="L22" s="6"/>
      <c r="M22" s="6">
        <v>72523147177</v>
      </c>
      <c r="N22" s="6"/>
      <c r="O22" s="6">
        <v>43160847359</v>
      </c>
      <c r="P22" s="6"/>
      <c r="Q22" s="6">
        <f t="shared" si="1"/>
        <v>29362299818</v>
      </c>
    </row>
    <row r="23" spans="1:17" x14ac:dyDescent="0.55000000000000004">
      <c r="A23" s="4" t="s">
        <v>37</v>
      </c>
      <c r="C23" s="6">
        <v>2280359</v>
      </c>
      <c r="D23" s="6"/>
      <c r="E23" s="6">
        <v>22123869343</v>
      </c>
      <c r="F23" s="6"/>
      <c r="G23" s="6">
        <v>17649334496</v>
      </c>
      <c r="H23" s="6"/>
      <c r="I23" s="6">
        <f t="shared" si="0"/>
        <v>4474534847</v>
      </c>
      <c r="J23" s="6"/>
      <c r="K23" s="6">
        <v>2280359</v>
      </c>
      <c r="L23" s="6"/>
      <c r="M23" s="6">
        <v>22123869343</v>
      </c>
      <c r="N23" s="6"/>
      <c r="O23" s="6">
        <v>17649334496</v>
      </c>
      <c r="P23" s="6"/>
      <c r="Q23" s="6">
        <f t="shared" si="1"/>
        <v>4474534847</v>
      </c>
    </row>
    <row r="24" spans="1:17" x14ac:dyDescent="0.55000000000000004">
      <c r="A24" s="4" t="s">
        <v>35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3063316</v>
      </c>
      <c r="L24" s="6"/>
      <c r="M24" s="6">
        <v>74436562596</v>
      </c>
      <c r="N24" s="6"/>
      <c r="O24" s="6">
        <v>84501226991</v>
      </c>
      <c r="P24" s="6"/>
      <c r="Q24" s="6">
        <f t="shared" si="1"/>
        <v>-10064664395</v>
      </c>
    </row>
    <row r="25" spans="1:17" x14ac:dyDescent="0.55000000000000004">
      <c r="A25" s="4" t="s">
        <v>34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2000000</v>
      </c>
      <c r="L25" s="6"/>
      <c r="M25" s="6">
        <v>13712810251</v>
      </c>
      <c r="N25" s="6"/>
      <c r="O25" s="6">
        <v>14234795943</v>
      </c>
      <c r="P25" s="6"/>
      <c r="Q25" s="6">
        <f t="shared" si="1"/>
        <v>-521985692</v>
      </c>
    </row>
    <row r="26" spans="1:17" x14ac:dyDescent="0.55000000000000004">
      <c r="A26" s="4" t="s">
        <v>250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60</v>
      </c>
      <c r="L26" s="6"/>
      <c r="M26" s="6">
        <v>1807424</v>
      </c>
      <c r="N26" s="6"/>
      <c r="O26" s="6">
        <v>2042176</v>
      </c>
      <c r="P26" s="6"/>
      <c r="Q26" s="6">
        <f t="shared" si="1"/>
        <v>-234752</v>
      </c>
    </row>
    <row r="27" spans="1:17" x14ac:dyDescent="0.55000000000000004">
      <c r="A27" s="4" t="s">
        <v>22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3271</v>
      </c>
      <c r="L27" s="6"/>
      <c r="M27" s="6">
        <v>314423698</v>
      </c>
      <c r="N27" s="6"/>
      <c r="O27" s="6">
        <v>297775805</v>
      </c>
      <c r="P27" s="6"/>
      <c r="Q27" s="6">
        <f t="shared" si="1"/>
        <v>16647893</v>
      </c>
    </row>
    <row r="28" spans="1:17" x14ac:dyDescent="0.55000000000000004">
      <c r="A28" s="4" t="s">
        <v>26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5100000</v>
      </c>
      <c r="L28" s="6"/>
      <c r="M28" s="6">
        <v>352522200000</v>
      </c>
      <c r="N28" s="6"/>
      <c r="O28" s="6">
        <v>350424692910</v>
      </c>
      <c r="P28" s="6"/>
      <c r="Q28" s="6">
        <f t="shared" si="1"/>
        <v>2097507090</v>
      </c>
    </row>
    <row r="29" spans="1:17" x14ac:dyDescent="0.55000000000000004">
      <c r="A29" s="4" t="s">
        <v>80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100000</v>
      </c>
      <c r="L29" s="6"/>
      <c r="M29" s="6">
        <v>2484131003</v>
      </c>
      <c r="N29" s="6"/>
      <c r="O29" s="6">
        <v>2722702927</v>
      </c>
      <c r="P29" s="6"/>
      <c r="Q29" s="6">
        <f t="shared" si="1"/>
        <v>-238571924</v>
      </c>
    </row>
    <row r="30" spans="1:17" x14ac:dyDescent="0.55000000000000004">
      <c r="A30" s="4" t="s">
        <v>64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261240</v>
      </c>
      <c r="L30" s="6"/>
      <c r="M30" s="6">
        <v>4908058261</v>
      </c>
      <c r="N30" s="6"/>
      <c r="O30" s="6">
        <v>3557202516</v>
      </c>
      <c r="P30" s="6"/>
      <c r="Q30" s="6">
        <f t="shared" si="1"/>
        <v>1350855745</v>
      </c>
    </row>
    <row r="31" spans="1:17" x14ac:dyDescent="0.55000000000000004">
      <c r="A31" s="4" t="s">
        <v>251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1925384</v>
      </c>
      <c r="L31" s="6"/>
      <c r="M31" s="6">
        <v>73198550851</v>
      </c>
      <c r="N31" s="6"/>
      <c r="O31" s="6">
        <v>57718764148</v>
      </c>
      <c r="P31" s="6"/>
      <c r="Q31" s="6">
        <f t="shared" si="1"/>
        <v>15479786703</v>
      </c>
    </row>
    <row r="32" spans="1:17" x14ac:dyDescent="0.55000000000000004">
      <c r="A32" s="4" t="s">
        <v>30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814214</v>
      </c>
      <c r="L32" s="6"/>
      <c r="M32" s="6">
        <v>16171334689</v>
      </c>
      <c r="N32" s="6"/>
      <c r="O32" s="6">
        <v>23082406361</v>
      </c>
      <c r="P32" s="6"/>
      <c r="Q32" s="6">
        <f t="shared" si="1"/>
        <v>-6911071672</v>
      </c>
    </row>
    <row r="33" spans="1:17" x14ac:dyDescent="0.55000000000000004">
      <c r="A33" s="4" t="s">
        <v>252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209736</v>
      </c>
      <c r="L33" s="6"/>
      <c r="M33" s="6">
        <v>6102445854</v>
      </c>
      <c r="N33" s="6"/>
      <c r="O33" s="6">
        <v>7274148790</v>
      </c>
      <c r="P33" s="6"/>
      <c r="Q33" s="6">
        <f t="shared" si="1"/>
        <v>-1171702936</v>
      </c>
    </row>
    <row r="34" spans="1:17" x14ac:dyDescent="0.55000000000000004">
      <c r="A34" s="4" t="s">
        <v>253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156083</v>
      </c>
      <c r="L34" s="6"/>
      <c r="M34" s="6">
        <v>1423075306</v>
      </c>
      <c r="N34" s="6"/>
      <c r="O34" s="6">
        <v>965312561</v>
      </c>
      <c r="P34" s="6"/>
      <c r="Q34" s="6">
        <f t="shared" si="1"/>
        <v>457762745</v>
      </c>
    </row>
    <row r="35" spans="1:17" x14ac:dyDescent="0.55000000000000004">
      <c r="A35" s="4" t="s">
        <v>84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900000</v>
      </c>
      <c r="L35" s="6"/>
      <c r="M35" s="6">
        <v>33674437800</v>
      </c>
      <c r="N35" s="6"/>
      <c r="O35" s="6">
        <v>33915097305</v>
      </c>
      <c r="P35" s="6"/>
      <c r="Q35" s="6">
        <f t="shared" si="1"/>
        <v>-240659505</v>
      </c>
    </row>
    <row r="36" spans="1:17" x14ac:dyDescent="0.55000000000000004">
      <c r="A36" s="4" t="s">
        <v>78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7615829</v>
      </c>
      <c r="L36" s="6"/>
      <c r="M36" s="6">
        <v>113973814526</v>
      </c>
      <c r="N36" s="6"/>
      <c r="O36" s="6">
        <v>122869454649</v>
      </c>
      <c r="P36" s="6"/>
      <c r="Q36" s="6">
        <f t="shared" si="1"/>
        <v>-8895640123</v>
      </c>
    </row>
    <row r="37" spans="1:17" x14ac:dyDescent="0.55000000000000004">
      <c r="A37" s="4" t="s">
        <v>86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589106</v>
      </c>
      <c r="L37" s="6"/>
      <c r="M37" s="6">
        <v>4518850241</v>
      </c>
      <c r="N37" s="6"/>
      <c r="O37" s="6">
        <v>4790214698</v>
      </c>
      <c r="P37" s="6"/>
      <c r="Q37" s="6">
        <f t="shared" si="1"/>
        <v>-271364457</v>
      </c>
    </row>
    <row r="38" spans="1:17" x14ac:dyDescent="0.55000000000000004">
      <c r="A38" s="4" t="s">
        <v>254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2595293</v>
      </c>
      <c r="L38" s="6"/>
      <c r="M38" s="6">
        <v>11169131016</v>
      </c>
      <c r="N38" s="6"/>
      <c r="O38" s="6">
        <v>12925053543</v>
      </c>
      <c r="P38" s="6"/>
      <c r="Q38" s="6">
        <f t="shared" si="1"/>
        <v>-1755922527</v>
      </c>
    </row>
    <row r="39" spans="1:17" x14ac:dyDescent="0.55000000000000004">
      <c r="A39" s="4" t="s">
        <v>79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2000000</v>
      </c>
      <c r="L39" s="6"/>
      <c r="M39" s="6">
        <v>18682175819</v>
      </c>
      <c r="N39" s="6"/>
      <c r="O39" s="6">
        <v>20517191995</v>
      </c>
      <c r="P39" s="6"/>
      <c r="Q39" s="6">
        <f t="shared" si="1"/>
        <v>-1835016176</v>
      </c>
    </row>
    <row r="40" spans="1:17" x14ac:dyDescent="0.55000000000000004">
      <c r="A40" s="4" t="s">
        <v>255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1946219</v>
      </c>
      <c r="L40" s="6"/>
      <c r="M40" s="6">
        <v>6877937946</v>
      </c>
      <c r="N40" s="6"/>
      <c r="O40" s="6">
        <v>20836061997</v>
      </c>
      <c r="P40" s="6"/>
      <c r="Q40" s="6">
        <f t="shared" si="1"/>
        <v>-13958124051</v>
      </c>
    </row>
    <row r="41" spans="1:17" x14ac:dyDescent="0.55000000000000004">
      <c r="A41" s="4" t="s">
        <v>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18600000</v>
      </c>
      <c r="L41" s="6"/>
      <c r="M41" s="6">
        <v>43902214738</v>
      </c>
      <c r="N41" s="6"/>
      <c r="O41" s="6">
        <v>47702471069</v>
      </c>
      <c r="P41" s="6"/>
      <c r="Q41" s="6">
        <f t="shared" si="1"/>
        <v>-3800256331</v>
      </c>
    </row>
    <row r="42" spans="1:17" x14ac:dyDescent="0.55000000000000004">
      <c r="A42" s="4" t="s">
        <v>16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34896912</v>
      </c>
      <c r="L42" s="6"/>
      <c r="M42" s="6">
        <v>75255465114</v>
      </c>
      <c r="N42" s="6"/>
      <c r="O42" s="6">
        <v>79438440229</v>
      </c>
      <c r="P42" s="6"/>
      <c r="Q42" s="6">
        <f t="shared" si="1"/>
        <v>-4182975115</v>
      </c>
    </row>
    <row r="43" spans="1:17" x14ac:dyDescent="0.55000000000000004">
      <c r="A43" s="4" t="s">
        <v>165</v>
      </c>
      <c r="C43" s="6">
        <v>750000</v>
      </c>
      <c r="D43" s="6"/>
      <c r="E43" s="6">
        <v>661422750000</v>
      </c>
      <c r="F43" s="6"/>
      <c r="G43" s="6">
        <v>632507400249</v>
      </c>
      <c r="H43" s="6"/>
      <c r="I43" s="6">
        <f t="shared" si="0"/>
        <v>28915349751</v>
      </c>
      <c r="J43" s="6"/>
      <c r="K43" s="6">
        <v>1000000</v>
      </c>
      <c r="L43" s="6"/>
      <c r="M43" s="6">
        <v>873597549138</v>
      </c>
      <c r="N43" s="6"/>
      <c r="O43" s="6">
        <v>843343200334</v>
      </c>
      <c r="P43" s="6"/>
      <c r="Q43" s="6">
        <f t="shared" si="1"/>
        <v>30254348804</v>
      </c>
    </row>
    <row r="44" spans="1:17" x14ac:dyDescent="0.55000000000000004">
      <c r="A44" s="4" t="s">
        <v>168</v>
      </c>
      <c r="C44" s="6">
        <v>220000</v>
      </c>
      <c r="D44" s="6"/>
      <c r="E44" s="6">
        <v>224616480000</v>
      </c>
      <c r="F44" s="6"/>
      <c r="G44" s="6">
        <v>213533699227</v>
      </c>
      <c r="H44" s="6"/>
      <c r="I44" s="6">
        <f t="shared" si="0"/>
        <v>11082780773</v>
      </c>
      <c r="J44" s="6"/>
      <c r="K44" s="6">
        <v>400000</v>
      </c>
      <c r="L44" s="6"/>
      <c r="M44" s="6">
        <v>399509966460</v>
      </c>
      <c r="N44" s="6"/>
      <c r="O44" s="6">
        <v>388243089503</v>
      </c>
      <c r="P44" s="6"/>
      <c r="Q44" s="6">
        <f t="shared" si="1"/>
        <v>11266876957</v>
      </c>
    </row>
    <row r="45" spans="1:17" x14ac:dyDescent="0.55000000000000004">
      <c r="A45" s="4" t="s">
        <v>141</v>
      </c>
      <c r="C45" s="6">
        <v>5000</v>
      </c>
      <c r="D45" s="6"/>
      <c r="E45" s="6">
        <v>5000000000</v>
      </c>
      <c r="F45" s="6"/>
      <c r="G45" s="6">
        <v>4773719606</v>
      </c>
      <c r="H45" s="6"/>
      <c r="I45" s="6">
        <f t="shared" si="0"/>
        <v>226280394</v>
      </c>
      <c r="J45" s="6"/>
      <c r="K45" s="6">
        <v>5000</v>
      </c>
      <c r="L45" s="6"/>
      <c r="M45" s="6">
        <v>5000000000</v>
      </c>
      <c r="N45" s="6"/>
      <c r="O45" s="6">
        <v>4773719606</v>
      </c>
      <c r="P45" s="6"/>
      <c r="Q45" s="6">
        <f t="shared" si="1"/>
        <v>226280394</v>
      </c>
    </row>
    <row r="46" spans="1:17" x14ac:dyDescent="0.55000000000000004">
      <c r="A46" s="4" t="s">
        <v>132</v>
      </c>
      <c r="C46" s="6">
        <v>5000</v>
      </c>
      <c r="D46" s="6"/>
      <c r="E46" s="6">
        <v>5000000000</v>
      </c>
      <c r="F46" s="6"/>
      <c r="G46" s="6">
        <v>4744989814</v>
      </c>
      <c r="H46" s="6"/>
      <c r="I46" s="6">
        <f t="shared" si="0"/>
        <v>255010186</v>
      </c>
      <c r="J46" s="6"/>
      <c r="K46" s="6">
        <v>5000</v>
      </c>
      <c r="L46" s="6"/>
      <c r="M46" s="6">
        <v>5000000000</v>
      </c>
      <c r="N46" s="6"/>
      <c r="O46" s="6">
        <v>4744989814</v>
      </c>
      <c r="P46" s="6"/>
      <c r="Q46" s="6">
        <f t="shared" si="1"/>
        <v>255010186</v>
      </c>
    </row>
    <row r="47" spans="1:17" x14ac:dyDescent="0.55000000000000004">
      <c r="A47" s="4" t="s">
        <v>138</v>
      </c>
      <c r="C47" s="6">
        <v>15472</v>
      </c>
      <c r="D47" s="6"/>
      <c r="E47" s="6">
        <v>15472000000</v>
      </c>
      <c r="F47" s="6"/>
      <c r="G47" s="6">
        <v>14748532279</v>
      </c>
      <c r="H47" s="6"/>
      <c r="I47" s="6">
        <f t="shared" si="0"/>
        <v>723467721</v>
      </c>
      <c r="J47" s="6"/>
      <c r="K47" s="6">
        <v>15472</v>
      </c>
      <c r="L47" s="6"/>
      <c r="M47" s="6">
        <v>15472000000</v>
      </c>
      <c r="N47" s="6"/>
      <c r="O47" s="6">
        <v>14748532279</v>
      </c>
      <c r="P47" s="6"/>
      <c r="Q47" s="6">
        <f t="shared" si="1"/>
        <v>723467721</v>
      </c>
    </row>
    <row r="48" spans="1:17" x14ac:dyDescent="0.55000000000000004">
      <c r="A48" s="4" t="s">
        <v>170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56609</v>
      </c>
      <c r="L48" s="6"/>
      <c r="M48" s="6">
        <v>46920356056</v>
      </c>
      <c r="N48" s="6"/>
      <c r="O48" s="6">
        <v>46167365512</v>
      </c>
      <c r="P48" s="6"/>
      <c r="Q48" s="6">
        <f t="shared" si="1"/>
        <v>752990544</v>
      </c>
    </row>
    <row r="49" spans="1:17" x14ac:dyDescent="0.55000000000000004">
      <c r="A49" s="4" t="s">
        <v>111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30000</v>
      </c>
      <c r="L49" s="6"/>
      <c r="M49" s="6">
        <v>26176691559</v>
      </c>
      <c r="N49" s="6"/>
      <c r="O49" s="6">
        <v>25682004292</v>
      </c>
      <c r="P49" s="6"/>
      <c r="Q49" s="6">
        <f t="shared" si="1"/>
        <v>494687267</v>
      </c>
    </row>
    <row r="50" spans="1:17" x14ac:dyDescent="0.55000000000000004">
      <c r="A50" s="4" t="s">
        <v>108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10000</v>
      </c>
      <c r="L50" s="6"/>
      <c r="M50" s="6">
        <v>8773409538</v>
      </c>
      <c r="N50" s="6"/>
      <c r="O50" s="6">
        <v>8699572916</v>
      </c>
      <c r="P50" s="6"/>
      <c r="Q50" s="6">
        <f t="shared" si="1"/>
        <v>73836622</v>
      </c>
    </row>
    <row r="51" spans="1:17" x14ac:dyDescent="0.55000000000000004">
      <c r="A51" s="4" t="s">
        <v>256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32134</v>
      </c>
      <c r="L51" s="6"/>
      <c r="M51" s="6">
        <v>26217266077</v>
      </c>
      <c r="N51" s="6"/>
      <c r="O51" s="6">
        <v>25771359122</v>
      </c>
      <c r="P51" s="6"/>
      <c r="Q51" s="6">
        <f t="shared" si="1"/>
        <v>445906955</v>
      </c>
    </row>
    <row r="52" spans="1:17" x14ac:dyDescent="0.55000000000000004">
      <c r="A52" s="4" t="s">
        <v>257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5051</v>
      </c>
      <c r="L52" s="6"/>
      <c r="M52" s="6">
        <v>5051000000</v>
      </c>
      <c r="N52" s="6"/>
      <c r="O52" s="6">
        <v>4884588186</v>
      </c>
      <c r="P52" s="6"/>
      <c r="Q52" s="6">
        <f t="shared" si="1"/>
        <v>166411814</v>
      </c>
    </row>
    <row r="53" spans="1:17" ht="24.75" thickBot="1" x14ac:dyDescent="0.6">
      <c r="A53" s="4"/>
      <c r="C53" s="6"/>
      <c r="D53" s="6"/>
      <c r="E53" s="7">
        <f>SUM(E8:E52)</f>
        <v>1400783010972</v>
      </c>
      <c r="F53" s="6"/>
      <c r="G53" s="7">
        <f>SUM(G8:G52)</f>
        <v>1258008786791</v>
      </c>
      <c r="H53" s="6"/>
      <c r="I53" s="7">
        <f>SUM(I8:I52)</f>
        <v>142774224181</v>
      </c>
      <c r="J53" s="6"/>
      <c r="K53" s="6"/>
      <c r="L53" s="6"/>
      <c r="M53" s="7">
        <f>SUM(M8:M52)</f>
        <v>2947532519481</v>
      </c>
      <c r="N53" s="6"/>
      <c r="O53" s="7">
        <f>SUM(O8:O52)</f>
        <v>2806267873270</v>
      </c>
      <c r="P53" s="6"/>
      <c r="Q53" s="7">
        <f>SUM(Q8:Q52)</f>
        <v>141264646211</v>
      </c>
    </row>
    <row r="54" spans="1:17" ht="24.75" thickTop="1" x14ac:dyDescent="0.55000000000000004">
      <c r="A54" s="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55000000000000004">
      <c r="A55" s="4"/>
      <c r="D55" s="17">
        <f t="shared" ref="D55:F55" si="2">SUM(D8:D42)</f>
        <v>0</v>
      </c>
      <c r="E55" s="17"/>
      <c r="F55" s="17">
        <f t="shared" si="2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55000000000000004">
      <c r="G56" s="3"/>
      <c r="I56" s="3"/>
      <c r="O56" s="3"/>
      <c r="Q56" s="3"/>
    </row>
    <row r="57" spans="1:17" x14ac:dyDescent="0.55000000000000004">
      <c r="F57" s="3">
        <f t="shared" ref="F57" si="3">F56-F55</f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9" spans="1:17" x14ac:dyDescent="0.55000000000000004">
      <c r="F59" s="17">
        <f t="shared" ref="F59" si="4">SUM(F43:F52)</f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55000000000000004">
      <c r="G60" s="3"/>
      <c r="I60" s="3"/>
      <c r="O60" s="3"/>
      <c r="Q60" s="3"/>
    </row>
    <row r="61" spans="1:17" x14ac:dyDescent="0.55000000000000004">
      <c r="F61" s="3">
        <f t="shared" ref="F61" si="5">F60-F59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2021-07-27T12:49:51Z</dcterms:created>
  <dcterms:modified xsi:type="dcterms:W3CDTF">2021-08-01T08:40:38Z</dcterms:modified>
</cp:coreProperties>
</file>