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مرداد 1400\"/>
    </mc:Choice>
  </mc:AlternateContent>
  <xr:revisionPtr revIDLastSave="0" documentId="13_ncr:1_{2FA6AF29-EBA8-489D-8B42-2959ECE60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</workbook>
</file>

<file path=xl/calcChain.xml><?xml version="1.0" encoding="utf-8"?>
<calcChain xmlns="http://schemas.openxmlformats.org/spreadsheetml/2006/main">
  <c r="U101" i="11" l="1"/>
  <c r="G11" i="15"/>
  <c r="S10" i="6"/>
  <c r="AK32" i="3"/>
  <c r="E9" i="14"/>
  <c r="C9" i="14"/>
  <c r="I10" i="13"/>
  <c r="K9" i="13" s="1"/>
  <c r="E10" i="13"/>
  <c r="G8" i="13" s="1"/>
  <c r="C38" i="12"/>
  <c r="E38" i="12"/>
  <c r="G38" i="12"/>
  <c r="K38" i="12"/>
  <c r="M38" i="12"/>
  <c r="O38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Q37" i="12"/>
  <c r="I8" i="12"/>
  <c r="I100" i="11"/>
  <c r="C101" i="11"/>
  <c r="E101" i="11"/>
  <c r="G101" i="11"/>
  <c r="I99" i="11"/>
  <c r="M101" i="11"/>
  <c r="O101" i="11"/>
  <c r="Q101" i="11"/>
  <c r="S99" i="11"/>
  <c r="S100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" i="11"/>
  <c r="S10" i="11"/>
  <c r="S11" i="11"/>
  <c r="S101" i="11" s="1"/>
  <c r="S8" i="11"/>
  <c r="I97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8" i="11"/>
  <c r="K98" i="11" s="1"/>
  <c r="I12" i="11"/>
  <c r="I11" i="11"/>
  <c r="I10" i="11"/>
  <c r="I9" i="11"/>
  <c r="I8" i="11"/>
  <c r="I101" i="11" s="1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10" i="10"/>
  <c r="I11" i="10"/>
  <c r="I9" i="10"/>
  <c r="I8" i="10"/>
  <c r="O61" i="10"/>
  <c r="M61" i="10"/>
  <c r="G61" i="10"/>
  <c r="E61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8" i="9"/>
  <c r="E107" i="9"/>
  <c r="G107" i="9"/>
  <c r="M107" i="9"/>
  <c r="O107" i="9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8" i="8"/>
  <c r="S8" i="8"/>
  <c r="S66" i="8" s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O66" i="8"/>
  <c r="Y88" i="1" l="1"/>
  <c r="K96" i="11"/>
  <c r="K92" i="11"/>
  <c r="K84" i="11"/>
  <c r="K80" i="11"/>
  <c r="K76" i="11"/>
  <c r="K72" i="11"/>
  <c r="K68" i="11"/>
  <c r="K64" i="11"/>
  <c r="K56" i="11"/>
  <c r="K52" i="11"/>
  <c r="K48" i="11"/>
  <c r="K44" i="11"/>
  <c r="K40" i="11"/>
  <c r="K36" i="11"/>
  <c r="K32" i="11"/>
  <c r="K28" i="11"/>
  <c r="K24" i="11"/>
  <c r="K20" i="11"/>
  <c r="K16" i="11"/>
  <c r="G10" i="13"/>
  <c r="K10" i="11"/>
  <c r="K88" i="11"/>
  <c r="K60" i="11"/>
  <c r="K99" i="11"/>
  <c r="K100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C7" i="15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12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8" i="11"/>
  <c r="G9" i="13"/>
  <c r="Q38" i="12"/>
  <c r="C9" i="15"/>
  <c r="K8" i="13"/>
  <c r="K10" i="13" s="1"/>
  <c r="I38" i="12"/>
  <c r="C8" i="15" s="1"/>
  <c r="Q61" i="10"/>
  <c r="I61" i="10"/>
  <c r="Q107" i="9"/>
  <c r="I107" i="9"/>
  <c r="C11" i="15" l="1"/>
  <c r="E10" i="15" s="1"/>
  <c r="K101" i="11"/>
  <c r="Q66" i="8"/>
  <c r="M66" i="8"/>
  <c r="K66" i="8"/>
  <c r="I66" i="8"/>
  <c r="S16" i="7"/>
  <c r="Q16" i="7"/>
  <c r="O16" i="7"/>
  <c r="M16" i="7"/>
  <c r="K16" i="7"/>
  <c r="I16" i="7"/>
  <c r="K10" i="6"/>
  <c r="M10" i="6"/>
  <c r="O10" i="6"/>
  <c r="Q10" i="6"/>
  <c r="Q32" i="3"/>
  <c r="S32" i="3"/>
  <c r="W32" i="3"/>
  <c r="AA32" i="3"/>
  <c r="AG32" i="3"/>
  <c r="AI32" i="3"/>
  <c r="W88" i="1"/>
  <c r="U88" i="1"/>
  <c r="O88" i="1"/>
  <c r="K88" i="1"/>
  <c r="G88" i="1"/>
  <c r="E7" i="15" l="1"/>
  <c r="E11" i="15" s="1"/>
  <c r="E9" i="15"/>
  <c r="E8" i="15"/>
</calcChain>
</file>

<file path=xl/sharedStrings.xml><?xml version="1.0" encoding="utf-8"?>
<sst xmlns="http://schemas.openxmlformats.org/spreadsheetml/2006/main" count="1021" uniqueCount="289">
  <si>
    <t>صندوق سرمایه‌گذاری مشترک پیشرو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</si>
  <si>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</si>
  <si>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</si>
  <si>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</si>
  <si>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</si>
  <si>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</si>
  <si>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</si>
  <si>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</si>
  <si>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</si>
  <si>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</si>
  <si>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</si>
  <si>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</si>
  <si>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</si>
  <si>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</si>
  <si>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</si>
  <si>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</si>
  <si>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</si>
  <si>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</si>
  <si>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</si>
  <si>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</si>
  <si>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</si>
  <si>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</si>
  <si>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</si>
  <si>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</si>
  <si>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</si>
  <si>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</si>
  <si>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</si>
  <si>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</si>
  <si>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</si>
  <si>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</si>
  <si>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</si>
  <si>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</si>
  <si>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</si>
  <si>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</si>
  <si>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</si>
  <si>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</si>
  <si>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</si>
  <si>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توسعه‌معادن‌وفلزات‌</t>
  </si>
  <si>
    <t>تولیدی و خدمات صنایع نسوز توکا</t>
  </si>
  <si>
    <t>حفاری شمال</t>
  </si>
  <si>
    <t>داروسازی کاسپین تامین</t>
  </si>
  <si>
    <t>دریایی و کشتیرانی خط دریابندر</t>
  </si>
  <si>
    <t>رایان هم افزا</t>
  </si>
  <si>
    <t>سپنتا</t>
  </si>
  <si>
    <t>سپید ماکیان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</si>
  <si>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</si>
  <si>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</si>
  <si>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</si>
  <si>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</si>
  <si>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</si>
  <si>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</si>
  <si>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</si>
  <si>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</si>
  <si>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</si>
  <si>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</si>
  <si>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</si>
  <si>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</si>
  <si>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</si>
  <si>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</si>
  <si>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</si>
  <si>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</si>
  <si>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</si>
  <si>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</si>
  <si>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</si>
  <si>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</si>
  <si>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</si>
  <si>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</si>
  <si>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</si>
  <si>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</si>
  <si>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</si>
  <si>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</si>
  <si>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</si>
  <si>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</si>
  <si>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</si>
  <si>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</si>
  <si>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</si>
  <si>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</si>
  <si>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</si>
  <si>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</si>
  <si>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</si>
  <si>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</si>
  <si>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</si>
  <si>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</si>
  <si>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</si>
  <si>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</si>
  <si>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</si>
  <si>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</si>
  <si>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س. و خدمات مدیریت صند. ب کشوری</t>
  </si>
  <si>
    <t>گروه مدیریت سرمایه گذاری امید</t>
  </si>
  <si>
    <t>نفت پاسارگاد</t>
  </si>
  <si>
    <t>بانک  پاسارگاد</t>
  </si>
  <si>
    <t>سرمایه‌گذاری‌توکافولاد(هلدینگ</t>
  </si>
  <si>
    <t>فولاد خراسان</t>
  </si>
  <si>
    <t>سرمایه گذاری هامون صبا</t>
  </si>
  <si>
    <t>تعداد اوراق تبعی</t>
  </si>
  <si>
    <t>قیمت اعمال</t>
  </si>
  <si>
    <t>تاریخ اعمال</t>
  </si>
  <si>
    <t>نرخ موثر</t>
  </si>
  <si>
    <t>اختیارف.تبعی لطیف010404</t>
  </si>
  <si>
    <t>1401/04/04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</si>
  <si>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</si>
  <si>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</si>
  <si>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</si>
  <si>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</si>
  <si>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</si>
  <si>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</si>
  <si>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</si>
  <si>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</si>
  <si>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</si>
  <si>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تامین اجتماعی-سپهر000523</t>
  </si>
  <si>
    <t>بله</t>
  </si>
  <si>
    <t>1397/05/23</t>
  </si>
  <si>
    <t>1400/05/23</t>
  </si>
  <si>
    <t>اسنادخزانه-م10بودجه98-001006</t>
  </si>
  <si>
    <t>1398/09/20</t>
  </si>
  <si>
    <t>1400/10/06</t>
  </si>
  <si>
    <t>اسنادخزانه-م10بودجه99-020807</t>
  </si>
  <si>
    <t>1399/11/21</t>
  </si>
  <si>
    <t>1402/08/07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</si>
  <si>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</si>
  <si>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</si>
  <si>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</si>
  <si>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</si>
  <si>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</si>
  <si>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</si>
  <si>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</si>
  <si>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</si>
  <si>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</si>
  <si>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</si>
  <si>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</si>
  <si>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</si>
  <si>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</si>
  <si>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</si>
  <si>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</si>
  <si>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</si>
  <si>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</si>
  <si>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</si>
  <si>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</si>
  <si>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</si>
  <si>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</si>
  <si>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اسنادخزانه-م1بودجه99-010621</t>
  </si>
  <si>
    <t>1399/09/01</t>
  </si>
  <si>
    <t>1401/06/21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</si>
  <si>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</si>
  <si>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</si>
  <si>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</si>
  <si>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</si>
  <si>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</si>
  <si>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</si>
  <si>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</si>
  <si>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</si>
  <si>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</si>
  <si>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</si>
  <si>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</si>
  <si>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</si>
  <si>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</si>
  <si>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</si>
  <si>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</si>
  <si>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</si>
  <si>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</si>
  <si>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</si>
  <si>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</si>
  <si>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</si>
  <si>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</si>
  <si>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دولت3-ش.خ 0104</t>
  </si>
  <si>
    <t>1399/04/03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</si>
  <si>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</si>
  <si>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</si>
  <si>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</si>
  <si>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</si>
  <si>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</si>
  <si>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</si>
  <si>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</si>
  <si>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دولتی64-ش.خ0111</t>
  </si>
  <si>
    <t>1399/10/09</t>
  </si>
  <si>
    <t>1401/11/09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</si>
  <si>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</si>
  <si>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</si>
  <si>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</si>
  <si>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</si>
  <si>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</si>
  <si>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</si>
  <si>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</si>
  <si>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</si>
  <si>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</si>
  <si>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</si>
  <si>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</si>
  <si>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</si>
  <si>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</si>
  <si>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</si>
  <si>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</si>
  <si>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</si>
  <si>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</si>
  <si>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</si>
  <si>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</si>
  <si>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</si>
  <si>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</si>
  <si>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</si>
  <si>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</si>
  <si>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</si>
  <si>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</si>
  <si>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</si>
  <si>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</si>
  <si>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</si>
  <si>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</si>
  <si>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</si>
  <si>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</si>
  <si>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</si>
  <si>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</si>
  <si>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</si>
  <si>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</si>
  <si>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</si>
  <si>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1400/04/26</t>
  </si>
  <si>
    <t>1400/04/24</t>
  </si>
  <si>
    <t>1400/04/29</t>
  </si>
  <si>
    <t>1400/03/18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</si>
  <si>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</si>
  <si>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</si>
  <si>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</si>
  <si>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</si>
  <si>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</si>
  <si>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</si>
  <si>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</si>
  <si>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</si>
  <si>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</si>
  <si>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1400/05/11</t>
  </si>
  <si>
    <t>1400/04/09</t>
  </si>
  <si>
    <t>1400/04/28</t>
  </si>
  <si>
    <t>1400/04/15</t>
  </si>
  <si>
    <t>1400/03/08</t>
  </si>
  <si>
    <t>1400/04/27</t>
  </si>
  <si>
    <t>1400/03/30</t>
  </si>
  <si>
    <t>1400/02/12</t>
  </si>
  <si>
    <t>1400/02/29</t>
  </si>
  <si>
    <t>1400/03/23</t>
  </si>
  <si>
    <t>1400/04/23</t>
  </si>
  <si>
    <t>1400/03/12</t>
  </si>
  <si>
    <t>1400/04/22</t>
  </si>
  <si>
    <t>1400/02/28</t>
  </si>
  <si>
    <t>1400/05/20</t>
  </si>
  <si>
    <t>1400/03/11</t>
  </si>
  <si>
    <t>1400/04/20</t>
  </si>
  <si>
    <t>1400/02/20</t>
  </si>
  <si>
    <t>1400/02/25</t>
  </si>
  <si>
    <t>1400/03/25</t>
  </si>
  <si>
    <t>1400/04/07</t>
  </si>
  <si>
    <t>تولید و توسعه سرب روی ایرانیان</t>
  </si>
  <si>
    <t>1400/04/06</t>
  </si>
  <si>
    <t>لیزینگ کارآفرین</t>
  </si>
  <si>
    <t>بهای فروش</t>
  </si>
  <si>
    <t>ارزش دفتری</t>
  </si>
  <si>
    <t>سود و زیان ناشی از تغییر قیمت</t>
  </si>
  <si>
    <t>سود و زیان ناشی از فروش</t>
  </si>
  <si>
    <t>زغال سنگ پروده طبس</t>
  </si>
  <si>
    <t>صنعت غذایی کورش</t>
  </si>
  <si>
    <t>گ.مدیریت ارزش سرمایه ص ب کشوری</t>
  </si>
  <si>
    <t>لیزینگ پارسیان</t>
  </si>
  <si>
    <t>غلتک سازان سپاهان</t>
  </si>
  <si>
    <t>گسترش صنایع روی ایرانیان</t>
  </si>
  <si>
    <t>ح . معدنی و صنعتی گل گهر</t>
  </si>
  <si>
    <t>ح . توسعه‌معادن‌وفلزات‌</t>
  </si>
  <si>
    <t>اوراق سلف موازی ورق گرم فولاد</t>
  </si>
  <si>
    <t>اوراق سلف ورق گرم فولاد اصفهان</t>
  </si>
  <si>
    <t>اسنادخزانه-م5بودجه98-000422</t>
  </si>
  <si>
    <t>اسنادخزانه-م14بودجه98-010318</t>
  </si>
  <si>
    <t>اسنادخزانه-م20بودجه97-000324</t>
  </si>
  <si>
    <t>اسنادخزانه-م22بودجه97-000428</t>
  </si>
  <si>
    <t>اسنادخزانه-م4بودجه98-000421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</si>
  <si>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</si>
  <si>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</si>
  <si>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</si>
  <si>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</si>
  <si>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</si>
  <si>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</si>
  <si>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</si>
  <si>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</si>
  <si>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</si>
  <si>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</si>
  <si>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</si>
  <si>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</si>
  <si>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</si>
  <si>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</si>
  <si>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</si>
  <si>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1400/05/01</t>
  </si>
  <si>
    <t>-</t>
  </si>
  <si>
    <t>مدیریت ارزش سرمایه ص ب کشوری (ومدیر1)</t>
  </si>
  <si>
    <t>لیزینگ کارآفرین (ولکار1)</t>
  </si>
  <si>
    <t>از ابتدای سال مالی</t>
  </si>
  <si>
    <t>تاپایان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</si>
</sst>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>
    <font>
      <sz val="11"/>
      <name val="Calibri"/>
    </font>
    <font>
      <sz val="12"/>
      <name val="B Nazanin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0" fontId="2" fillId="0" borderId="0" xfId="0" applyFont="1" applyAlignment="1">
      <alignment horizontal="right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Fill="1"/>
    <xf numFmtId="10" fontId="2" fillId="0" borderId="0" xfId="2" applyNumberFormat="1" applyFont="1" applyFill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0" fontId="2" fillId="0" borderId="2" xfId="2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10" fontId="2" fillId="0" borderId="2" xfId="0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0" fontId="2" fillId="0" borderId="0" xfId="2" applyNumberFormat="1" applyFont="1" applyFill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B335B91-1EB7-47B6-88B9-FEAFC02B4C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BDD8-78DB-45C3-9802-1A754791BA6F}">
  <dimension ref="A1"/>
  <sheetViews>
    <sheetView rightToLeft="1" tabSelected="1" view="pageBreakPreview" zoomScale="60" zoomScaleNormal="100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19050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8"/>
  <sheetViews>
    <sheetView rightToLeft="1" topLeftCell="A44" workbookViewId="0">
      <selection activeCell="Q63" sqref="Q63"/>
    </sheetView>
  </sheetViews>
  <sheetFormatPr defaultRowHeight="24"/>
  <cols>
    <col min="1" max="1" width="35.710937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.42578125" style="2" bestFit="1" customWidth="1"/>
    <col min="6" max="6" width="1" style="2" customWidth="1"/>
    <col min="7" max="7" width="17.42578125" style="2" bestFit="1" customWidth="1"/>
    <col min="8" max="8" width="1" style="2" customWidth="1"/>
    <col min="9" max="9" width="29.5703125" style="2" bestFit="1" customWidth="1"/>
    <col min="10" max="10" width="1" style="2" customWidth="1"/>
    <col min="11" max="11" width="12.5703125" style="2" bestFit="1" customWidth="1"/>
    <col min="12" max="12" width="1" style="2" customWidth="1"/>
    <col min="13" max="13" width="19.140625" style="2" bestFit="1" customWidth="1"/>
    <col min="14" max="14" width="1" style="2" customWidth="1"/>
    <col min="15" max="15" width="19.140625" style="2" bestFit="1" customWidth="1"/>
    <col min="16" max="16" width="1" style="2" customWidth="1"/>
    <col min="17" max="17" width="2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.75">
      <c r="A3" s="32" t="s">
        <v>195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4.75">
      <c r="A6" s="33" t="s">
        <v>3</v>
      </c>
      <c r="C6" s="34" t="s">
        <v>197</v>
      </c>
      <c r="D6" s="34" t="s">
        <v>197</v>
      </c>
      <c r="E6" s="34" t="s">
        <v>197</v>
      </c>
      <c r="F6" s="34" t="s">
        <v>197</v>
      </c>
      <c r="G6" s="34" t="s">
        <v>197</v>
      </c>
      <c r="H6" s="34" t="s">
        <v>197</v>
      </c>
      <c r="I6" s="34" t="s">
        <v>197</v>
      </c>
      <c r="K6" s="34" t="s">
        <v>198</v>
      </c>
      <c r="L6" s="34" t="s">
        <v>198</v>
      </c>
      <c r="M6" s="34" t="s">
        <v>198</v>
      </c>
      <c r="N6" s="34" t="s">
        <v>198</v>
      </c>
      <c r="O6" s="34" t="s">
        <v>198</v>
      </c>
      <c r="P6" s="34" t="s">
        <v>198</v>
      </c>
      <c r="Q6" s="34" t="s">
        <v>198</v>
      </c>
    </row>
    <row r="7" spans="1:17" ht="24.75">
      <c r="A7" s="34" t="s">
        <v>3</v>
      </c>
      <c r="C7" s="34" t="s">
        <v>7</v>
      </c>
      <c r="E7" s="34" t="s">
        <v>249</v>
      </c>
      <c r="G7" s="34" t="s">
        <v>250</v>
      </c>
      <c r="I7" s="34" t="s">
        <v>252</v>
      </c>
      <c r="K7" s="34" t="s">
        <v>7</v>
      </c>
      <c r="M7" s="34" t="s">
        <v>249</v>
      </c>
      <c r="O7" s="34" t="s">
        <v>250</v>
      </c>
      <c r="Q7" s="34" t="s">
        <v>252</v>
      </c>
    </row>
    <row r="8" spans="1:17">
      <c r="A8" s="2" t="s">
        <v>75</v>
      </c>
      <c r="C8" s="6">
        <v>82124</v>
      </c>
      <c r="D8" s="5"/>
      <c r="E8" s="7">
        <v>4577828976</v>
      </c>
      <c r="F8" s="7"/>
      <c r="G8" s="7">
        <v>2671453483</v>
      </c>
      <c r="H8" s="7"/>
      <c r="I8" s="7">
        <f>E8-G8</f>
        <v>1906375493</v>
      </c>
      <c r="J8" s="7"/>
      <c r="K8" s="7">
        <v>82124</v>
      </c>
      <c r="L8" s="7"/>
      <c r="M8" s="7">
        <v>4577828976</v>
      </c>
      <c r="N8" s="7"/>
      <c r="O8" s="7">
        <v>2671453483</v>
      </c>
      <c r="P8" s="7"/>
      <c r="Q8" s="7">
        <f t="shared" ref="Q8:Q59" si="0">M8-O8</f>
        <v>1906375493</v>
      </c>
    </row>
    <row r="9" spans="1:17">
      <c r="A9" s="2" t="s">
        <v>34</v>
      </c>
      <c r="C9" s="6">
        <v>14178220</v>
      </c>
      <c r="D9" s="5"/>
      <c r="E9" s="7">
        <v>93646267747</v>
      </c>
      <c r="F9" s="7"/>
      <c r="G9" s="7">
        <v>100912034681</v>
      </c>
      <c r="H9" s="7"/>
      <c r="I9" s="7">
        <f>E9-G9</f>
        <v>-7265766934</v>
      </c>
      <c r="J9" s="7"/>
      <c r="K9" s="7">
        <v>16178220</v>
      </c>
      <c r="L9" s="7"/>
      <c r="M9" s="7">
        <v>107359077998</v>
      </c>
      <c r="N9" s="7"/>
      <c r="O9" s="7">
        <v>115146830624</v>
      </c>
      <c r="P9" s="7"/>
      <c r="Q9" s="7">
        <f t="shared" si="0"/>
        <v>-7787752626</v>
      </c>
    </row>
    <row r="10" spans="1:17">
      <c r="A10" s="2" t="s">
        <v>53</v>
      </c>
      <c r="C10" s="6">
        <v>1200</v>
      </c>
      <c r="D10" s="5"/>
      <c r="E10" s="7">
        <v>1373689548</v>
      </c>
      <c r="F10" s="7"/>
      <c r="G10" s="7">
        <v>1310310126</v>
      </c>
      <c r="H10" s="7"/>
      <c r="I10" s="7">
        <f>E10-G10</f>
        <v>63379422</v>
      </c>
      <c r="J10" s="7"/>
      <c r="K10" s="7">
        <v>1200</v>
      </c>
      <c r="L10" s="7"/>
      <c r="M10" s="7">
        <v>1373689548</v>
      </c>
      <c r="N10" s="7"/>
      <c r="O10" s="7">
        <v>1310310126</v>
      </c>
      <c r="P10" s="7"/>
      <c r="Q10" s="7">
        <f t="shared" si="0"/>
        <v>63379422</v>
      </c>
    </row>
    <row r="11" spans="1:17">
      <c r="A11" s="2" t="s">
        <v>68</v>
      </c>
      <c r="C11" s="6">
        <v>2000000</v>
      </c>
      <c r="D11" s="5"/>
      <c r="E11" s="7">
        <v>59523714610</v>
      </c>
      <c r="F11" s="7"/>
      <c r="G11" s="7">
        <v>40045380335</v>
      </c>
      <c r="H11" s="7"/>
      <c r="I11" s="7">
        <f>E11-G11</f>
        <v>19478334275</v>
      </c>
      <c r="J11" s="7"/>
      <c r="K11" s="7">
        <v>12362755</v>
      </c>
      <c r="L11" s="7"/>
      <c r="M11" s="7">
        <v>351167284367</v>
      </c>
      <c r="N11" s="7"/>
      <c r="O11" s="7">
        <v>247512656826</v>
      </c>
      <c r="P11" s="7"/>
      <c r="Q11" s="7">
        <f t="shared" si="0"/>
        <v>103654627541</v>
      </c>
    </row>
    <row r="12" spans="1:17">
      <c r="A12" s="2" t="s">
        <v>90</v>
      </c>
      <c r="C12" s="6">
        <v>5500000</v>
      </c>
      <c r="D12" s="5"/>
      <c r="E12" s="7">
        <v>83325510838</v>
      </c>
      <c r="F12" s="7"/>
      <c r="G12" s="7">
        <v>84668499520</v>
      </c>
      <c r="H12" s="7"/>
      <c r="I12" s="7">
        <f t="shared" ref="I12:I60" si="1">E12-G12</f>
        <v>-1342988682</v>
      </c>
      <c r="J12" s="7"/>
      <c r="K12" s="7">
        <v>5500000</v>
      </c>
      <c r="L12" s="7"/>
      <c r="M12" s="7">
        <v>83325510838</v>
      </c>
      <c r="N12" s="7"/>
      <c r="O12" s="7">
        <v>84668499520</v>
      </c>
      <c r="P12" s="7"/>
      <c r="Q12" s="7">
        <f t="shared" si="0"/>
        <v>-1342988682</v>
      </c>
    </row>
    <row r="13" spans="1:17">
      <c r="A13" s="2" t="s">
        <v>42</v>
      </c>
      <c r="C13" s="6">
        <v>86842</v>
      </c>
      <c r="D13" s="5"/>
      <c r="E13" s="7">
        <v>6657010492</v>
      </c>
      <c r="F13" s="7"/>
      <c r="G13" s="7">
        <v>9775907477</v>
      </c>
      <c r="H13" s="7"/>
      <c r="I13" s="7">
        <f t="shared" si="1"/>
        <v>-3118896985</v>
      </c>
      <c r="J13" s="7"/>
      <c r="K13" s="7">
        <v>86842</v>
      </c>
      <c r="L13" s="7"/>
      <c r="M13" s="7">
        <v>6657010492</v>
      </c>
      <c r="N13" s="7"/>
      <c r="O13" s="7">
        <v>9775907477</v>
      </c>
      <c r="P13" s="7"/>
      <c r="Q13" s="7">
        <f t="shared" si="0"/>
        <v>-3118896985</v>
      </c>
    </row>
    <row r="14" spans="1:17">
      <c r="A14" s="2" t="s">
        <v>220</v>
      </c>
      <c r="C14" s="6">
        <v>0</v>
      </c>
      <c r="D14" s="5"/>
      <c r="E14" s="7">
        <v>0</v>
      </c>
      <c r="F14" s="7"/>
      <c r="G14" s="7">
        <v>0</v>
      </c>
      <c r="H14" s="7"/>
      <c r="I14" s="7">
        <f t="shared" si="1"/>
        <v>0</v>
      </c>
      <c r="J14" s="7"/>
      <c r="K14" s="7">
        <v>1106440</v>
      </c>
      <c r="L14" s="7"/>
      <c r="M14" s="7">
        <v>24800835707</v>
      </c>
      <c r="N14" s="7"/>
      <c r="O14" s="7">
        <v>40837678602</v>
      </c>
      <c r="P14" s="7"/>
      <c r="Q14" s="7">
        <f t="shared" si="0"/>
        <v>-16036842895</v>
      </c>
    </row>
    <row r="15" spans="1:17">
      <c r="A15" s="2" t="s">
        <v>35</v>
      </c>
      <c r="C15" s="6">
        <v>0</v>
      </c>
      <c r="D15" s="5"/>
      <c r="E15" s="7">
        <v>0</v>
      </c>
      <c r="F15" s="7"/>
      <c r="G15" s="7">
        <v>0</v>
      </c>
      <c r="H15" s="7"/>
      <c r="I15" s="7">
        <f t="shared" si="1"/>
        <v>0</v>
      </c>
      <c r="J15" s="7"/>
      <c r="K15" s="7">
        <v>3063316</v>
      </c>
      <c r="L15" s="7"/>
      <c r="M15" s="7">
        <v>74436562596</v>
      </c>
      <c r="N15" s="7"/>
      <c r="O15" s="7">
        <v>84501226991</v>
      </c>
      <c r="P15" s="7"/>
      <c r="Q15" s="7">
        <f t="shared" si="0"/>
        <v>-10064664395</v>
      </c>
    </row>
    <row r="16" spans="1:17">
      <c r="A16" s="2" t="s">
        <v>39</v>
      </c>
      <c r="C16" s="6">
        <v>0</v>
      </c>
      <c r="D16" s="5"/>
      <c r="E16" s="7">
        <v>0</v>
      </c>
      <c r="F16" s="7"/>
      <c r="G16" s="7">
        <v>0</v>
      </c>
      <c r="H16" s="7"/>
      <c r="I16" s="7">
        <f t="shared" si="1"/>
        <v>0</v>
      </c>
      <c r="J16" s="7"/>
      <c r="K16" s="7">
        <v>2000002</v>
      </c>
      <c r="L16" s="7"/>
      <c r="M16" s="7">
        <v>12452030653</v>
      </c>
      <c r="N16" s="7"/>
      <c r="O16" s="7">
        <v>14393858394</v>
      </c>
      <c r="P16" s="7"/>
      <c r="Q16" s="7">
        <f t="shared" si="0"/>
        <v>-1941827741</v>
      </c>
    </row>
    <row r="17" spans="1:17">
      <c r="A17" s="2" t="s">
        <v>52</v>
      </c>
      <c r="C17" s="6">
        <v>0</v>
      </c>
      <c r="D17" s="5"/>
      <c r="E17" s="7">
        <v>0</v>
      </c>
      <c r="F17" s="7"/>
      <c r="G17" s="7">
        <v>0</v>
      </c>
      <c r="H17" s="7"/>
      <c r="I17" s="7">
        <f t="shared" si="1"/>
        <v>0</v>
      </c>
      <c r="J17" s="7"/>
      <c r="K17" s="7">
        <v>1435373</v>
      </c>
      <c r="L17" s="7"/>
      <c r="M17" s="7">
        <v>17934678404</v>
      </c>
      <c r="N17" s="7"/>
      <c r="O17" s="7">
        <v>15110156489</v>
      </c>
      <c r="P17" s="7"/>
      <c r="Q17" s="7">
        <f t="shared" si="0"/>
        <v>2824521915</v>
      </c>
    </row>
    <row r="18" spans="1:17">
      <c r="A18" s="2" t="s">
        <v>253</v>
      </c>
      <c r="C18" s="6">
        <v>0</v>
      </c>
      <c r="D18" s="5"/>
      <c r="E18" s="7">
        <v>0</v>
      </c>
      <c r="F18" s="7"/>
      <c r="G18" s="7">
        <v>0</v>
      </c>
      <c r="H18" s="7"/>
      <c r="I18" s="7">
        <f t="shared" si="1"/>
        <v>0</v>
      </c>
      <c r="J18" s="7"/>
      <c r="K18" s="7">
        <v>60</v>
      </c>
      <c r="L18" s="7"/>
      <c r="M18" s="7">
        <v>1807424</v>
      </c>
      <c r="N18" s="7"/>
      <c r="O18" s="7">
        <v>2042176</v>
      </c>
      <c r="P18" s="7"/>
      <c r="Q18" s="7">
        <f t="shared" si="0"/>
        <v>-234752</v>
      </c>
    </row>
    <row r="19" spans="1:17">
      <c r="A19" s="2" t="s">
        <v>22</v>
      </c>
      <c r="C19" s="6">
        <v>0</v>
      </c>
      <c r="D19" s="5"/>
      <c r="E19" s="7">
        <v>0</v>
      </c>
      <c r="F19" s="7"/>
      <c r="G19" s="7">
        <v>0</v>
      </c>
      <c r="H19" s="7"/>
      <c r="I19" s="7">
        <f t="shared" si="1"/>
        <v>0</v>
      </c>
      <c r="J19" s="7"/>
      <c r="K19" s="7">
        <v>3271</v>
      </c>
      <c r="L19" s="7"/>
      <c r="M19" s="7">
        <v>314423698</v>
      </c>
      <c r="N19" s="7"/>
      <c r="O19" s="7">
        <v>297775805</v>
      </c>
      <c r="P19" s="7"/>
      <c r="Q19" s="7">
        <f t="shared" si="0"/>
        <v>16647893</v>
      </c>
    </row>
    <row r="20" spans="1:17">
      <c r="A20" s="2" t="s">
        <v>65</v>
      </c>
      <c r="C20" s="6">
        <v>0</v>
      </c>
      <c r="D20" s="5"/>
      <c r="E20" s="7">
        <v>0</v>
      </c>
      <c r="F20" s="7"/>
      <c r="G20" s="7">
        <v>0</v>
      </c>
      <c r="H20" s="7"/>
      <c r="I20" s="7">
        <f t="shared" si="1"/>
        <v>0</v>
      </c>
      <c r="J20" s="7"/>
      <c r="K20" s="7">
        <v>224405</v>
      </c>
      <c r="L20" s="7"/>
      <c r="M20" s="7">
        <v>6492619087</v>
      </c>
      <c r="N20" s="7"/>
      <c r="O20" s="7">
        <v>6765260541</v>
      </c>
      <c r="P20" s="7"/>
      <c r="Q20" s="7">
        <f t="shared" si="0"/>
        <v>-272641454</v>
      </c>
    </row>
    <row r="21" spans="1:17">
      <c r="A21" s="2" t="s">
        <v>26</v>
      </c>
      <c r="C21" s="6">
        <v>0</v>
      </c>
      <c r="D21" s="5"/>
      <c r="E21" s="7">
        <v>0</v>
      </c>
      <c r="F21" s="7"/>
      <c r="G21" s="7">
        <v>0</v>
      </c>
      <c r="H21" s="7"/>
      <c r="I21" s="7">
        <f t="shared" si="1"/>
        <v>0</v>
      </c>
      <c r="J21" s="7"/>
      <c r="K21" s="7">
        <v>5100000</v>
      </c>
      <c r="L21" s="7"/>
      <c r="M21" s="7">
        <v>352522200000</v>
      </c>
      <c r="N21" s="7"/>
      <c r="O21" s="7">
        <v>350424692910</v>
      </c>
      <c r="P21" s="7"/>
      <c r="Q21" s="7">
        <f t="shared" si="0"/>
        <v>2097507090</v>
      </c>
    </row>
    <row r="22" spans="1:17">
      <c r="A22" s="2" t="s">
        <v>28</v>
      </c>
      <c r="C22" s="6">
        <v>0</v>
      </c>
      <c r="D22" s="5"/>
      <c r="E22" s="7">
        <v>0</v>
      </c>
      <c r="F22" s="7"/>
      <c r="G22" s="7">
        <v>0</v>
      </c>
      <c r="H22" s="7"/>
      <c r="I22" s="7">
        <f t="shared" si="1"/>
        <v>0</v>
      </c>
      <c r="J22" s="7"/>
      <c r="K22" s="7">
        <v>200000</v>
      </c>
      <c r="L22" s="7"/>
      <c r="M22" s="7">
        <v>9515046619</v>
      </c>
      <c r="N22" s="7"/>
      <c r="O22" s="7">
        <v>8894759402</v>
      </c>
      <c r="P22" s="7"/>
      <c r="Q22" s="7">
        <f t="shared" si="0"/>
        <v>620287217</v>
      </c>
    </row>
    <row r="23" spans="1:17">
      <c r="A23" s="2" t="s">
        <v>77</v>
      </c>
      <c r="C23" s="6">
        <v>0</v>
      </c>
      <c r="D23" s="5"/>
      <c r="E23" s="7">
        <v>0</v>
      </c>
      <c r="F23" s="7"/>
      <c r="G23" s="7">
        <v>0</v>
      </c>
      <c r="H23" s="7"/>
      <c r="I23" s="7">
        <f t="shared" si="1"/>
        <v>0</v>
      </c>
      <c r="J23" s="7"/>
      <c r="K23" s="7">
        <v>100000</v>
      </c>
      <c r="L23" s="7"/>
      <c r="M23" s="7">
        <v>2484131003</v>
      </c>
      <c r="N23" s="7"/>
      <c r="O23" s="7">
        <v>2722702927</v>
      </c>
      <c r="P23" s="7"/>
      <c r="Q23" s="7">
        <f t="shared" si="0"/>
        <v>-238571924</v>
      </c>
    </row>
    <row r="24" spans="1:17">
      <c r="A24" s="2" t="s">
        <v>62</v>
      </c>
      <c r="C24" s="6">
        <v>0</v>
      </c>
      <c r="D24" s="5"/>
      <c r="E24" s="7">
        <v>0</v>
      </c>
      <c r="F24" s="7"/>
      <c r="G24" s="7">
        <v>0</v>
      </c>
      <c r="H24" s="7"/>
      <c r="I24" s="7">
        <f t="shared" si="1"/>
        <v>0</v>
      </c>
      <c r="J24" s="7"/>
      <c r="K24" s="7">
        <v>261240</v>
      </c>
      <c r="L24" s="7"/>
      <c r="M24" s="7">
        <v>4908058261</v>
      </c>
      <c r="N24" s="7"/>
      <c r="O24" s="7">
        <v>3557202516</v>
      </c>
      <c r="P24" s="7"/>
      <c r="Q24" s="7">
        <f t="shared" si="0"/>
        <v>1350855745</v>
      </c>
    </row>
    <row r="25" spans="1:17">
      <c r="A25" s="2" t="s">
        <v>254</v>
      </c>
      <c r="C25" s="6">
        <v>0</v>
      </c>
      <c r="D25" s="5"/>
      <c r="E25" s="7">
        <v>0</v>
      </c>
      <c r="F25" s="7"/>
      <c r="G25" s="7">
        <v>0</v>
      </c>
      <c r="H25" s="7"/>
      <c r="I25" s="7">
        <f t="shared" si="1"/>
        <v>0</v>
      </c>
      <c r="J25" s="7"/>
      <c r="K25" s="7">
        <v>1925384</v>
      </c>
      <c r="L25" s="7"/>
      <c r="M25" s="7">
        <v>73198550851</v>
      </c>
      <c r="N25" s="7"/>
      <c r="O25" s="7">
        <v>57718764148</v>
      </c>
      <c r="P25" s="7"/>
      <c r="Q25" s="7">
        <f t="shared" si="0"/>
        <v>15479786703</v>
      </c>
    </row>
    <row r="26" spans="1:17">
      <c r="A26" s="2" t="s">
        <v>40</v>
      </c>
      <c r="C26" s="6">
        <v>0</v>
      </c>
      <c r="D26" s="5"/>
      <c r="E26" s="7">
        <v>0</v>
      </c>
      <c r="F26" s="7"/>
      <c r="G26" s="7">
        <v>0</v>
      </c>
      <c r="H26" s="7"/>
      <c r="I26" s="7">
        <f t="shared" si="1"/>
        <v>0</v>
      </c>
      <c r="J26" s="7"/>
      <c r="K26" s="7">
        <v>200465</v>
      </c>
      <c r="L26" s="7"/>
      <c r="M26" s="7">
        <v>3845787525</v>
      </c>
      <c r="N26" s="7"/>
      <c r="O26" s="7">
        <v>5202998006</v>
      </c>
      <c r="P26" s="7"/>
      <c r="Q26" s="7">
        <f t="shared" si="0"/>
        <v>-1357210481</v>
      </c>
    </row>
    <row r="27" spans="1:17">
      <c r="A27" s="2" t="s">
        <v>30</v>
      </c>
      <c r="C27" s="6">
        <v>0</v>
      </c>
      <c r="D27" s="5"/>
      <c r="E27" s="7">
        <v>0</v>
      </c>
      <c r="F27" s="7"/>
      <c r="G27" s="7">
        <v>0</v>
      </c>
      <c r="H27" s="7"/>
      <c r="I27" s="7">
        <f t="shared" si="1"/>
        <v>0</v>
      </c>
      <c r="J27" s="7"/>
      <c r="K27" s="7">
        <v>814214</v>
      </c>
      <c r="L27" s="7"/>
      <c r="M27" s="7">
        <v>16171334689</v>
      </c>
      <c r="N27" s="7"/>
      <c r="O27" s="7">
        <v>23082406361</v>
      </c>
      <c r="P27" s="7"/>
      <c r="Q27" s="7">
        <f t="shared" si="0"/>
        <v>-6911071672</v>
      </c>
    </row>
    <row r="28" spans="1:17">
      <c r="A28" s="2" t="s">
        <v>255</v>
      </c>
      <c r="C28" s="6">
        <v>0</v>
      </c>
      <c r="D28" s="5"/>
      <c r="E28" s="7">
        <v>0</v>
      </c>
      <c r="F28" s="7"/>
      <c r="G28" s="7">
        <v>0</v>
      </c>
      <c r="H28" s="7"/>
      <c r="I28" s="7">
        <f t="shared" si="1"/>
        <v>0</v>
      </c>
      <c r="J28" s="7"/>
      <c r="K28" s="7">
        <v>12033554</v>
      </c>
      <c r="L28" s="7"/>
      <c r="M28" s="7">
        <v>52071053639</v>
      </c>
      <c r="N28" s="7"/>
      <c r="O28" s="7">
        <v>36025749751</v>
      </c>
      <c r="P28" s="7"/>
      <c r="Q28" s="7">
        <f t="shared" si="0"/>
        <v>16045303888</v>
      </c>
    </row>
    <row r="29" spans="1:17">
      <c r="A29" s="2" t="s">
        <v>17</v>
      </c>
      <c r="C29" s="6">
        <v>0</v>
      </c>
      <c r="D29" s="5"/>
      <c r="E29" s="7">
        <v>0</v>
      </c>
      <c r="F29" s="7"/>
      <c r="G29" s="7">
        <v>0</v>
      </c>
      <c r="H29" s="7"/>
      <c r="I29" s="7">
        <f t="shared" si="1"/>
        <v>0</v>
      </c>
      <c r="J29" s="7"/>
      <c r="K29" s="7">
        <v>1</v>
      </c>
      <c r="L29" s="7"/>
      <c r="M29" s="7">
        <v>1</v>
      </c>
      <c r="N29" s="7"/>
      <c r="O29" s="7">
        <v>4946</v>
      </c>
      <c r="P29" s="7"/>
      <c r="Q29" s="7">
        <f t="shared" si="0"/>
        <v>-4945</v>
      </c>
    </row>
    <row r="30" spans="1:17">
      <c r="A30" s="2" t="s">
        <v>81</v>
      </c>
      <c r="C30" s="6">
        <v>0</v>
      </c>
      <c r="D30" s="5"/>
      <c r="E30" s="7">
        <v>0</v>
      </c>
      <c r="F30" s="7"/>
      <c r="G30" s="7">
        <v>0</v>
      </c>
      <c r="H30" s="7"/>
      <c r="I30" s="7">
        <f t="shared" si="1"/>
        <v>0</v>
      </c>
      <c r="J30" s="7"/>
      <c r="K30" s="7">
        <v>900000</v>
      </c>
      <c r="L30" s="7"/>
      <c r="M30" s="7">
        <v>33674437800</v>
      </c>
      <c r="N30" s="7"/>
      <c r="O30" s="7">
        <v>33915097305</v>
      </c>
      <c r="P30" s="7"/>
      <c r="Q30" s="7">
        <f t="shared" si="0"/>
        <v>-240659505</v>
      </c>
    </row>
    <row r="31" spans="1:17">
      <c r="A31" s="2" t="s">
        <v>74</v>
      </c>
      <c r="C31" s="6">
        <v>0</v>
      </c>
      <c r="D31" s="5"/>
      <c r="E31" s="7">
        <v>0</v>
      </c>
      <c r="F31" s="7"/>
      <c r="G31" s="7">
        <v>0</v>
      </c>
      <c r="H31" s="7"/>
      <c r="I31" s="7">
        <f t="shared" si="1"/>
        <v>0</v>
      </c>
      <c r="J31" s="7"/>
      <c r="K31" s="7">
        <v>7615829</v>
      </c>
      <c r="L31" s="7"/>
      <c r="M31" s="7">
        <v>113973814526</v>
      </c>
      <c r="N31" s="7"/>
      <c r="O31" s="7">
        <v>122869454649</v>
      </c>
      <c r="P31" s="7"/>
      <c r="Q31" s="7">
        <f t="shared" si="0"/>
        <v>-8895640123</v>
      </c>
    </row>
    <row r="32" spans="1:17">
      <c r="A32" s="2" t="s">
        <v>83</v>
      </c>
      <c r="C32" s="6">
        <v>0</v>
      </c>
      <c r="D32" s="5"/>
      <c r="E32" s="7">
        <v>0</v>
      </c>
      <c r="F32" s="7"/>
      <c r="G32" s="7">
        <v>0</v>
      </c>
      <c r="H32" s="7"/>
      <c r="I32" s="7">
        <f t="shared" si="1"/>
        <v>0</v>
      </c>
      <c r="J32" s="7"/>
      <c r="K32" s="7">
        <v>589106</v>
      </c>
      <c r="L32" s="7"/>
      <c r="M32" s="7">
        <v>4518850241</v>
      </c>
      <c r="N32" s="7"/>
      <c r="O32" s="7">
        <v>4790214698</v>
      </c>
      <c r="P32" s="7"/>
      <c r="Q32" s="7">
        <f t="shared" si="0"/>
        <v>-271364457</v>
      </c>
    </row>
    <row r="33" spans="1:17">
      <c r="A33" s="2" t="s">
        <v>256</v>
      </c>
      <c r="C33" s="6">
        <v>0</v>
      </c>
      <c r="D33" s="5"/>
      <c r="E33" s="7">
        <v>0</v>
      </c>
      <c r="F33" s="7"/>
      <c r="G33" s="7">
        <v>0</v>
      </c>
      <c r="H33" s="7"/>
      <c r="I33" s="7">
        <f t="shared" si="1"/>
        <v>0</v>
      </c>
      <c r="J33" s="7"/>
      <c r="K33" s="7">
        <v>2595293</v>
      </c>
      <c r="L33" s="7"/>
      <c r="M33" s="7">
        <v>11169131016</v>
      </c>
      <c r="N33" s="7"/>
      <c r="O33" s="7">
        <v>12925053543</v>
      </c>
      <c r="P33" s="7"/>
      <c r="Q33" s="7">
        <f t="shared" si="0"/>
        <v>-1755922527</v>
      </c>
    </row>
    <row r="34" spans="1:17">
      <c r="A34" s="2" t="s">
        <v>248</v>
      </c>
      <c r="C34" s="6">
        <v>0</v>
      </c>
      <c r="D34" s="5"/>
      <c r="E34" s="7">
        <v>0</v>
      </c>
      <c r="F34" s="7"/>
      <c r="G34" s="7">
        <v>0</v>
      </c>
      <c r="H34" s="7"/>
      <c r="I34" s="7">
        <f t="shared" si="1"/>
        <v>0</v>
      </c>
      <c r="J34" s="7"/>
      <c r="K34" s="7">
        <v>2005582</v>
      </c>
      <c r="L34" s="7"/>
      <c r="M34" s="7">
        <v>9410416773</v>
      </c>
      <c r="N34" s="7"/>
      <c r="O34" s="7">
        <v>4418380574</v>
      </c>
      <c r="P34" s="7"/>
      <c r="Q34" s="7">
        <f t="shared" si="0"/>
        <v>4992036199</v>
      </c>
    </row>
    <row r="35" spans="1:17">
      <c r="A35" s="2" t="s">
        <v>76</v>
      </c>
      <c r="C35" s="6">
        <v>0</v>
      </c>
      <c r="D35" s="5"/>
      <c r="E35" s="7">
        <v>0</v>
      </c>
      <c r="F35" s="7"/>
      <c r="G35" s="7">
        <v>0</v>
      </c>
      <c r="H35" s="7"/>
      <c r="I35" s="7">
        <f t="shared" si="1"/>
        <v>0</v>
      </c>
      <c r="J35" s="7"/>
      <c r="K35" s="7">
        <v>2000000</v>
      </c>
      <c r="L35" s="7"/>
      <c r="M35" s="7">
        <v>18682175819</v>
      </c>
      <c r="N35" s="7"/>
      <c r="O35" s="7">
        <v>20517191995</v>
      </c>
      <c r="P35" s="7"/>
      <c r="Q35" s="7">
        <f t="shared" si="0"/>
        <v>-1835016176</v>
      </c>
    </row>
    <row r="36" spans="1:17">
      <c r="A36" s="2" t="s">
        <v>69</v>
      </c>
      <c r="C36" s="6">
        <v>0</v>
      </c>
      <c r="D36" s="5"/>
      <c r="E36" s="7">
        <v>0</v>
      </c>
      <c r="F36" s="7"/>
      <c r="G36" s="7">
        <v>0</v>
      </c>
      <c r="H36" s="7"/>
      <c r="I36" s="7">
        <f t="shared" si="1"/>
        <v>0</v>
      </c>
      <c r="J36" s="7"/>
      <c r="K36" s="7">
        <v>4000000</v>
      </c>
      <c r="L36" s="7"/>
      <c r="M36" s="7">
        <v>41788480035</v>
      </c>
      <c r="N36" s="7"/>
      <c r="O36" s="7">
        <v>34881702137</v>
      </c>
      <c r="P36" s="7"/>
      <c r="Q36" s="7">
        <f t="shared" si="0"/>
        <v>6906777898</v>
      </c>
    </row>
    <row r="37" spans="1:17">
      <c r="A37" s="2" t="s">
        <v>257</v>
      </c>
      <c r="C37" s="6">
        <v>0</v>
      </c>
      <c r="D37" s="5"/>
      <c r="E37" s="7">
        <v>0</v>
      </c>
      <c r="F37" s="7"/>
      <c r="G37" s="7">
        <v>0</v>
      </c>
      <c r="H37" s="7"/>
      <c r="I37" s="7">
        <f t="shared" si="1"/>
        <v>0</v>
      </c>
      <c r="J37" s="7"/>
      <c r="K37" s="7">
        <v>209736</v>
      </c>
      <c r="L37" s="7"/>
      <c r="M37" s="7">
        <v>6102445854</v>
      </c>
      <c r="N37" s="7"/>
      <c r="O37" s="7">
        <v>7274148790</v>
      </c>
      <c r="P37" s="7"/>
      <c r="Q37" s="7">
        <f t="shared" si="0"/>
        <v>-1171702936</v>
      </c>
    </row>
    <row r="38" spans="1:17">
      <c r="A38" s="2" t="s">
        <v>246</v>
      </c>
      <c r="C38" s="6">
        <v>0</v>
      </c>
      <c r="D38" s="5"/>
      <c r="E38" s="7">
        <v>0</v>
      </c>
      <c r="F38" s="7"/>
      <c r="G38" s="7">
        <v>0</v>
      </c>
      <c r="H38" s="7"/>
      <c r="I38" s="7">
        <f t="shared" si="1"/>
        <v>0</v>
      </c>
      <c r="J38" s="7"/>
      <c r="K38" s="7">
        <v>154264</v>
      </c>
      <c r="L38" s="7"/>
      <c r="M38" s="7">
        <v>2467772554</v>
      </c>
      <c r="N38" s="7"/>
      <c r="O38" s="7">
        <v>1210836883</v>
      </c>
      <c r="P38" s="7"/>
      <c r="Q38" s="7">
        <f t="shared" si="0"/>
        <v>1256935671</v>
      </c>
    </row>
    <row r="39" spans="1:17">
      <c r="A39" s="2" t="s">
        <v>258</v>
      </c>
      <c r="C39" s="6">
        <v>0</v>
      </c>
      <c r="D39" s="5"/>
      <c r="E39" s="7">
        <v>0</v>
      </c>
      <c r="F39" s="7"/>
      <c r="G39" s="7">
        <v>0</v>
      </c>
      <c r="H39" s="7"/>
      <c r="I39" s="7">
        <f t="shared" si="1"/>
        <v>0</v>
      </c>
      <c r="J39" s="7"/>
      <c r="K39" s="7">
        <v>156083</v>
      </c>
      <c r="L39" s="7"/>
      <c r="M39" s="7">
        <v>1423075306</v>
      </c>
      <c r="N39" s="7"/>
      <c r="O39" s="7">
        <v>965312561</v>
      </c>
      <c r="P39" s="7"/>
      <c r="Q39" s="7">
        <f t="shared" si="0"/>
        <v>457762745</v>
      </c>
    </row>
    <row r="40" spans="1:17">
      <c r="A40" s="2" t="s">
        <v>82</v>
      </c>
      <c r="C40" s="6">
        <v>0</v>
      </c>
      <c r="D40" s="5"/>
      <c r="E40" s="7">
        <v>0</v>
      </c>
      <c r="F40" s="7"/>
      <c r="G40" s="7">
        <v>0</v>
      </c>
      <c r="H40" s="7"/>
      <c r="I40" s="7">
        <f t="shared" si="1"/>
        <v>0</v>
      </c>
      <c r="J40" s="7"/>
      <c r="K40" s="7">
        <v>2</v>
      </c>
      <c r="L40" s="7"/>
      <c r="M40" s="7">
        <v>2</v>
      </c>
      <c r="N40" s="7"/>
      <c r="O40" s="7">
        <v>4778</v>
      </c>
      <c r="P40" s="7"/>
      <c r="Q40" s="7">
        <f t="shared" si="0"/>
        <v>-4776</v>
      </c>
    </row>
    <row r="41" spans="1:17">
      <c r="A41" s="2" t="s">
        <v>37</v>
      </c>
      <c r="C41" s="6">
        <v>0</v>
      </c>
      <c r="D41" s="5"/>
      <c r="E41" s="7">
        <v>0</v>
      </c>
      <c r="F41" s="7"/>
      <c r="G41" s="7">
        <v>0</v>
      </c>
      <c r="H41" s="7"/>
      <c r="I41" s="7">
        <f t="shared" si="1"/>
        <v>0</v>
      </c>
      <c r="J41" s="7"/>
      <c r="K41" s="7">
        <v>2280359</v>
      </c>
      <c r="L41" s="7"/>
      <c r="M41" s="7">
        <v>22123869343</v>
      </c>
      <c r="N41" s="7"/>
      <c r="O41" s="7">
        <v>17649334496</v>
      </c>
      <c r="P41" s="7"/>
      <c r="Q41" s="7">
        <f t="shared" si="0"/>
        <v>4474534847</v>
      </c>
    </row>
    <row r="42" spans="1:17">
      <c r="A42" s="2" t="s">
        <v>78</v>
      </c>
      <c r="C42" s="6">
        <v>0</v>
      </c>
      <c r="D42" s="5"/>
      <c r="E42" s="7">
        <v>0</v>
      </c>
      <c r="F42" s="7"/>
      <c r="G42" s="7">
        <v>0</v>
      </c>
      <c r="H42" s="7"/>
      <c r="I42" s="7">
        <f t="shared" si="1"/>
        <v>0</v>
      </c>
      <c r="J42" s="7"/>
      <c r="K42" s="7">
        <v>3856252</v>
      </c>
      <c r="L42" s="7"/>
      <c r="M42" s="7">
        <v>72523147177</v>
      </c>
      <c r="N42" s="7"/>
      <c r="O42" s="7">
        <v>43160847359</v>
      </c>
      <c r="P42" s="7"/>
      <c r="Q42" s="7">
        <f t="shared" si="0"/>
        <v>29362299818</v>
      </c>
    </row>
    <row r="43" spans="1:17">
      <c r="A43" s="2" t="s">
        <v>259</v>
      </c>
      <c r="C43" s="6">
        <v>0</v>
      </c>
      <c r="D43" s="5"/>
      <c r="E43" s="7">
        <v>0</v>
      </c>
      <c r="F43" s="7"/>
      <c r="G43" s="7">
        <v>0</v>
      </c>
      <c r="H43" s="7"/>
      <c r="I43" s="7">
        <f t="shared" si="1"/>
        <v>0</v>
      </c>
      <c r="J43" s="7"/>
      <c r="K43" s="7">
        <v>1946219</v>
      </c>
      <c r="L43" s="7"/>
      <c r="M43" s="7">
        <v>6877937946</v>
      </c>
      <c r="N43" s="7"/>
      <c r="O43" s="7">
        <v>20836061997</v>
      </c>
      <c r="P43" s="7"/>
      <c r="Q43" s="7">
        <f t="shared" si="0"/>
        <v>-13958124051</v>
      </c>
    </row>
    <row r="44" spans="1:17">
      <c r="A44" s="2" t="s">
        <v>260</v>
      </c>
      <c r="C44" s="6">
        <v>0</v>
      </c>
      <c r="D44" s="5"/>
      <c r="E44" s="7">
        <v>0</v>
      </c>
      <c r="F44" s="7"/>
      <c r="G44" s="7">
        <v>0</v>
      </c>
      <c r="H44" s="7"/>
      <c r="I44" s="7">
        <f t="shared" si="1"/>
        <v>0</v>
      </c>
      <c r="J44" s="7"/>
      <c r="K44" s="7">
        <v>18181403</v>
      </c>
      <c r="L44" s="7"/>
      <c r="M44" s="7">
        <v>115415546244</v>
      </c>
      <c r="N44" s="7"/>
      <c r="O44" s="7">
        <v>115415546244</v>
      </c>
      <c r="P44" s="7"/>
      <c r="Q44" s="7">
        <f t="shared" si="0"/>
        <v>0</v>
      </c>
    </row>
    <row r="45" spans="1:17">
      <c r="A45" s="2" t="s">
        <v>16</v>
      </c>
      <c r="C45" s="6">
        <v>0</v>
      </c>
      <c r="D45" s="5"/>
      <c r="E45" s="7">
        <v>0</v>
      </c>
      <c r="F45" s="7"/>
      <c r="G45" s="7">
        <v>0</v>
      </c>
      <c r="H45" s="7"/>
      <c r="I45" s="7">
        <f t="shared" si="1"/>
        <v>0</v>
      </c>
      <c r="J45" s="7"/>
      <c r="K45" s="7">
        <v>34896912</v>
      </c>
      <c r="L45" s="7"/>
      <c r="M45" s="7">
        <v>75255465114</v>
      </c>
      <c r="N45" s="7"/>
      <c r="O45" s="7">
        <v>79438440229</v>
      </c>
      <c r="P45" s="7"/>
      <c r="Q45" s="7">
        <f t="shared" si="0"/>
        <v>-4182975115</v>
      </c>
    </row>
    <row r="46" spans="1:17">
      <c r="A46" s="2" t="s">
        <v>15</v>
      </c>
      <c r="C46" s="6">
        <v>0</v>
      </c>
      <c r="D46" s="5"/>
      <c r="E46" s="7">
        <v>0</v>
      </c>
      <c r="F46" s="7"/>
      <c r="G46" s="7">
        <v>0</v>
      </c>
      <c r="H46" s="7"/>
      <c r="I46" s="7">
        <f t="shared" si="1"/>
        <v>0</v>
      </c>
      <c r="J46" s="7"/>
      <c r="K46" s="7">
        <v>18600000</v>
      </c>
      <c r="L46" s="7"/>
      <c r="M46" s="7">
        <v>43902214738</v>
      </c>
      <c r="N46" s="7"/>
      <c r="O46" s="7">
        <v>47702471069</v>
      </c>
      <c r="P46" s="7"/>
      <c r="Q46" s="7">
        <f t="shared" si="0"/>
        <v>-3800256331</v>
      </c>
    </row>
    <row r="47" spans="1:17">
      <c r="A47" s="2" t="s">
        <v>161</v>
      </c>
      <c r="C47" s="6">
        <v>130000</v>
      </c>
      <c r="D47" s="5"/>
      <c r="E47" s="7">
        <v>130000000000</v>
      </c>
      <c r="F47" s="7"/>
      <c r="G47" s="7">
        <v>129976437500</v>
      </c>
      <c r="H47" s="7"/>
      <c r="I47" s="7">
        <f t="shared" si="1"/>
        <v>23562500</v>
      </c>
      <c r="J47" s="7"/>
      <c r="K47" s="7">
        <v>130000</v>
      </c>
      <c r="L47" s="7"/>
      <c r="M47" s="7">
        <v>130000000000</v>
      </c>
      <c r="N47" s="7"/>
      <c r="O47" s="7">
        <v>129976437500</v>
      </c>
      <c r="P47" s="7"/>
      <c r="Q47" s="7">
        <f t="shared" si="0"/>
        <v>23562500</v>
      </c>
    </row>
    <row r="48" spans="1:17">
      <c r="A48" s="2" t="s">
        <v>109</v>
      </c>
      <c r="C48" s="6">
        <v>70000</v>
      </c>
      <c r="D48" s="5"/>
      <c r="E48" s="7">
        <v>70000000000</v>
      </c>
      <c r="F48" s="7"/>
      <c r="G48" s="7">
        <v>69387381257</v>
      </c>
      <c r="H48" s="7"/>
      <c r="I48" s="7">
        <f t="shared" si="1"/>
        <v>612618743</v>
      </c>
      <c r="J48" s="7"/>
      <c r="K48" s="7">
        <v>70000</v>
      </c>
      <c r="L48" s="7"/>
      <c r="M48" s="7">
        <v>70000000000</v>
      </c>
      <c r="N48" s="7"/>
      <c r="O48" s="7">
        <v>69387381257</v>
      </c>
      <c r="P48" s="7"/>
      <c r="Q48" s="7">
        <f t="shared" si="0"/>
        <v>612618743</v>
      </c>
    </row>
    <row r="49" spans="1:17">
      <c r="A49" s="2" t="s">
        <v>125</v>
      </c>
      <c r="C49" s="6">
        <v>11207</v>
      </c>
      <c r="D49" s="5"/>
      <c r="E49" s="7">
        <v>11207000000</v>
      </c>
      <c r="F49" s="7"/>
      <c r="G49" s="7">
        <v>10534396172</v>
      </c>
      <c r="H49" s="7"/>
      <c r="I49" s="7">
        <f t="shared" si="1"/>
        <v>672603828</v>
      </c>
      <c r="J49" s="7"/>
      <c r="K49" s="7">
        <v>11207</v>
      </c>
      <c r="L49" s="7"/>
      <c r="M49" s="7">
        <v>11207000000</v>
      </c>
      <c r="N49" s="7"/>
      <c r="O49" s="7">
        <v>10534396172</v>
      </c>
      <c r="P49" s="7"/>
      <c r="Q49" s="7">
        <f t="shared" si="0"/>
        <v>672603828</v>
      </c>
    </row>
    <row r="50" spans="1:17">
      <c r="A50" s="2" t="s">
        <v>149</v>
      </c>
      <c r="C50" s="6">
        <v>19151</v>
      </c>
      <c r="D50" s="5"/>
      <c r="E50" s="7">
        <v>19151000000</v>
      </c>
      <c r="F50" s="7"/>
      <c r="G50" s="7">
        <v>17984546272</v>
      </c>
      <c r="H50" s="7"/>
      <c r="I50" s="7">
        <f t="shared" si="1"/>
        <v>1166453728</v>
      </c>
      <c r="J50" s="7"/>
      <c r="K50" s="7">
        <v>19151</v>
      </c>
      <c r="L50" s="7"/>
      <c r="M50" s="7">
        <v>19151000000</v>
      </c>
      <c r="N50" s="7"/>
      <c r="O50" s="7">
        <v>17984546272</v>
      </c>
      <c r="P50" s="7"/>
      <c r="Q50" s="7">
        <f t="shared" si="0"/>
        <v>1166453728</v>
      </c>
    </row>
    <row r="51" spans="1:17">
      <c r="A51" s="2" t="s">
        <v>261</v>
      </c>
      <c r="C51" s="6">
        <v>0</v>
      </c>
      <c r="D51" s="5"/>
      <c r="E51" s="7">
        <v>0</v>
      </c>
      <c r="F51" s="7"/>
      <c r="G51" s="7">
        <v>0</v>
      </c>
      <c r="H51" s="7"/>
      <c r="I51" s="7">
        <f t="shared" si="1"/>
        <v>0</v>
      </c>
      <c r="J51" s="7"/>
      <c r="K51" s="7">
        <v>1000000</v>
      </c>
      <c r="L51" s="7"/>
      <c r="M51" s="7">
        <v>873597549138</v>
      </c>
      <c r="N51" s="7"/>
      <c r="O51" s="7">
        <v>843343200334</v>
      </c>
      <c r="P51" s="7"/>
      <c r="Q51" s="7">
        <f t="shared" si="0"/>
        <v>30254348804</v>
      </c>
    </row>
    <row r="52" spans="1:17">
      <c r="A52" s="2" t="s">
        <v>262</v>
      </c>
      <c r="C52" s="6">
        <v>0</v>
      </c>
      <c r="D52" s="5"/>
      <c r="E52" s="7">
        <v>0</v>
      </c>
      <c r="F52" s="7"/>
      <c r="G52" s="7">
        <v>0</v>
      </c>
      <c r="H52" s="7"/>
      <c r="I52" s="7">
        <f t="shared" si="1"/>
        <v>0</v>
      </c>
      <c r="J52" s="7"/>
      <c r="K52" s="7">
        <v>400000</v>
      </c>
      <c r="L52" s="7"/>
      <c r="M52" s="7">
        <v>399509966460</v>
      </c>
      <c r="N52" s="7"/>
      <c r="O52" s="7">
        <v>388243089503</v>
      </c>
      <c r="P52" s="7"/>
      <c r="Q52" s="7">
        <f t="shared" si="0"/>
        <v>11266876957</v>
      </c>
    </row>
    <row r="53" spans="1:17">
      <c r="A53" s="2" t="s">
        <v>128</v>
      </c>
      <c r="C53" s="6">
        <v>0</v>
      </c>
      <c r="D53" s="5"/>
      <c r="E53" s="7">
        <v>0</v>
      </c>
      <c r="F53" s="7"/>
      <c r="G53" s="7">
        <v>0</v>
      </c>
      <c r="H53" s="7"/>
      <c r="I53" s="7">
        <f t="shared" si="1"/>
        <v>0</v>
      </c>
      <c r="J53" s="7"/>
      <c r="K53" s="7">
        <v>56609</v>
      </c>
      <c r="L53" s="7"/>
      <c r="M53" s="7">
        <v>46920356056</v>
      </c>
      <c r="N53" s="7"/>
      <c r="O53" s="7">
        <v>46167365512</v>
      </c>
      <c r="P53" s="7"/>
      <c r="Q53" s="7">
        <f t="shared" si="0"/>
        <v>752990544</v>
      </c>
    </row>
    <row r="54" spans="1:17">
      <c r="A54" s="2" t="s">
        <v>263</v>
      </c>
      <c r="C54" s="6">
        <v>0</v>
      </c>
      <c r="D54" s="5"/>
      <c r="E54" s="7">
        <v>0</v>
      </c>
      <c r="F54" s="7"/>
      <c r="G54" s="7">
        <v>0</v>
      </c>
      <c r="H54" s="7"/>
      <c r="I54" s="7">
        <f t="shared" si="1"/>
        <v>0</v>
      </c>
      <c r="J54" s="7"/>
      <c r="K54" s="7">
        <v>5000</v>
      </c>
      <c r="L54" s="7"/>
      <c r="M54" s="7">
        <v>5000000000</v>
      </c>
      <c r="N54" s="7"/>
      <c r="O54" s="7">
        <v>4773719606</v>
      </c>
      <c r="P54" s="7"/>
      <c r="Q54" s="7">
        <f t="shared" si="0"/>
        <v>226280394</v>
      </c>
    </row>
    <row r="55" spans="1:17">
      <c r="A55" s="2" t="s">
        <v>264</v>
      </c>
      <c r="C55" s="6">
        <v>0</v>
      </c>
      <c r="D55" s="5"/>
      <c r="E55" s="7">
        <v>0</v>
      </c>
      <c r="F55" s="7"/>
      <c r="G55" s="7">
        <v>0</v>
      </c>
      <c r="H55" s="7"/>
      <c r="I55" s="7">
        <f t="shared" si="1"/>
        <v>0</v>
      </c>
      <c r="J55" s="7"/>
      <c r="K55" s="7">
        <v>32134</v>
      </c>
      <c r="L55" s="7"/>
      <c r="M55" s="7">
        <v>26217266077</v>
      </c>
      <c r="N55" s="7"/>
      <c r="O55" s="7">
        <v>25771359122</v>
      </c>
      <c r="P55" s="7"/>
      <c r="Q55" s="7">
        <f t="shared" si="0"/>
        <v>445906955</v>
      </c>
    </row>
    <row r="56" spans="1:17">
      <c r="A56" s="2" t="s">
        <v>122</v>
      </c>
      <c r="C56" s="6">
        <v>0</v>
      </c>
      <c r="D56" s="5"/>
      <c r="E56" s="7">
        <v>0</v>
      </c>
      <c r="F56" s="7"/>
      <c r="G56" s="7">
        <v>0</v>
      </c>
      <c r="H56" s="7"/>
      <c r="I56" s="7">
        <f t="shared" si="1"/>
        <v>0</v>
      </c>
      <c r="J56" s="7"/>
      <c r="K56" s="7">
        <v>30000</v>
      </c>
      <c r="L56" s="7"/>
      <c r="M56" s="7">
        <v>26176691559</v>
      </c>
      <c r="N56" s="7"/>
      <c r="O56" s="7">
        <v>25682004292</v>
      </c>
      <c r="P56" s="7"/>
      <c r="Q56" s="7">
        <f t="shared" si="0"/>
        <v>494687267</v>
      </c>
    </row>
    <row r="57" spans="1:17">
      <c r="A57" s="2" t="s">
        <v>119</v>
      </c>
      <c r="C57" s="6">
        <v>0</v>
      </c>
      <c r="D57" s="5"/>
      <c r="E57" s="7">
        <v>0</v>
      </c>
      <c r="F57" s="7"/>
      <c r="G57" s="7">
        <v>0</v>
      </c>
      <c r="H57" s="7"/>
      <c r="I57" s="7">
        <f t="shared" si="1"/>
        <v>0</v>
      </c>
      <c r="J57" s="7"/>
      <c r="K57" s="7">
        <v>10000</v>
      </c>
      <c r="L57" s="7"/>
      <c r="M57" s="7">
        <v>8773409538</v>
      </c>
      <c r="N57" s="7"/>
      <c r="O57" s="7">
        <v>8699572916</v>
      </c>
      <c r="P57" s="7"/>
      <c r="Q57" s="7">
        <f t="shared" si="0"/>
        <v>73836622</v>
      </c>
    </row>
    <row r="58" spans="1:17">
      <c r="A58" s="2" t="s">
        <v>265</v>
      </c>
      <c r="C58" s="6">
        <v>0</v>
      </c>
      <c r="D58" s="5"/>
      <c r="E58" s="7">
        <v>0</v>
      </c>
      <c r="F58" s="7"/>
      <c r="G58" s="7">
        <v>0</v>
      </c>
      <c r="H58" s="7"/>
      <c r="I58" s="7">
        <f t="shared" si="1"/>
        <v>0</v>
      </c>
      <c r="J58" s="7"/>
      <c r="K58" s="7">
        <v>5051</v>
      </c>
      <c r="L58" s="7"/>
      <c r="M58" s="7">
        <v>5051000000</v>
      </c>
      <c r="N58" s="7"/>
      <c r="O58" s="7">
        <v>4884588186</v>
      </c>
      <c r="P58" s="7"/>
      <c r="Q58" s="7">
        <f t="shared" si="0"/>
        <v>166411814</v>
      </c>
    </row>
    <row r="59" spans="1:17">
      <c r="A59" s="2" t="s">
        <v>266</v>
      </c>
      <c r="C59" s="6">
        <v>0</v>
      </c>
      <c r="D59" s="5"/>
      <c r="E59" s="7">
        <v>0</v>
      </c>
      <c r="F59" s="7"/>
      <c r="G59" s="7">
        <v>0</v>
      </c>
      <c r="H59" s="7"/>
      <c r="I59" s="7">
        <f t="shared" si="1"/>
        <v>0</v>
      </c>
      <c r="J59" s="7"/>
      <c r="K59" s="7">
        <v>5000</v>
      </c>
      <c r="L59" s="7"/>
      <c r="M59" s="7">
        <v>5000000000</v>
      </c>
      <c r="N59" s="7"/>
      <c r="O59" s="7">
        <v>4744989814</v>
      </c>
      <c r="P59" s="7"/>
      <c r="Q59" s="7">
        <f t="shared" si="0"/>
        <v>255010186</v>
      </c>
    </row>
    <row r="60" spans="1:17">
      <c r="A60" s="2" t="s">
        <v>267</v>
      </c>
      <c r="C60" s="6">
        <v>0</v>
      </c>
      <c r="D60" s="5"/>
      <c r="E60" s="7">
        <v>0</v>
      </c>
      <c r="F60" s="7"/>
      <c r="G60" s="7">
        <v>0</v>
      </c>
      <c r="H60" s="7"/>
      <c r="I60" s="7">
        <f t="shared" si="1"/>
        <v>0</v>
      </c>
      <c r="J60" s="7"/>
      <c r="K60" s="7">
        <v>15472</v>
      </c>
      <c r="L60" s="7"/>
      <c r="M60" s="7">
        <v>15472000000</v>
      </c>
      <c r="N60" s="7"/>
      <c r="O60" s="7">
        <v>14748532279</v>
      </c>
      <c r="P60" s="7"/>
      <c r="Q60" s="7">
        <f>M60-O60</f>
        <v>723467721</v>
      </c>
    </row>
    <row r="61" spans="1:17" ht="24.75" thickBot="1">
      <c r="E61" s="13">
        <f>SUM(E8:E60)</f>
        <v>479462022211</v>
      </c>
      <c r="F61" s="5"/>
      <c r="G61" s="13">
        <f>SUM(G8:G60)</f>
        <v>467266346823</v>
      </c>
      <c r="H61" s="5"/>
      <c r="I61" s="13">
        <f>SUM(I8:I60)</f>
        <v>12195675388</v>
      </c>
      <c r="M61" s="13">
        <f>SUM(M8:M60)</f>
        <v>3426994541692</v>
      </c>
      <c r="N61" s="5"/>
      <c r="O61" s="13">
        <f>SUM(O8:O60)</f>
        <v>3273534220093</v>
      </c>
      <c r="P61" s="5"/>
      <c r="Q61" s="13">
        <f>SUM(Q8:Q60)</f>
        <v>153460321599</v>
      </c>
    </row>
    <row r="62" spans="1:17" ht="24.75" thickTop="1"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>
      <c r="G63" s="4"/>
      <c r="I63" s="4"/>
      <c r="O63" s="4"/>
      <c r="Q63" s="4"/>
    </row>
    <row r="64" spans="1:17"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6" spans="6:17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6:17">
      <c r="G67" s="4"/>
      <c r="I67" s="4"/>
      <c r="O67" s="4"/>
      <c r="Q67" s="4"/>
    </row>
    <row r="68" spans="6:17"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2"/>
  <sheetViews>
    <sheetView rightToLeft="1" topLeftCell="A94" workbookViewId="0">
      <selection activeCell="O109" sqref="O109"/>
    </sheetView>
  </sheetViews>
  <sheetFormatPr defaultRowHeight="24"/>
  <cols>
    <col min="1" max="1" width="35.71093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9.425781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19.425781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4.75">
      <c r="A3" s="32" t="s">
        <v>195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6" spans="1:21" ht="24.75">
      <c r="A6" s="33" t="s">
        <v>3</v>
      </c>
      <c r="C6" s="34" t="s">
        <v>197</v>
      </c>
      <c r="D6" s="34" t="s">
        <v>197</v>
      </c>
      <c r="E6" s="34" t="s">
        <v>197</v>
      </c>
      <c r="F6" s="34" t="s">
        <v>197</v>
      </c>
      <c r="G6" s="34" t="s">
        <v>197</v>
      </c>
      <c r="H6" s="34" t="s">
        <v>197</v>
      </c>
      <c r="I6" s="34" t="s">
        <v>197</v>
      </c>
      <c r="J6" s="34" t="s">
        <v>197</v>
      </c>
      <c r="K6" s="34" t="s">
        <v>197</v>
      </c>
      <c r="M6" s="34" t="s">
        <v>198</v>
      </c>
      <c r="N6" s="34" t="s">
        <v>198</v>
      </c>
      <c r="O6" s="34" t="s">
        <v>198</v>
      </c>
      <c r="P6" s="34" t="s">
        <v>198</v>
      </c>
      <c r="Q6" s="34" t="s">
        <v>198</v>
      </c>
      <c r="R6" s="34" t="s">
        <v>198</v>
      </c>
      <c r="S6" s="34" t="s">
        <v>198</v>
      </c>
      <c r="T6" s="34" t="s">
        <v>198</v>
      </c>
      <c r="U6" s="34" t="s">
        <v>198</v>
      </c>
    </row>
    <row r="7" spans="1:21" ht="24.75">
      <c r="A7" s="34" t="s">
        <v>3</v>
      </c>
      <c r="C7" s="34" t="s">
        <v>268</v>
      </c>
      <c r="E7" s="34" t="s">
        <v>269</v>
      </c>
      <c r="G7" s="34" t="s">
        <v>270</v>
      </c>
      <c r="I7" s="34" t="s">
        <v>185</v>
      </c>
      <c r="K7" s="34" t="s">
        <v>271</v>
      </c>
      <c r="M7" s="34" t="s">
        <v>268</v>
      </c>
      <c r="O7" s="34" t="s">
        <v>269</v>
      </c>
      <c r="Q7" s="34" t="s">
        <v>270</v>
      </c>
      <c r="S7" s="34" t="s">
        <v>185</v>
      </c>
      <c r="U7" s="34" t="s">
        <v>271</v>
      </c>
    </row>
    <row r="8" spans="1:21">
      <c r="A8" s="2" t="s">
        <v>75</v>
      </c>
      <c r="C8" s="7">
        <v>0</v>
      </c>
      <c r="D8" s="7"/>
      <c r="E8" s="7">
        <v>-2686765150</v>
      </c>
      <c r="F8" s="7"/>
      <c r="G8" s="7">
        <v>1906375493</v>
      </c>
      <c r="H8" s="7"/>
      <c r="I8" s="7">
        <f>C8+E8+G8</f>
        <v>-780389657</v>
      </c>
      <c r="J8" s="7"/>
      <c r="K8" s="19">
        <f>I8/$I$101</f>
        <v>-2.0208747243291442E-4</v>
      </c>
      <c r="L8" s="7"/>
      <c r="M8" s="7">
        <v>0</v>
      </c>
      <c r="N8" s="7"/>
      <c r="O8" s="7">
        <v>0</v>
      </c>
      <c r="P8" s="7"/>
      <c r="Q8" s="7">
        <v>1906375493</v>
      </c>
      <c r="R8" s="7"/>
      <c r="S8" s="7">
        <f>M8+O8+Q8</f>
        <v>1906375493</v>
      </c>
      <c r="U8" s="19">
        <v>2.5590437638720536E-4</v>
      </c>
    </row>
    <row r="9" spans="1:21">
      <c r="A9" s="2" t="s">
        <v>34</v>
      </c>
      <c r="C9" s="7">
        <v>0</v>
      </c>
      <c r="D9" s="7"/>
      <c r="E9" s="7">
        <v>7314480251</v>
      </c>
      <c r="F9" s="7"/>
      <c r="G9" s="7">
        <v>-7265766934</v>
      </c>
      <c r="H9" s="7"/>
      <c r="I9" s="7">
        <f>C9+E9+G9</f>
        <v>48713317</v>
      </c>
      <c r="J9" s="7"/>
      <c r="K9" s="19">
        <f t="shared" ref="K9:K72" si="0">I9/$I$101</f>
        <v>1.2614661173492874E-5</v>
      </c>
      <c r="L9" s="7"/>
      <c r="M9" s="7">
        <v>2219109396</v>
      </c>
      <c r="N9" s="7"/>
      <c r="O9" s="7">
        <v>486676852</v>
      </c>
      <c r="P9" s="7"/>
      <c r="Q9" s="7">
        <v>-7787752626</v>
      </c>
      <c r="R9" s="7"/>
      <c r="S9" s="7">
        <f t="shared" ref="S9:S72" si="1">M9+O9+Q9</f>
        <v>-5081966378</v>
      </c>
      <c r="U9" s="19">
        <v>-6.8218325380184418E-4</v>
      </c>
    </row>
    <row r="10" spans="1:21">
      <c r="A10" s="2" t="s">
        <v>53</v>
      </c>
      <c r="C10" s="7">
        <v>0</v>
      </c>
      <c r="D10" s="7"/>
      <c r="E10" s="7">
        <v>38968847451</v>
      </c>
      <c r="F10" s="7"/>
      <c r="G10" s="7">
        <v>63379422</v>
      </c>
      <c r="H10" s="7"/>
      <c r="I10" s="7">
        <f>C10+E10+G10</f>
        <v>39032226873</v>
      </c>
      <c r="J10" s="7"/>
      <c r="K10" s="19">
        <f t="shared" si="0"/>
        <v>1.0107673777373819E-2</v>
      </c>
      <c r="L10" s="7"/>
      <c r="M10" s="7">
        <v>0</v>
      </c>
      <c r="N10" s="7"/>
      <c r="O10" s="7">
        <v>41725159149</v>
      </c>
      <c r="P10" s="7"/>
      <c r="Q10" s="7">
        <v>63379422</v>
      </c>
      <c r="R10" s="7"/>
      <c r="S10" s="7">
        <f t="shared" si="1"/>
        <v>41788538571</v>
      </c>
      <c r="U10" s="19">
        <v>5.6095296768192519E-3</v>
      </c>
    </row>
    <row r="11" spans="1:21">
      <c r="A11" s="2" t="s">
        <v>68</v>
      </c>
      <c r="C11" s="7">
        <v>0</v>
      </c>
      <c r="D11" s="7"/>
      <c r="E11" s="7">
        <v>-327883531092</v>
      </c>
      <c r="F11" s="7"/>
      <c r="G11" s="7">
        <v>19478334275</v>
      </c>
      <c r="H11" s="7"/>
      <c r="I11" s="7">
        <f>C11+E11+G11</f>
        <v>-308405196817</v>
      </c>
      <c r="J11" s="7"/>
      <c r="K11" s="19">
        <f t="shared" si="0"/>
        <v>-7.9863727243021404E-2</v>
      </c>
      <c r="L11" s="7"/>
      <c r="M11" s="7">
        <v>83288532364</v>
      </c>
      <c r="N11" s="7"/>
      <c r="O11" s="7">
        <v>451908268166</v>
      </c>
      <c r="P11" s="7"/>
      <c r="Q11" s="7">
        <v>103654627541</v>
      </c>
      <c r="R11" s="7"/>
      <c r="S11" s="7">
        <f t="shared" si="1"/>
        <v>638851428071</v>
      </c>
      <c r="U11" s="19">
        <v>8.575691247861883E-2</v>
      </c>
    </row>
    <row r="12" spans="1:21">
      <c r="A12" s="2" t="s">
        <v>90</v>
      </c>
      <c r="C12" s="7">
        <v>0</v>
      </c>
      <c r="D12" s="7"/>
      <c r="E12" s="7">
        <v>0</v>
      </c>
      <c r="F12" s="7"/>
      <c r="G12" s="7">
        <v>-1342988682</v>
      </c>
      <c r="H12" s="7"/>
      <c r="I12" s="7">
        <f>C12+E12+G12</f>
        <v>-1342988682</v>
      </c>
      <c r="J12" s="7"/>
      <c r="K12" s="19">
        <f t="shared" si="0"/>
        <v>-3.4777650602741273E-4</v>
      </c>
      <c r="L12" s="7"/>
      <c r="M12" s="7">
        <v>0</v>
      </c>
      <c r="N12" s="7"/>
      <c r="O12" s="7">
        <v>0</v>
      </c>
      <c r="P12" s="7"/>
      <c r="Q12" s="7">
        <v>-1342988682</v>
      </c>
      <c r="R12" s="7"/>
      <c r="S12" s="7">
        <f t="shared" si="1"/>
        <v>-1342988682</v>
      </c>
      <c r="U12" s="19">
        <v>-1.8027753840952509E-4</v>
      </c>
    </row>
    <row r="13" spans="1:21">
      <c r="A13" s="2" t="s">
        <v>42</v>
      </c>
      <c r="C13" s="7">
        <v>0</v>
      </c>
      <c r="D13" s="7"/>
      <c r="E13" s="7">
        <v>2887063002</v>
      </c>
      <c r="F13" s="7"/>
      <c r="G13" s="7">
        <v>-3118896985</v>
      </c>
      <c r="H13" s="7"/>
      <c r="I13" s="7">
        <f t="shared" ref="I13:I76" si="2">C13+E13+G13</f>
        <v>-231833983</v>
      </c>
      <c r="J13" s="7"/>
      <c r="K13" s="19">
        <f t="shared" si="0"/>
        <v>-6.0035064827269038E-5</v>
      </c>
      <c r="L13" s="7"/>
      <c r="M13" s="7">
        <v>477631000</v>
      </c>
      <c r="N13" s="7"/>
      <c r="O13" s="7">
        <v>0</v>
      </c>
      <c r="P13" s="7"/>
      <c r="Q13" s="7">
        <v>-3118896985</v>
      </c>
      <c r="R13" s="7"/>
      <c r="S13" s="7">
        <f t="shared" si="1"/>
        <v>-2641265985</v>
      </c>
      <c r="U13" s="19">
        <v>-3.5455319649567207E-4</v>
      </c>
    </row>
    <row r="14" spans="1:21">
      <c r="A14" s="2" t="s">
        <v>220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2"/>
        <v>0</v>
      </c>
      <c r="J14" s="7"/>
      <c r="K14" s="19">
        <f t="shared" si="0"/>
        <v>0</v>
      </c>
      <c r="L14" s="7"/>
      <c r="M14" s="7">
        <v>1481551853</v>
      </c>
      <c r="N14" s="7"/>
      <c r="O14" s="7">
        <v>0</v>
      </c>
      <c r="P14" s="7"/>
      <c r="Q14" s="7">
        <v>-16036842895</v>
      </c>
      <c r="R14" s="7"/>
      <c r="S14" s="7">
        <f t="shared" si="1"/>
        <v>-14555291042</v>
      </c>
      <c r="U14" s="19">
        <v>-1.9538452371603617E-3</v>
      </c>
    </row>
    <row r="15" spans="1:21">
      <c r="A15" s="2" t="s">
        <v>35</v>
      </c>
      <c r="C15" s="7">
        <v>0</v>
      </c>
      <c r="D15" s="7"/>
      <c r="E15" s="7">
        <v>8729757090</v>
      </c>
      <c r="F15" s="7"/>
      <c r="G15" s="7">
        <v>0</v>
      </c>
      <c r="H15" s="7"/>
      <c r="I15" s="7">
        <f t="shared" si="2"/>
        <v>8729757090</v>
      </c>
      <c r="J15" s="7"/>
      <c r="K15" s="19">
        <f t="shared" si="0"/>
        <v>2.2606329151687028E-3</v>
      </c>
      <c r="L15" s="7"/>
      <c r="M15" s="7">
        <v>14925481256</v>
      </c>
      <c r="N15" s="7"/>
      <c r="O15" s="7">
        <v>-24401248979</v>
      </c>
      <c r="P15" s="7"/>
      <c r="Q15" s="7">
        <v>-10064664395</v>
      </c>
      <c r="R15" s="7"/>
      <c r="S15" s="7">
        <f t="shared" si="1"/>
        <v>-19540432118</v>
      </c>
      <c r="U15" s="19">
        <v>-2.6230310418144409E-3</v>
      </c>
    </row>
    <row r="16" spans="1:21">
      <c r="A16" s="2" t="s">
        <v>39</v>
      </c>
      <c r="C16" s="7">
        <v>0</v>
      </c>
      <c r="D16" s="7"/>
      <c r="E16" s="7">
        <v>14264256919</v>
      </c>
      <c r="F16" s="7"/>
      <c r="G16" s="7">
        <v>0</v>
      </c>
      <c r="H16" s="7"/>
      <c r="I16" s="7">
        <f t="shared" si="2"/>
        <v>14264256919</v>
      </c>
      <c r="J16" s="7"/>
      <c r="K16" s="19">
        <f t="shared" si="0"/>
        <v>3.69383115349826E-3</v>
      </c>
      <c r="L16" s="7"/>
      <c r="M16" s="7">
        <v>0</v>
      </c>
      <c r="N16" s="7"/>
      <c r="O16" s="7">
        <v>-11547255599</v>
      </c>
      <c r="P16" s="7"/>
      <c r="Q16" s="7">
        <v>-1941827741</v>
      </c>
      <c r="R16" s="7"/>
      <c r="S16" s="7">
        <f t="shared" si="1"/>
        <v>-13489083340</v>
      </c>
      <c r="U16" s="19">
        <v>-1.8107216929890218E-3</v>
      </c>
    </row>
    <row r="17" spans="1:21">
      <c r="A17" s="2" t="s">
        <v>52</v>
      </c>
      <c r="C17" s="7">
        <v>0</v>
      </c>
      <c r="D17" s="7"/>
      <c r="E17" s="7">
        <v>198656766755</v>
      </c>
      <c r="F17" s="7"/>
      <c r="G17" s="7">
        <v>0</v>
      </c>
      <c r="H17" s="7"/>
      <c r="I17" s="7">
        <f t="shared" si="2"/>
        <v>198656766755</v>
      </c>
      <c r="J17" s="7"/>
      <c r="K17" s="19">
        <f t="shared" si="0"/>
        <v>5.1443587847568015E-2</v>
      </c>
      <c r="L17" s="7"/>
      <c r="M17" s="7">
        <v>0</v>
      </c>
      <c r="N17" s="7"/>
      <c r="O17" s="7">
        <v>338673885482</v>
      </c>
      <c r="P17" s="7"/>
      <c r="Q17" s="7">
        <v>2824521915</v>
      </c>
      <c r="R17" s="7"/>
      <c r="S17" s="7">
        <f t="shared" si="1"/>
        <v>341498407397</v>
      </c>
      <c r="U17" s="19">
        <v>4.5841408108236253E-2</v>
      </c>
    </row>
    <row r="18" spans="1:21">
      <c r="A18" s="2" t="s">
        <v>253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2"/>
        <v>0</v>
      </c>
      <c r="J18" s="7"/>
      <c r="K18" s="19">
        <f t="shared" si="0"/>
        <v>0</v>
      </c>
      <c r="L18" s="7"/>
      <c r="M18" s="7">
        <v>0</v>
      </c>
      <c r="N18" s="7"/>
      <c r="O18" s="7">
        <v>0</v>
      </c>
      <c r="P18" s="7"/>
      <c r="Q18" s="7">
        <v>-234752</v>
      </c>
      <c r="R18" s="7"/>
      <c r="S18" s="7">
        <f t="shared" si="1"/>
        <v>-234752</v>
      </c>
      <c r="U18" s="19">
        <v>-3.1512188646063983E-8</v>
      </c>
    </row>
    <row r="19" spans="1:21">
      <c r="A19" s="2" t="s">
        <v>22</v>
      </c>
      <c r="C19" s="7">
        <v>0</v>
      </c>
      <c r="D19" s="7"/>
      <c r="E19" s="7">
        <v>270837737338</v>
      </c>
      <c r="F19" s="7"/>
      <c r="G19" s="7">
        <v>0</v>
      </c>
      <c r="H19" s="7"/>
      <c r="I19" s="7">
        <f t="shared" si="2"/>
        <v>270837737338</v>
      </c>
      <c r="J19" s="7"/>
      <c r="K19" s="19">
        <f t="shared" si="0"/>
        <v>7.0135365438455569E-2</v>
      </c>
      <c r="L19" s="7"/>
      <c r="M19" s="7">
        <v>0</v>
      </c>
      <c r="N19" s="7"/>
      <c r="O19" s="7">
        <v>609123818642</v>
      </c>
      <c r="P19" s="7"/>
      <c r="Q19" s="7">
        <v>16647893</v>
      </c>
      <c r="R19" s="7"/>
      <c r="S19" s="7">
        <f t="shared" si="1"/>
        <v>609140466535</v>
      </c>
      <c r="U19" s="19">
        <v>8.1768629419141675E-2</v>
      </c>
    </row>
    <row r="20" spans="1:21">
      <c r="A20" s="2" t="s">
        <v>65</v>
      </c>
      <c r="C20" s="7">
        <v>0</v>
      </c>
      <c r="D20" s="7"/>
      <c r="E20" s="7">
        <v>-133841754</v>
      </c>
      <c r="F20" s="7"/>
      <c r="G20" s="7">
        <v>0</v>
      </c>
      <c r="H20" s="7"/>
      <c r="I20" s="7">
        <f t="shared" si="2"/>
        <v>-133841754</v>
      </c>
      <c r="J20" s="7"/>
      <c r="K20" s="19">
        <f t="shared" si="0"/>
        <v>-3.4659277617576004E-5</v>
      </c>
      <c r="L20" s="7"/>
      <c r="M20" s="7">
        <v>339410551</v>
      </c>
      <c r="N20" s="7"/>
      <c r="O20" s="7">
        <v>7257569100</v>
      </c>
      <c r="P20" s="7"/>
      <c r="Q20" s="7">
        <v>-272641454</v>
      </c>
      <c r="R20" s="7"/>
      <c r="S20" s="7">
        <f t="shared" si="1"/>
        <v>7324338197</v>
      </c>
      <c r="U20" s="19">
        <v>9.8319046044947921E-4</v>
      </c>
    </row>
    <row r="21" spans="1:21">
      <c r="A21" s="2" t="s">
        <v>26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2"/>
        <v>0</v>
      </c>
      <c r="J21" s="7"/>
      <c r="K21" s="19">
        <f t="shared" si="0"/>
        <v>0</v>
      </c>
      <c r="L21" s="7"/>
      <c r="M21" s="7">
        <v>0</v>
      </c>
      <c r="N21" s="7"/>
      <c r="O21" s="7">
        <v>0</v>
      </c>
      <c r="P21" s="7"/>
      <c r="Q21" s="7">
        <v>2097507090</v>
      </c>
      <c r="R21" s="7"/>
      <c r="S21" s="7">
        <f t="shared" si="1"/>
        <v>2097507090</v>
      </c>
      <c r="U21" s="19">
        <v>2.8156113305333592E-4</v>
      </c>
    </row>
    <row r="22" spans="1:21">
      <c r="A22" s="2" t="s">
        <v>28</v>
      </c>
      <c r="C22" s="7">
        <v>0</v>
      </c>
      <c r="D22" s="7"/>
      <c r="E22" s="7">
        <v>11904786618</v>
      </c>
      <c r="F22" s="7"/>
      <c r="G22" s="7">
        <v>0</v>
      </c>
      <c r="H22" s="7"/>
      <c r="I22" s="7">
        <f t="shared" si="2"/>
        <v>11904786618</v>
      </c>
      <c r="J22" s="7"/>
      <c r="K22" s="19">
        <f t="shared" si="0"/>
        <v>3.0828294761533512E-3</v>
      </c>
      <c r="L22" s="7"/>
      <c r="M22" s="7">
        <v>19408510654</v>
      </c>
      <c r="N22" s="7"/>
      <c r="O22" s="7">
        <v>15538065653</v>
      </c>
      <c r="P22" s="7"/>
      <c r="Q22" s="7">
        <v>620287217</v>
      </c>
      <c r="R22" s="7"/>
      <c r="S22" s="7">
        <f t="shared" si="1"/>
        <v>35566863524</v>
      </c>
      <c r="U22" s="19">
        <v>4.7743563970364476E-3</v>
      </c>
    </row>
    <row r="23" spans="1:21">
      <c r="A23" s="2" t="s">
        <v>77</v>
      </c>
      <c r="C23" s="7">
        <v>0</v>
      </c>
      <c r="D23" s="7"/>
      <c r="E23" s="7">
        <v>21238098730</v>
      </c>
      <c r="F23" s="7"/>
      <c r="G23" s="7">
        <v>0</v>
      </c>
      <c r="H23" s="7"/>
      <c r="I23" s="7">
        <f t="shared" si="2"/>
        <v>21238098730</v>
      </c>
      <c r="J23" s="7"/>
      <c r="K23" s="19">
        <f t="shared" si="0"/>
        <v>5.4997572727010008E-3</v>
      </c>
      <c r="L23" s="7"/>
      <c r="M23" s="7">
        <v>0</v>
      </c>
      <c r="N23" s="7"/>
      <c r="O23" s="7">
        <v>-6453114637</v>
      </c>
      <c r="P23" s="7"/>
      <c r="Q23" s="7">
        <v>-238571924</v>
      </c>
      <c r="R23" s="7"/>
      <c r="S23" s="7">
        <f t="shared" si="1"/>
        <v>-6691686561</v>
      </c>
      <c r="U23" s="19">
        <v>-8.9826578376568959E-4</v>
      </c>
    </row>
    <row r="24" spans="1:21">
      <c r="A24" s="2" t="s">
        <v>62</v>
      </c>
      <c r="C24" s="7">
        <v>0</v>
      </c>
      <c r="D24" s="7"/>
      <c r="E24" s="7">
        <v>1915890990</v>
      </c>
      <c r="F24" s="7"/>
      <c r="G24" s="7">
        <v>0</v>
      </c>
      <c r="H24" s="7"/>
      <c r="I24" s="7">
        <f t="shared" si="2"/>
        <v>1915890990</v>
      </c>
      <c r="J24" s="7"/>
      <c r="K24" s="19">
        <f t="shared" si="0"/>
        <v>4.9613364830397046E-4</v>
      </c>
      <c r="L24" s="7"/>
      <c r="M24" s="7">
        <v>118745455</v>
      </c>
      <c r="N24" s="7"/>
      <c r="O24" s="7">
        <v>2955142619</v>
      </c>
      <c r="P24" s="7"/>
      <c r="Q24" s="7">
        <v>1350855745</v>
      </c>
      <c r="R24" s="7"/>
      <c r="S24" s="7">
        <f t="shared" si="1"/>
        <v>4424743819</v>
      </c>
      <c r="U24" s="19">
        <v>5.9396027269132355E-4</v>
      </c>
    </row>
    <row r="25" spans="1:21">
      <c r="A25" s="2" t="s">
        <v>254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2"/>
        <v>0</v>
      </c>
      <c r="J25" s="7"/>
      <c r="K25" s="19">
        <f t="shared" si="0"/>
        <v>0</v>
      </c>
      <c r="L25" s="7"/>
      <c r="M25" s="7">
        <v>0</v>
      </c>
      <c r="N25" s="7"/>
      <c r="O25" s="7">
        <v>0</v>
      </c>
      <c r="P25" s="7"/>
      <c r="Q25" s="7">
        <v>15479786703</v>
      </c>
      <c r="R25" s="7"/>
      <c r="S25" s="7">
        <f t="shared" si="1"/>
        <v>15479786703</v>
      </c>
      <c r="U25" s="19">
        <v>2.0779459122212754E-3</v>
      </c>
    </row>
    <row r="26" spans="1:21">
      <c r="A26" s="2" t="s">
        <v>40</v>
      </c>
      <c r="C26" s="7">
        <v>0</v>
      </c>
      <c r="D26" s="7"/>
      <c r="E26" s="7">
        <v>-14251477630</v>
      </c>
      <c r="F26" s="7"/>
      <c r="G26" s="7">
        <v>0</v>
      </c>
      <c r="H26" s="7"/>
      <c r="I26" s="7">
        <f t="shared" si="2"/>
        <v>-14251477630</v>
      </c>
      <c r="J26" s="7"/>
      <c r="K26" s="19">
        <f t="shared" si="0"/>
        <v>-3.6905218653877181E-3</v>
      </c>
      <c r="L26" s="7"/>
      <c r="M26" s="7">
        <v>20576382014</v>
      </c>
      <c r="N26" s="7"/>
      <c r="O26" s="7">
        <v>-51794874047</v>
      </c>
      <c r="P26" s="7"/>
      <c r="Q26" s="7">
        <v>-1357210481</v>
      </c>
      <c r="R26" s="7"/>
      <c r="S26" s="7">
        <f t="shared" si="1"/>
        <v>-32575702514</v>
      </c>
      <c r="U26" s="19">
        <v>-4.3728346633861645E-3</v>
      </c>
    </row>
    <row r="27" spans="1:21">
      <c r="A27" s="2" t="s">
        <v>30</v>
      </c>
      <c r="C27" s="7">
        <v>0</v>
      </c>
      <c r="D27" s="7"/>
      <c r="E27" s="7">
        <v>57119191589</v>
      </c>
      <c r="F27" s="7"/>
      <c r="G27" s="7">
        <v>0</v>
      </c>
      <c r="H27" s="7"/>
      <c r="I27" s="7">
        <f t="shared" si="2"/>
        <v>57119191589</v>
      </c>
      <c r="J27" s="7"/>
      <c r="K27" s="19">
        <f t="shared" si="0"/>
        <v>1.4791422403016797E-2</v>
      </c>
      <c r="L27" s="7"/>
      <c r="M27" s="7">
        <v>17635260068</v>
      </c>
      <c r="N27" s="7"/>
      <c r="O27" s="7">
        <v>8684515115</v>
      </c>
      <c r="P27" s="7"/>
      <c r="Q27" s="7">
        <v>-6911071672</v>
      </c>
      <c r="R27" s="7"/>
      <c r="S27" s="7">
        <f t="shared" si="1"/>
        <v>19408703511</v>
      </c>
      <c r="U27" s="19">
        <v>2.6053483097658653E-3</v>
      </c>
    </row>
    <row r="28" spans="1:21">
      <c r="A28" s="2" t="s">
        <v>255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2"/>
        <v>0</v>
      </c>
      <c r="J28" s="7"/>
      <c r="K28" s="19">
        <f t="shared" si="0"/>
        <v>0</v>
      </c>
      <c r="L28" s="7"/>
      <c r="M28" s="7">
        <v>0</v>
      </c>
      <c r="N28" s="7"/>
      <c r="O28" s="7">
        <v>0</v>
      </c>
      <c r="P28" s="7"/>
      <c r="Q28" s="7">
        <v>16045303888</v>
      </c>
      <c r="R28" s="7"/>
      <c r="S28" s="7">
        <f t="shared" si="1"/>
        <v>16045303888</v>
      </c>
      <c r="U28" s="19">
        <v>2.1538587232572243E-3</v>
      </c>
    </row>
    <row r="29" spans="1:21">
      <c r="A29" s="2" t="s">
        <v>17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2"/>
        <v>0</v>
      </c>
      <c r="J29" s="7"/>
      <c r="K29" s="19">
        <f t="shared" si="0"/>
        <v>0</v>
      </c>
      <c r="L29" s="7"/>
      <c r="M29" s="7">
        <v>13479612937</v>
      </c>
      <c r="N29" s="7"/>
      <c r="O29" s="7">
        <v>-23025305309</v>
      </c>
      <c r="P29" s="7"/>
      <c r="Q29" s="7">
        <v>-4945</v>
      </c>
      <c r="R29" s="7"/>
      <c r="S29" s="7">
        <f t="shared" si="1"/>
        <v>-9545697317</v>
      </c>
      <c r="U29" s="19">
        <v>-1.281377004717876E-3</v>
      </c>
    </row>
    <row r="30" spans="1:21">
      <c r="A30" s="2" t="s">
        <v>81</v>
      </c>
      <c r="C30" s="7">
        <v>0</v>
      </c>
      <c r="D30" s="7"/>
      <c r="E30" s="7">
        <v>74588064129</v>
      </c>
      <c r="F30" s="7"/>
      <c r="G30" s="7">
        <v>0</v>
      </c>
      <c r="H30" s="7"/>
      <c r="I30" s="7">
        <f t="shared" si="2"/>
        <v>74588064129</v>
      </c>
      <c r="J30" s="7"/>
      <c r="K30" s="19">
        <f t="shared" si="0"/>
        <v>1.9315111647480152E-2</v>
      </c>
      <c r="L30" s="7"/>
      <c r="M30" s="7">
        <v>88780142186</v>
      </c>
      <c r="N30" s="7"/>
      <c r="O30" s="7">
        <v>219239880135</v>
      </c>
      <c r="P30" s="7"/>
      <c r="Q30" s="7">
        <v>-240659505</v>
      </c>
      <c r="R30" s="7"/>
      <c r="S30" s="7">
        <f t="shared" si="1"/>
        <v>307779362816</v>
      </c>
      <c r="U30" s="19">
        <v>4.1315095685758432E-2</v>
      </c>
    </row>
    <row r="31" spans="1:21">
      <c r="A31" s="2" t="s">
        <v>74</v>
      </c>
      <c r="C31" s="7">
        <v>0</v>
      </c>
      <c r="D31" s="7"/>
      <c r="E31" s="7">
        <v>300967512253</v>
      </c>
      <c r="F31" s="7"/>
      <c r="G31" s="7">
        <v>0</v>
      </c>
      <c r="H31" s="7"/>
      <c r="I31" s="7">
        <f t="shared" si="2"/>
        <v>300967512253</v>
      </c>
      <c r="J31" s="7"/>
      <c r="K31" s="19">
        <f t="shared" si="0"/>
        <v>7.7937685731822776E-2</v>
      </c>
      <c r="L31" s="7"/>
      <c r="M31" s="7">
        <v>115707893400</v>
      </c>
      <c r="N31" s="7"/>
      <c r="O31" s="7">
        <v>370618167117</v>
      </c>
      <c r="P31" s="7"/>
      <c r="Q31" s="7">
        <v>-8895640123</v>
      </c>
      <c r="R31" s="7"/>
      <c r="S31" s="7">
        <f t="shared" si="1"/>
        <v>477430420394</v>
      </c>
      <c r="U31" s="19">
        <v>6.4088388907550781E-2</v>
      </c>
    </row>
    <row r="32" spans="1:21">
      <c r="A32" s="2" t="s">
        <v>83</v>
      </c>
      <c r="C32" s="7">
        <v>0</v>
      </c>
      <c r="D32" s="7"/>
      <c r="E32" s="7">
        <v>1721616905</v>
      </c>
      <c r="F32" s="7"/>
      <c r="G32" s="7">
        <v>0</v>
      </c>
      <c r="H32" s="7"/>
      <c r="I32" s="7">
        <f t="shared" si="2"/>
        <v>1721616905</v>
      </c>
      <c r="J32" s="7"/>
      <c r="K32" s="19">
        <f t="shared" si="0"/>
        <v>4.4582498718230313E-4</v>
      </c>
      <c r="L32" s="7"/>
      <c r="M32" s="7">
        <v>624548275</v>
      </c>
      <c r="N32" s="7"/>
      <c r="O32" s="7">
        <v>-11668736804</v>
      </c>
      <c r="P32" s="7"/>
      <c r="Q32" s="7">
        <v>-271364457</v>
      </c>
      <c r="R32" s="7"/>
      <c r="S32" s="7">
        <f t="shared" si="1"/>
        <v>-11315552986</v>
      </c>
      <c r="U32" s="19">
        <v>-1.518955494859957E-3</v>
      </c>
    </row>
    <row r="33" spans="1:21">
      <c r="A33" s="2" t="s">
        <v>256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2"/>
        <v>0</v>
      </c>
      <c r="J33" s="7"/>
      <c r="K33" s="19">
        <f t="shared" si="0"/>
        <v>0</v>
      </c>
      <c r="L33" s="7"/>
      <c r="M33" s="7">
        <v>0</v>
      </c>
      <c r="N33" s="7"/>
      <c r="O33" s="7">
        <v>0</v>
      </c>
      <c r="P33" s="7"/>
      <c r="Q33" s="7">
        <v>-1755922527</v>
      </c>
      <c r="R33" s="7"/>
      <c r="S33" s="7">
        <f t="shared" si="1"/>
        <v>-1755922527</v>
      </c>
      <c r="U33" s="19">
        <v>-2.3570815975453832E-4</v>
      </c>
    </row>
    <row r="34" spans="1:21">
      <c r="A34" s="2" t="s">
        <v>248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2"/>
        <v>0</v>
      </c>
      <c r="J34" s="7"/>
      <c r="K34" s="19">
        <f t="shared" si="0"/>
        <v>0</v>
      </c>
      <c r="L34" s="7"/>
      <c r="M34" s="7">
        <v>317440673</v>
      </c>
      <c r="N34" s="7"/>
      <c r="O34" s="7">
        <v>0</v>
      </c>
      <c r="P34" s="7"/>
      <c r="Q34" s="7">
        <v>4992036199</v>
      </c>
      <c r="R34" s="7"/>
      <c r="S34" s="7">
        <f t="shared" si="1"/>
        <v>5309476872</v>
      </c>
      <c r="U34" s="19">
        <v>7.1272337105702068E-4</v>
      </c>
    </row>
    <row r="35" spans="1:21">
      <c r="A35" s="2" t="s">
        <v>76</v>
      </c>
      <c r="C35" s="7">
        <v>0</v>
      </c>
      <c r="D35" s="7"/>
      <c r="E35" s="7">
        <v>35520801250</v>
      </c>
      <c r="F35" s="7"/>
      <c r="G35" s="7">
        <v>0</v>
      </c>
      <c r="H35" s="7"/>
      <c r="I35" s="7">
        <f t="shared" si="2"/>
        <v>35520801250</v>
      </c>
      <c r="J35" s="7"/>
      <c r="K35" s="19">
        <f t="shared" si="0"/>
        <v>9.1983650462507446E-3</v>
      </c>
      <c r="L35" s="7"/>
      <c r="M35" s="7">
        <v>7276970411</v>
      </c>
      <c r="N35" s="7"/>
      <c r="O35" s="7">
        <v>-4474225166</v>
      </c>
      <c r="P35" s="7"/>
      <c r="Q35" s="7">
        <v>-1835016176</v>
      </c>
      <c r="R35" s="7"/>
      <c r="S35" s="7">
        <f t="shared" si="1"/>
        <v>967729069</v>
      </c>
      <c r="U35" s="19">
        <v>1.2990415834841819E-4</v>
      </c>
    </row>
    <row r="36" spans="1:21">
      <c r="A36" s="2" t="s">
        <v>69</v>
      </c>
      <c r="C36" s="7">
        <v>51108610328</v>
      </c>
      <c r="D36" s="7"/>
      <c r="E36" s="7">
        <v>270752162937</v>
      </c>
      <c r="F36" s="7"/>
      <c r="G36" s="7">
        <v>0</v>
      </c>
      <c r="H36" s="7"/>
      <c r="I36" s="7">
        <f t="shared" si="2"/>
        <v>321860773265</v>
      </c>
      <c r="J36" s="7"/>
      <c r="K36" s="19">
        <f t="shared" si="0"/>
        <v>8.3348144815849609E-2</v>
      </c>
      <c r="L36" s="7"/>
      <c r="M36" s="7">
        <v>51108610328</v>
      </c>
      <c r="N36" s="7"/>
      <c r="O36" s="7">
        <v>519960517493</v>
      </c>
      <c r="P36" s="7"/>
      <c r="Q36" s="7">
        <v>6906777898</v>
      </c>
      <c r="R36" s="7"/>
      <c r="S36" s="7">
        <f t="shared" si="1"/>
        <v>577975905719</v>
      </c>
      <c r="U36" s="19">
        <v>7.7585220887987402E-2</v>
      </c>
    </row>
    <row r="37" spans="1:21">
      <c r="A37" s="2" t="s">
        <v>257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2"/>
        <v>0</v>
      </c>
      <c r="J37" s="7"/>
      <c r="K37" s="19">
        <f t="shared" si="0"/>
        <v>0</v>
      </c>
      <c r="L37" s="7"/>
      <c r="M37" s="7">
        <v>0</v>
      </c>
      <c r="N37" s="7"/>
      <c r="O37" s="7">
        <v>0</v>
      </c>
      <c r="P37" s="7"/>
      <c r="Q37" s="7">
        <v>-1171702936</v>
      </c>
      <c r="R37" s="7"/>
      <c r="S37" s="7">
        <f t="shared" si="1"/>
        <v>-1171702936</v>
      </c>
      <c r="U37" s="19">
        <v>-1.5728481101919914E-4</v>
      </c>
    </row>
    <row r="38" spans="1:21">
      <c r="A38" s="2" t="s">
        <v>246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2"/>
        <v>0</v>
      </c>
      <c r="J38" s="7"/>
      <c r="K38" s="19">
        <f t="shared" si="0"/>
        <v>0</v>
      </c>
      <c r="L38" s="7"/>
      <c r="M38" s="7">
        <v>16288493</v>
      </c>
      <c r="N38" s="7"/>
      <c r="O38" s="7">
        <v>0</v>
      </c>
      <c r="P38" s="7"/>
      <c r="Q38" s="7">
        <v>1256935671</v>
      </c>
      <c r="R38" s="7"/>
      <c r="S38" s="7">
        <f t="shared" si="1"/>
        <v>1273224164</v>
      </c>
      <c r="U38" s="19">
        <v>1.7091262287305373E-4</v>
      </c>
    </row>
    <row r="39" spans="1:21">
      <c r="A39" s="2" t="s">
        <v>258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2"/>
        <v>0</v>
      </c>
      <c r="J39" s="7"/>
      <c r="K39" s="19">
        <f t="shared" si="0"/>
        <v>0</v>
      </c>
      <c r="L39" s="7"/>
      <c r="M39" s="7">
        <v>0</v>
      </c>
      <c r="N39" s="7"/>
      <c r="O39" s="7">
        <v>0</v>
      </c>
      <c r="P39" s="7"/>
      <c r="Q39" s="7">
        <v>457762745</v>
      </c>
      <c r="R39" s="7"/>
      <c r="S39" s="7">
        <f t="shared" si="1"/>
        <v>457762745</v>
      </c>
      <c r="U39" s="19">
        <v>6.1448277226946232E-5</v>
      </c>
    </row>
    <row r="40" spans="1:21">
      <c r="A40" s="2" t="s">
        <v>82</v>
      </c>
      <c r="C40" s="7">
        <v>0</v>
      </c>
      <c r="D40" s="7"/>
      <c r="E40" s="7">
        <v>9413773036</v>
      </c>
      <c r="F40" s="7"/>
      <c r="G40" s="7">
        <v>0</v>
      </c>
      <c r="H40" s="7"/>
      <c r="I40" s="7">
        <f t="shared" si="2"/>
        <v>9413773036</v>
      </c>
      <c r="J40" s="7"/>
      <c r="K40" s="19">
        <f t="shared" si="0"/>
        <v>2.4377637271816932E-3</v>
      </c>
      <c r="L40" s="7"/>
      <c r="M40" s="7">
        <v>4956006962</v>
      </c>
      <c r="N40" s="7"/>
      <c r="O40" s="7">
        <v>10865666890</v>
      </c>
      <c r="P40" s="7"/>
      <c r="Q40" s="7">
        <v>-4776</v>
      </c>
      <c r="R40" s="7"/>
      <c r="S40" s="7">
        <f t="shared" si="1"/>
        <v>15821669076</v>
      </c>
      <c r="U40" s="19">
        <v>2.1238388623675574E-3</v>
      </c>
    </row>
    <row r="41" spans="1:21">
      <c r="A41" s="2" t="s">
        <v>37</v>
      </c>
      <c r="C41" s="7">
        <v>0</v>
      </c>
      <c r="D41" s="7"/>
      <c r="E41" s="7">
        <v>174293576577</v>
      </c>
      <c r="F41" s="7"/>
      <c r="G41" s="7">
        <v>0</v>
      </c>
      <c r="H41" s="7"/>
      <c r="I41" s="7">
        <f t="shared" si="2"/>
        <v>174293576577</v>
      </c>
      <c r="J41" s="7"/>
      <c r="K41" s="19">
        <f t="shared" si="0"/>
        <v>4.5134565836177587E-2</v>
      </c>
      <c r="L41" s="7"/>
      <c r="M41" s="7">
        <v>23774880742</v>
      </c>
      <c r="N41" s="7"/>
      <c r="O41" s="7">
        <v>296175350952</v>
      </c>
      <c r="P41" s="7"/>
      <c r="Q41" s="7">
        <v>4474534847</v>
      </c>
      <c r="R41" s="7"/>
      <c r="S41" s="7">
        <f t="shared" si="1"/>
        <v>324424766541</v>
      </c>
      <c r="U41" s="19">
        <v>4.3549509459750113E-2</v>
      </c>
    </row>
    <row r="42" spans="1:21">
      <c r="A42" s="2" t="s">
        <v>78</v>
      </c>
      <c r="C42" s="7">
        <v>0</v>
      </c>
      <c r="D42" s="7"/>
      <c r="E42" s="7">
        <v>11201559793</v>
      </c>
      <c r="F42" s="7"/>
      <c r="G42" s="7">
        <v>0</v>
      </c>
      <c r="H42" s="7"/>
      <c r="I42" s="7">
        <f t="shared" si="2"/>
        <v>11201559793</v>
      </c>
      <c r="J42" s="7"/>
      <c r="K42" s="19">
        <f t="shared" si="0"/>
        <v>2.9007238698878987E-3</v>
      </c>
      <c r="L42" s="7"/>
      <c r="M42" s="7">
        <v>4812075145</v>
      </c>
      <c r="N42" s="7"/>
      <c r="O42" s="7">
        <v>25789844468</v>
      </c>
      <c r="P42" s="7"/>
      <c r="Q42" s="7">
        <v>29362299818</v>
      </c>
      <c r="R42" s="7"/>
      <c r="S42" s="7">
        <f t="shared" si="1"/>
        <v>59964219431</v>
      </c>
      <c r="U42" s="19">
        <v>8.0493618572947088E-3</v>
      </c>
    </row>
    <row r="43" spans="1:21">
      <c r="A43" s="2" t="s">
        <v>259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2"/>
        <v>0</v>
      </c>
      <c r="J43" s="7"/>
      <c r="K43" s="19">
        <f t="shared" si="0"/>
        <v>0</v>
      </c>
      <c r="L43" s="7"/>
      <c r="M43" s="7">
        <v>0</v>
      </c>
      <c r="N43" s="7"/>
      <c r="O43" s="7">
        <v>0</v>
      </c>
      <c r="P43" s="7"/>
      <c r="Q43" s="7">
        <v>-13958124051</v>
      </c>
      <c r="R43" s="7"/>
      <c r="S43" s="7">
        <f t="shared" si="1"/>
        <v>-13958124051</v>
      </c>
      <c r="U43" s="19">
        <v>-1.8736838801811052E-3</v>
      </c>
    </row>
    <row r="44" spans="1:21">
      <c r="A44" s="2" t="s">
        <v>260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2"/>
        <v>0</v>
      </c>
      <c r="J44" s="7"/>
      <c r="K44" s="19">
        <f t="shared" si="0"/>
        <v>0</v>
      </c>
      <c r="L44" s="7"/>
      <c r="M44" s="7">
        <v>0</v>
      </c>
      <c r="N44" s="7"/>
      <c r="O44" s="7">
        <v>0</v>
      </c>
      <c r="P44" s="7"/>
      <c r="Q44" s="7">
        <v>0</v>
      </c>
      <c r="R44" s="7"/>
      <c r="S44" s="7">
        <f t="shared" si="1"/>
        <v>0</v>
      </c>
      <c r="U44" s="19">
        <v>0</v>
      </c>
    </row>
    <row r="45" spans="1:21">
      <c r="A45" s="2" t="s">
        <v>16</v>
      </c>
      <c r="C45" s="7">
        <v>0</v>
      </c>
      <c r="D45" s="7"/>
      <c r="E45" s="7">
        <v>22245361890</v>
      </c>
      <c r="F45" s="7"/>
      <c r="G45" s="7">
        <v>0</v>
      </c>
      <c r="H45" s="7"/>
      <c r="I45" s="7">
        <f t="shared" si="2"/>
        <v>22245361890</v>
      </c>
      <c r="J45" s="7"/>
      <c r="K45" s="19">
        <f t="shared" si="0"/>
        <v>5.7605952582551719E-3</v>
      </c>
      <c r="L45" s="7"/>
      <c r="M45" s="7">
        <v>727057241</v>
      </c>
      <c r="N45" s="7"/>
      <c r="O45" s="7">
        <v>17134940538</v>
      </c>
      <c r="P45" s="7"/>
      <c r="Q45" s="7">
        <v>-4182975115</v>
      </c>
      <c r="R45" s="7"/>
      <c r="S45" s="7">
        <f t="shared" si="1"/>
        <v>13679022664</v>
      </c>
      <c r="U45" s="19">
        <v>1.836218403599342E-3</v>
      </c>
    </row>
    <row r="46" spans="1:21">
      <c r="A46" s="2" t="s">
        <v>15</v>
      </c>
      <c r="C46" s="7">
        <v>0</v>
      </c>
      <c r="D46" s="7"/>
      <c r="E46" s="7">
        <v>-3614365800</v>
      </c>
      <c r="F46" s="7"/>
      <c r="G46" s="7">
        <v>0</v>
      </c>
      <c r="H46" s="7"/>
      <c r="I46" s="7">
        <f t="shared" si="2"/>
        <v>-3614365800</v>
      </c>
      <c r="J46" s="7"/>
      <c r="K46" s="19">
        <f t="shared" si="0"/>
        <v>-9.3596582478792218E-4</v>
      </c>
      <c r="L46" s="7"/>
      <c r="M46" s="7">
        <v>712080483</v>
      </c>
      <c r="N46" s="7"/>
      <c r="O46" s="7">
        <v>31806418709</v>
      </c>
      <c r="P46" s="7"/>
      <c r="Q46" s="7">
        <v>-3800256331</v>
      </c>
      <c r="R46" s="7"/>
      <c r="S46" s="7">
        <f t="shared" si="1"/>
        <v>28718242861</v>
      </c>
      <c r="U46" s="19">
        <v>3.8550243943366288E-3</v>
      </c>
    </row>
    <row r="47" spans="1:21">
      <c r="A47" s="2" t="s">
        <v>50</v>
      </c>
      <c r="C47" s="7">
        <v>0</v>
      </c>
      <c r="D47" s="7"/>
      <c r="E47" s="7">
        <v>16517929543</v>
      </c>
      <c r="F47" s="7"/>
      <c r="G47" s="7">
        <v>0</v>
      </c>
      <c r="H47" s="7"/>
      <c r="I47" s="7">
        <f t="shared" si="2"/>
        <v>16517929543</v>
      </c>
      <c r="J47" s="7"/>
      <c r="K47" s="19">
        <f t="shared" si="0"/>
        <v>4.2774357671552729E-3</v>
      </c>
      <c r="L47" s="7"/>
      <c r="M47" s="7">
        <v>4265587212</v>
      </c>
      <c r="N47" s="7"/>
      <c r="O47" s="7">
        <v>23691430373</v>
      </c>
      <c r="P47" s="7"/>
      <c r="Q47" s="7">
        <v>0</v>
      </c>
      <c r="R47" s="7"/>
      <c r="S47" s="7">
        <f t="shared" si="1"/>
        <v>27957017585</v>
      </c>
      <c r="U47" s="19">
        <v>3.7528404960121666E-3</v>
      </c>
    </row>
    <row r="48" spans="1:21">
      <c r="A48" s="2" t="s">
        <v>48</v>
      </c>
      <c r="C48" s="7">
        <v>0</v>
      </c>
      <c r="D48" s="7"/>
      <c r="E48" s="7">
        <v>91173298030</v>
      </c>
      <c r="F48" s="7"/>
      <c r="G48" s="7">
        <v>0</v>
      </c>
      <c r="H48" s="7"/>
      <c r="I48" s="7">
        <f t="shared" si="2"/>
        <v>91173298030</v>
      </c>
      <c r="J48" s="7"/>
      <c r="K48" s="19">
        <f t="shared" si="0"/>
        <v>2.3609976358586613E-2</v>
      </c>
      <c r="L48" s="7"/>
      <c r="M48" s="7">
        <v>10569970330</v>
      </c>
      <c r="N48" s="7"/>
      <c r="O48" s="7">
        <v>66132105268</v>
      </c>
      <c r="P48" s="7"/>
      <c r="Q48" s="7">
        <v>0</v>
      </c>
      <c r="R48" s="7"/>
      <c r="S48" s="7">
        <f t="shared" si="1"/>
        <v>76702075598</v>
      </c>
      <c r="U48" s="19">
        <v>1.0296186084842033E-2</v>
      </c>
    </row>
    <row r="49" spans="1:21">
      <c r="A49" s="2" t="s">
        <v>51</v>
      </c>
      <c r="C49" s="7">
        <v>0</v>
      </c>
      <c r="D49" s="7"/>
      <c r="E49" s="7">
        <v>139052413470</v>
      </c>
      <c r="F49" s="7"/>
      <c r="G49" s="7">
        <v>0</v>
      </c>
      <c r="H49" s="7"/>
      <c r="I49" s="7">
        <f t="shared" si="2"/>
        <v>139052413470</v>
      </c>
      <c r="J49" s="7"/>
      <c r="K49" s="19">
        <f t="shared" si="0"/>
        <v>3.6008615083232505E-2</v>
      </c>
      <c r="L49" s="7"/>
      <c r="M49" s="7">
        <v>76556648485</v>
      </c>
      <c r="N49" s="7"/>
      <c r="O49" s="7">
        <v>150370633172</v>
      </c>
      <c r="P49" s="7"/>
      <c r="Q49" s="7">
        <v>0</v>
      </c>
      <c r="R49" s="7"/>
      <c r="S49" s="7">
        <f t="shared" si="1"/>
        <v>226927281657</v>
      </c>
      <c r="U49" s="19">
        <v>3.0461829115466021E-2</v>
      </c>
    </row>
    <row r="50" spans="1:21">
      <c r="A50" s="2" t="s">
        <v>80</v>
      </c>
      <c r="C50" s="7">
        <v>0</v>
      </c>
      <c r="D50" s="7"/>
      <c r="E50" s="7">
        <v>58734218771</v>
      </c>
      <c r="F50" s="7"/>
      <c r="G50" s="7">
        <v>0</v>
      </c>
      <c r="H50" s="7"/>
      <c r="I50" s="7">
        <f t="shared" si="2"/>
        <v>58734218771</v>
      </c>
      <c r="J50" s="7"/>
      <c r="K50" s="19">
        <f t="shared" si="0"/>
        <v>1.5209645220545544E-2</v>
      </c>
      <c r="L50" s="7"/>
      <c r="M50" s="7">
        <v>9222104080</v>
      </c>
      <c r="N50" s="7"/>
      <c r="O50" s="7">
        <v>99004561806</v>
      </c>
      <c r="P50" s="7"/>
      <c r="Q50" s="7">
        <v>0</v>
      </c>
      <c r="R50" s="7"/>
      <c r="S50" s="7">
        <f t="shared" si="1"/>
        <v>108226665886</v>
      </c>
      <c r="U50" s="19">
        <v>1.4527923561606161E-2</v>
      </c>
    </row>
    <row r="51" spans="1:21">
      <c r="A51" s="2" t="s">
        <v>36</v>
      </c>
      <c r="C51" s="7">
        <v>0</v>
      </c>
      <c r="D51" s="7"/>
      <c r="E51" s="7">
        <v>23247085908</v>
      </c>
      <c r="F51" s="7"/>
      <c r="G51" s="7">
        <v>0</v>
      </c>
      <c r="H51" s="7"/>
      <c r="I51" s="7">
        <f t="shared" si="2"/>
        <v>23247085908</v>
      </c>
      <c r="J51" s="7"/>
      <c r="K51" s="19">
        <f t="shared" si="0"/>
        <v>6.0199988434476949E-3</v>
      </c>
      <c r="L51" s="7"/>
      <c r="M51" s="7">
        <v>5622498773</v>
      </c>
      <c r="N51" s="7"/>
      <c r="O51" s="7">
        <v>-38125220887</v>
      </c>
      <c r="P51" s="7"/>
      <c r="Q51" s="7">
        <v>0</v>
      </c>
      <c r="R51" s="7"/>
      <c r="S51" s="7">
        <f t="shared" si="1"/>
        <v>-32502722114</v>
      </c>
      <c r="U51" s="19">
        <v>-4.363038060450874E-3</v>
      </c>
    </row>
    <row r="52" spans="1:21">
      <c r="A52" s="2" t="s">
        <v>29</v>
      </c>
      <c r="C52" s="7">
        <v>0</v>
      </c>
      <c r="D52" s="7"/>
      <c r="E52" s="7">
        <v>162686408689</v>
      </c>
      <c r="F52" s="7"/>
      <c r="G52" s="7">
        <v>0</v>
      </c>
      <c r="H52" s="7"/>
      <c r="I52" s="7">
        <f t="shared" si="2"/>
        <v>162686408689</v>
      </c>
      <c r="J52" s="7"/>
      <c r="K52" s="19">
        <f t="shared" si="0"/>
        <v>4.2128806854686618E-2</v>
      </c>
      <c r="L52" s="7"/>
      <c r="M52" s="7">
        <v>11962465390</v>
      </c>
      <c r="N52" s="7"/>
      <c r="O52" s="7">
        <v>218010742956</v>
      </c>
      <c r="P52" s="7"/>
      <c r="Q52" s="7">
        <v>0</v>
      </c>
      <c r="R52" s="7"/>
      <c r="S52" s="7">
        <f t="shared" si="1"/>
        <v>229973208346</v>
      </c>
      <c r="U52" s="19">
        <v>3.0870702379275698E-2</v>
      </c>
    </row>
    <row r="53" spans="1:21">
      <c r="A53" s="2" t="s">
        <v>84</v>
      </c>
      <c r="C53" s="7">
        <v>0</v>
      </c>
      <c r="D53" s="7"/>
      <c r="E53" s="7">
        <v>2321262965</v>
      </c>
      <c r="F53" s="7"/>
      <c r="G53" s="7">
        <v>0</v>
      </c>
      <c r="H53" s="7"/>
      <c r="I53" s="7">
        <f t="shared" si="2"/>
        <v>2321262965</v>
      </c>
      <c r="J53" s="7"/>
      <c r="K53" s="19">
        <f t="shared" si="0"/>
        <v>6.0110761494751937E-4</v>
      </c>
      <c r="L53" s="7"/>
      <c r="M53" s="7">
        <v>2431675670</v>
      </c>
      <c r="N53" s="7"/>
      <c r="O53" s="7">
        <v>-11501483593</v>
      </c>
      <c r="P53" s="7"/>
      <c r="Q53" s="7">
        <v>0</v>
      </c>
      <c r="R53" s="7"/>
      <c r="S53" s="7">
        <f t="shared" si="1"/>
        <v>-9069807923</v>
      </c>
      <c r="U53" s="19">
        <v>-1.2174954771552182E-3</v>
      </c>
    </row>
    <row r="54" spans="1:21">
      <c r="A54" s="2" t="s">
        <v>57</v>
      </c>
      <c r="C54" s="7">
        <v>0</v>
      </c>
      <c r="D54" s="7"/>
      <c r="E54" s="7">
        <v>13059979299</v>
      </c>
      <c r="F54" s="7"/>
      <c r="G54" s="7">
        <v>0</v>
      </c>
      <c r="H54" s="7"/>
      <c r="I54" s="7">
        <f t="shared" si="2"/>
        <v>13059979299</v>
      </c>
      <c r="J54" s="7"/>
      <c r="K54" s="19">
        <f t="shared" si="0"/>
        <v>3.3819748671542111E-3</v>
      </c>
      <c r="L54" s="7"/>
      <c r="M54" s="7">
        <v>11287667879</v>
      </c>
      <c r="N54" s="7"/>
      <c r="O54" s="7">
        <v>18520639306</v>
      </c>
      <c r="P54" s="7"/>
      <c r="Q54" s="7">
        <v>0</v>
      </c>
      <c r="R54" s="7"/>
      <c r="S54" s="7">
        <f t="shared" si="1"/>
        <v>29808307185</v>
      </c>
      <c r="U54" s="19">
        <v>4.0013503579673206E-3</v>
      </c>
    </row>
    <row r="55" spans="1:21">
      <c r="A55" s="2" t="s">
        <v>56</v>
      </c>
      <c r="C55" s="7">
        <v>0</v>
      </c>
      <c r="D55" s="7"/>
      <c r="E55" s="7">
        <v>6732827113</v>
      </c>
      <c r="F55" s="7"/>
      <c r="G55" s="7">
        <v>0</v>
      </c>
      <c r="H55" s="7"/>
      <c r="I55" s="7">
        <f t="shared" si="2"/>
        <v>6732827113</v>
      </c>
      <c r="J55" s="7"/>
      <c r="K55" s="19">
        <f t="shared" si="0"/>
        <v>1.74351364269038E-3</v>
      </c>
      <c r="L55" s="7"/>
      <c r="M55" s="7">
        <v>3278549192</v>
      </c>
      <c r="N55" s="7"/>
      <c r="O55" s="7">
        <v>3854594374</v>
      </c>
      <c r="P55" s="7"/>
      <c r="Q55" s="7">
        <v>0</v>
      </c>
      <c r="R55" s="7"/>
      <c r="S55" s="7">
        <f t="shared" si="1"/>
        <v>7133143566</v>
      </c>
      <c r="U55" s="19">
        <v>9.575252423461762E-4</v>
      </c>
    </row>
    <row r="56" spans="1:21">
      <c r="A56" s="2" t="s">
        <v>43</v>
      </c>
      <c r="C56" s="7">
        <v>0</v>
      </c>
      <c r="D56" s="7"/>
      <c r="E56" s="7">
        <v>96264641992</v>
      </c>
      <c r="F56" s="7"/>
      <c r="G56" s="7">
        <v>0</v>
      </c>
      <c r="H56" s="7"/>
      <c r="I56" s="7">
        <f t="shared" si="2"/>
        <v>96264641992</v>
      </c>
      <c r="J56" s="7"/>
      <c r="K56" s="19">
        <f t="shared" si="0"/>
        <v>2.4928416221721754E-2</v>
      </c>
      <c r="L56" s="7"/>
      <c r="M56" s="7">
        <v>24734137809</v>
      </c>
      <c r="N56" s="7"/>
      <c r="O56" s="7">
        <v>85264802947</v>
      </c>
      <c r="P56" s="7"/>
      <c r="Q56" s="7">
        <v>0</v>
      </c>
      <c r="R56" s="7"/>
      <c r="S56" s="7">
        <f t="shared" si="1"/>
        <v>109998940756</v>
      </c>
      <c r="U56" s="19">
        <v>1.4765826795811274E-2</v>
      </c>
    </row>
    <row r="57" spans="1:21">
      <c r="A57" s="2" t="s">
        <v>18</v>
      </c>
      <c r="C57" s="7">
        <v>0</v>
      </c>
      <c r="D57" s="7"/>
      <c r="E57" s="7">
        <v>70912825694</v>
      </c>
      <c r="F57" s="7"/>
      <c r="G57" s="7">
        <v>0</v>
      </c>
      <c r="H57" s="7"/>
      <c r="I57" s="7">
        <f t="shared" si="2"/>
        <v>70912825694</v>
      </c>
      <c r="J57" s="7"/>
      <c r="K57" s="19">
        <f t="shared" si="0"/>
        <v>1.836338241932426E-2</v>
      </c>
      <c r="L57" s="7"/>
      <c r="M57" s="7">
        <v>41396846242</v>
      </c>
      <c r="N57" s="7"/>
      <c r="O57" s="7">
        <v>110219367118</v>
      </c>
      <c r="P57" s="7"/>
      <c r="Q57" s="7">
        <v>0</v>
      </c>
      <c r="R57" s="7"/>
      <c r="S57" s="7">
        <f t="shared" si="1"/>
        <v>151616213360</v>
      </c>
      <c r="U57" s="19">
        <v>2.0352366400295658E-2</v>
      </c>
    </row>
    <row r="58" spans="1:21">
      <c r="A58" s="2" t="s">
        <v>79</v>
      </c>
      <c r="C58" s="7">
        <v>0</v>
      </c>
      <c r="D58" s="7"/>
      <c r="E58" s="7">
        <v>95905147965</v>
      </c>
      <c r="F58" s="7"/>
      <c r="G58" s="7">
        <v>0</v>
      </c>
      <c r="H58" s="7"/>
      <c r="I58" s="7">
        <f t="shared" si="2"/>
        <v>95905147965</v>
      </c>
      <c r="J58" s="7"/>
      <c r="K58" s="19">
        <f t="shared" si="0"/>
        <v>2.483532267720908E-2</v>
      </c>
      <c r="L58" s="7"/>
      <c r="M58" s="7">
        <v>42604546241</v>
      </c>
      <c r="N58" s="7"/>
      <c r="O58" s="7">
        <v>146239815255</v>
      </c>
      <c r="P58" s="7"/>
      <c r="Q58" s="7">
        <v>0</v>
      </c>
      <c r="R58" s="7"/>
      <c r="S58" s="7">
        <f t="shared" si="1"/>
        <v>188844361496</v>
      </c>
      <c r="U58" s="19">
        <v>2.5349727134198873E-2</v>
      </c>
    </row>
    <row r="59" spans="1:21">
      <c r="A59" s="2" t="s">
        <v>67</v>
      </c>
      <c r="C59" s="7">
        <v>0</v>
      </c>
      <c r="D59" s="7"/>
      <c r="E59" s="7">
        <v>246692906013</v>
      </c>
      <c r="F59" s="7"/>
      <c r="G59" s="7">
        <v>0</v>
      </c>
      <c r="H59" s="7"/>
      <c r="I59" s="7">
        <f t="shared" si="2"/>
        <v>246692906013</v>
      </c>
      <c r="J59" s="7"/>
      <c r="K59" s="19">
        <f t="shared" si="0"/>
        <v>6.3882889010787702E-2</v>
      </c>
      <c r="L59" s="7"/>
      <c r="M59" s="7">
        <v>68419991711</v>
      </c>
      <c r="N59" s="7"/>
      <c r="O59" s="7">
        <v>316661780508</v>
      </c>
      <c r="P59" s="7"/>
      <c r="Q59" s="7">
        <v>0</v>
      </c>
      <c r="R59" s="7"/>
      <c r="S59" s="7">
        <f t="shared" si="1"/>
        <v>385081772219</v>
      </c>
      <c r="U59" s="19">
        <v>5.1691868228282485E-2</v>
      </c>
    </row>
    <row r="60" spans="1:21">
      <c r="A60" s="2" t="s">
        <v>25</v>
      </c>
      <c r="C60" s="7">
        <v>0</v>
      </c>
      <c r="D60" s="7"/>
      <c r="E60" s="7">
        <v>125160537138</v>
      </c>
      <c r="F60" s="7"/>
      <c r="G60" s="7">
        <v>0</v>
      </c>
      <c r="H60" s="7"/>
      <c r="I60" s="7">
        <f t="shared" si="2"/>
        <v>125160537138</v>
      </c>
      <c r="J60" s="7"/>
      <c r="K60" s="19">
        <f t="shared" si="0"/>
        <v>3.2411214540948662E-2</v>
      </c>
      <c r="L60" s="7"/>
      <c r="M60" s="7">
        <v>69154721000</v>
      </c>
      <c r="N60" s="7"/>
      <c r="O60" s="7">
        <v>111009228351</v>
      </c>
      <c r="P60" s="7"/>
      <c r="Q60" s="7">
        <v>0</v>
      </c>
      <c r="R60" s="7"/>
      <c r="S60" s="7">
        <f t="shared" si="1"/>
        <v>180163949351</v>
      </c>
      <c r="U60" s="19">
        <v>2.4184502620504315E-2</v>
      </c>
    </row>
    <row r="61" spans="1:21">
      <c r="A61" s="2" t="s">
        <v>64</v>
      </c>
      <c r="C61" s="7">
        <v>0</v>
      </c>
      <c r="D61" s="7"/>
      <c r="E61" s="7">
        <v>8206876800</v>
      </c>
      <c r="F61" s="7"/>
      <c r="G61" s="7">
        <v>0</v>
      </c>
      <c r="H61" s="7"/>
      <c r="I61" s="7">
        <f t="shared" si="2"/>
        <v>8206876800</v>
      </c>
      <c r="J61" s="7"/>
      <c r="K61" s="19">
        <f t="shared" si="0"/>
        <v>2.1252293315316517E-3</v>
      </c>
      <c r="L61" s="7"/>
      <c r="M61" s="7">
        <v>1320000000</v>
      </c>
      <c r="N61" s="7"/>
      <c r="O61" s="7">
        <v>14660249400</v>
      </c>
      <c r="P61" s="7"/>
      <c r="Q61" s="7">
        <v>0</v>
      </c>
      <c r="R61" s="7"/>
      <c r="S61" s="7">
        <f t="shared" si="1"/>
        <v>15980249400</v>
      </c>
      <c r="U61" s="19">
        <v>2.1451260636925385E-3</v>
      </c>
    </row>
    <row r="62" spans="1:21">
      <c r="A62" s="2" t="s">
        <v>19</v>
      </c>
      <c r="C62" s="7">
        <v>0</v>
      </c>
      <c r="D62" s="7"/>
      <c r="E62" s="7">
        <v>83830646704</v>
      </c>
      <c r="F62" s="7"/>
      <c r="G62" s="7">
        <v>0</v>
      </c>
      <c r="H62" s="7"/>
      <c r="I62" s="7">
        <f t="shared" si="2"/>
        <v>83830646704</v>
      </c>
      <c r="J62" s="7"/>
      <c r="K62" s="19">
        <f t="shared" si="0"/>
        <v>2.1708544382755688E-2</v>
      </c>
      <c r="L62" s="7"/>
      <c r="M62" s="7">
        <v>70305777801</v>
      </c>
      <c r="N62" s="7"/>
      <c r="O62" s="7">
        <v>77935584130</v>
      </c>
      <c r="P62" s="7"/>
      <c r="Q62" s="7">
        <v>0</v>
      </c>
      <c r="R62" s="7"/>
      <c r="S62" s="7">
        <f t="shared" si="1"/>
        <v>148241361931</v>
      </c>
      <c r="U62" s="19">
        <v>1.9899339568221441E-2</v>
      </c>
    </row>
    <row r="63" spans="1:21">
      <c r="A63" s="2" t="s">
        <v>59</v>
      </c>
      <c r="C63" s="7">
        <v>0</v>
      </c>
      <c r="D63" s="7"/>
      <c r="E63" s="7">
        <v>8194824060</v>
      </c>
      <c r="F63" s="7"/>
      <c r="G63" s="7">
        <v>0</v>
      </c>
      <c r="H63" s="7"/>
      <c r="I63" s="7">
        <f t="shared" si="2"/>
        <v>8194824060</v>
      </c>
      <c r="J63" s="7"/>
      <c r="K63" s="19">
        <f t="shared" si="0"/>
        <v>2.1221081884710753E-3</v>
      </c>
      <c r="L63" s="7"/>
      <c r="M63" s="7">
        <v>2729584000</v>
      </c>
      <c r="N63" s="7"/>
      <c r="O63" s="7">
        <v>1245087582</v>
      </c>
      <c r="P63" s="7"/>
      <c r="Q63" s="7">
        <v>0</v>
      </c>
      <c r="R63" s="7"/>
      <c r="S63" s="7">
        <f t="shared" si="1"/>
        <v>3974671582</v>
      </c>
      <c r="U63" s="19">
        <v>5.3354433912441036E-4</v>
      </c>
    </row>
    <row r="64" spans="1:21">
      <c r="A64" s="2" t="s">
        <v>61</v>
      </c>
      <c r="C64" s="7">
        <v>0</v>
      </c>
      <c r="D64" s="7"/>
      <c r="E64" s="7">
        <v>1879182568</v>
      </c>
      <c r="F64" s="7"/>
      <c r="G64" s="7">
        <v>0</v>
      </c>
      <c r="H64" s="7"/>
      <c r="I64" s="7">
        <f t="shared" si="2"/>
        <v>1879182568</v>
      </c>
      <c r="J64" s="7"/>
      <c r="K64" s="19">
        <f t="shared" si="0"/>
        <v>4.8662774038676595E-4</v>
      </c>
      <c r="L64" s="7"/>
      <c r="M64" s="7">
        <v>2475717340</v>
      </c>
      <c r="N64" s="7"/>
      <c r="O64" s="7">
        <v>-2585856618</v>
      </c>
      <c r="P64" s="7"/>
      <c r="Q64" s="7">
        <v>0</v>
      </c>
      <c r="R64" s="7"/>
      <c r="S64" s="7">
        <f t="shared" si="1"/>
        <v>-110139278</v>
      </c>
      <c r="U64" s="19">
        <v>-1.4784665117559317E-5</v>
      </c>
    </row>
    <row r="65" spans="1:21">
      <c r="A65" s="2" t="s">
        <v>58</v>
      </c>
      <c r="C65" s="7">
        <v>0</v>
      </c>
      <c r="D65" s="7"/>
      <c r="E65" s="7">
        <v>143833595528</v>
      </c>
      <c r="F65" s="7"/>
      <c r="G65" s="7">
        <v>0</v>
      </c>
      <c r="H65" s="7"/>
      <c r="I65" s="7">
        <f t="shared" si="2"/>
        <v>143833595528</v>
      </c>
      <c r="J65" s="7"/>
      <c r="K65" s="19">
        <f t="shared" si="0"/>
        <v>3.724673630725947E-2</v>
      </c>
      <c r="L65" s="7"/>
      <c r="M65" s="7">
        <v>94915374026</v>
      </c>
      <c r="N65" s="7"/>
      <c r="O65" s="7">
        <v>118622825852</v>
      </c>
      <c r="P65" s="7"/>
      <c r="Q65" s="7">
        <v>0</v>
      </c>
      <c r="R65" s="7"/>
      <c r="S65" s="7">
        <f t="shared" si="1"/>
        <v>213538199878</v>
      </c>
      <c r="U65" s="19">
        <v>2.8664531240187318E-2</v>
      </c>
    </row>
    <row r="66" spans="1:21">
      <c r="A66" s="2" t="s">
        <v>70</v>
      </c>
      <c r="C66" s="7">
        <v>0</v>
      </c>
      <c r="D66" s="7"/>
      <c r="E66" s="7">
        <v>18479183200</v>
      </c>
      <c r="F66" s="7"/>
      <c r="G66" s="7">
        <v>0</v>
      </c>
      <c r="H66" s="7"/>
      <c r="I66" s="7">
        <f t="shared" si="2"/>
        <v>18479183200</v>
      </c>
      <c r="J66" s="7"/>
      <c r="K66" s="19">
        <f t="shared" si="0"/>
        <v>4.7853164018968738E-3</v>
      </c>
      <c r="L66" s="7"/>
      <c r="M66" s="7">
        <v>10523882574</v>
      </c>
      <c r="N66" s="7"/>
      <c r="O66" s="7">
        <v>5937026673</v>
      </c>
      <c r="P66" s="7"/>
      <c r="Q66" s="7">
        <v>0</v>
      </c>
      <c r="R66" s="7"/>
      <c r="S66" s="7">
        <f t="shared" si="1"/>
        <v>16460909247</v>
      </c>
      <c r="U66" s="19">
        <v>2.2096479581737451E-3</v>
      </c>
    </row>
    <row r="67" spans="1:21">
      <c r="A67" s="2" t="s">
        <v>41</v>
      </c>
      <c r="C67" s="7">
        <v>0</v>
      </c>
      <c r="D67" s="7"/>
      <c r="E67" s="7">
        <v>2042772750</v>
      </c>
      <c r="F67" s="7"/>
      <c r="G67" s="7">
        <v>0</v>
      </c>
      <c r="H67" s="7"/>
      <c r="I67" s="7">
        <f t="shared" si="2"/>
        <v>2042772750</v>
      </c>
      <c r="J67" s="7"/>
      <c r="K67" s="19">
        <f t="shared" si="0"/>
        <v>5.2899058579185373E-4</v>
      </c>
      <c r="L67" s="7"/>
      <c r="M67" s="7">
        <v>539408867</v>
      </c>
      <c r="N67" s="7"/>
      <c r="O67" s="7">
        <v>1268904825</v>
      </c>
      <c r="P67" s="7"/>
      <c r="Q67" s="7">
        <v>0</v>
      </c>
      <c r="R67" s="7"/>
      <c r="S67" s="7">
        <f t="shared" si="1"/>
        <v>1808313692</v>
      </c>
      <c r="U67" s="19">
        <v>2.427409444586817E-4</v>
      </c>
    </row>
    <row r="68" spans="1:21">
      <c r="A68" s="2" t="s">
        <v>38</v>
      </c>
      <c r="C68" s="7">
        <v>0</v>
      </c>
      <c r="D68" s="7"/>
      <c r="E68" s="7">
        <v>-52148949793</v>
      </c>
      <c r="F68" s="7"/>
      <c r="G68" s="7">
        <v>0</v>
      </c>
      <c r="H68" s="7"/>
      <c r="I68" s="7">
        <f t="shared" si="2"/>
        <v>-52148949793</v>
      </c>
      <c r="J68" s="7"/>
      <c r="K68" s="19">
        <f t="shared" si="0"/>
        <v>-1.3504342810246043E-2</v>
      </c>
      <c r="L68" s="7"/>
      <c r="M68" s="7">
        <v>2723541210</v>
      </c>
      <c r="N68" s="7"/>
      <c r="O68" s="7">
        <v>-141333454438</v>
      </c>
      <c r="P68" s="7"/>
      <c r="Q68" s="7">
        <v>0</v>
      </c>
      <c r="R68" s="7"/>
      <c r="S68" s="7">
        <f t="shared" si="1"/>
        <v>-138609913228</v>
      </c>
      <c r="U68" s="19">
        <v>-1.8606451633448474E-2</v>
      </c>
    </row>
    <row r="69" spans="1:21">
      <c r="A69" s="2" t="s">
        <v>24</v>
      </c>
      <c r="C69" s="7">
        <v>0</v>
      </c>
      <c r="D69" s="7"/>
      <c r="E69" s="7">
        <v>13470594913</v>
      </c>
      <c r="F69" s="7"/>
      <c r="G69" s="7">
        <v>0</v>
      </c>
      <c r="H69" s="7"/>
      <c r="I69" s="7">
        <f t="shared" si="2"/>
        <v>13470594913</v>
      </c>
      <c r="J69" s="7"/>
      <c r="K69" s="19">
        <f t="shared" si="0"/>
        <v>3.4883067115481321E-3</v>
      </c>
      <c r="L69" s="7"/>
      <c r="M69" s="7">
        <v>8242647719</v>
      </c>
      <c r="N69" s="7"/>
      <c r="O69" s="7">
        <v>20047316593</v>
      </c>
      <c r="P69" s="7"/>
      <c r="Q69" s="7">
        <v>0</v>
      </c>
      <c r="R69" s="7"/>
      <c r="S69" s="7">
        <f t="shared" si="1"/>
        <v>28289964312</v>
      </c>
      <c r="U69" s="19">
        <v>3.7975339600521477E-3</v>
      </c>
    </row>
    <row r="70" spans="1:21">
      <c r="A70" s="2" t="s">
        <v>66</v>
      </c>
      <c r="C70" s="7">
        <v>0</v>
      </c>
      <c r="D70" s="7"/>
      <c r="E70" s="7">
        <v>29263296392</v>
      </c>
      <c r="F70" s="7"/>
      <c r="G70" s="7">
        <v>0</v>
      </c>
      <c r="H70" s="7"/>
      <c r="I70" s="7">
        <f t="shared" si="2"/>
        <v>29263296392</v>
      </c>
      <c r="J70" s="7"/>
      <c r="K70" s="19">
        <f t="shared" si="0"/>
        <v>7.5779394945447156E-3</v>
      </c>
      <c r="L70" s="7"/>
      <c r="M70" s="7">
        <v>14138391489</v>
      </c>
      <c r="N70" s="7"/>
      <c r="O70" s="7">
        <v>44118898386</v>
      </c>
      <c r="P70" s="7"/>
      <c r="Q70" s="7">
        <v>0</v>
      </c>
      <c r="R70" s="7"/>
      <c r="S70" s="7">
        <f t="shared" si="1"/>
        <v>58257289875</v>
      </c>
      <c r="U70" s="19">
        <v>7.8202303219969734E-3</v>
      </c>
    </row>
    <row r="71" spans="1:21">
      <c r="A71" s="2" t="s">
        <v>71</v>
      </c>
      <c r="C71" s="7">
        <v>12084044128</v>
      </c>
      <c r="D71" s="7"/>
      <c r="E71" s="7">
        <v>34064499610</v>
      </c>
      <c r="F71" s="7"/>
      <c r="G71" s="7">
        <v>0</v>
      </c>
      <c r="H71" s="7"/>
      <c r="I71" s="7">
        <f t="shared" si="2"/>
        <v>46148543738</v>
      </c>
      <c r="J71" s="7"/>
      <c r="K71" s="19">
        <f t="shared" si="0"/>
        <v>1.1950494828857298E-2</v>
      </c>
      <c r="L71" s="7"/>
      <c r="M71" s="7">
        <v>12084044128</v>
      </c>
      <c r="N71" s="7"/>
      <c r="O71" s="7">
        <v>43113099639</v>
      </c>
      <c r="P71" s="7"/>
      <c r="Q71" s="7">
        <v>0</v>
      </c>
      <c r="R71" s="7"/>
      <c r="S71" s="7">
        <f t="shared" si="1"/>
        <v>55197143767</v>
      </c>
      <c r="U71" s="19">
        <v>7.4094482990969997E-3</v>
      </c>
    </row>
    <row r="72" spans="1:21">
      <c r="A72" s="2" t="s">
        <v>21</v>
      </c>
      <c r="C72" s="7">
        <v>0</v>
      </c>
      <c r="D72" s="7"/>
      <c r="E72" s="7">
        <v>110673550800</v>
      </c>
      <c r="F72" s="7"/>
      <c r="G72" s="7">
        <v>0</v>
      </c>
      <c r="H72" s="7"/>
      <c r="I72" s="7">
        <f t="shared" si="2"/>
        <v>110673550800</v>
      </c>
      <c r="J72" s="7"/>
      <c r="K72" s="19">
        <f t="shared" si="0"/>
        <v>2.8659706014463174E-2</v>
      </c>
      <c r="L72" s="7"/>
      <c r="M72" s="7">
        <v>48000000000</v>
      </c>
      <c r="N72" s="7"/>
      <c r="O72" s="7">
        <v>167501401200</v>
      </c>
      <c r="P72" s="7"/>
      <c r="Q72" s="7">
        <v>0</v>
      </c>
      <c r="R72" s="7"/>
      <c r="S72" s="7">
        <f t="shared" si="1"/>
        <v>215501401200</v>
      </c>
      <c r="U72" s="19">
        <v>2.8928063693197587E-2</v>
      </c>
    </row>
    <row r="73" spans="1:21">
      <c r="A73" s="2" t="s">
        <v>27</v>
      </c>
      <c r="C73" s="7">
        <v>0</v>
      </c>
      <c r="D73" s="7"/>
      <c r="E73" s="7">
        <v>182919397290</v>
      </c>
      <c r="F73" s="7"/>
      <c r="G73" s="7">
        <v>0</v>
      </c>
      <c r="H73" s="7"/>
      <c r="I73" s="7">
        <f t="shared" si="2"/>
        <v>182919397290</v>
      </c>
      <c r="J73" s="7"/>
      <c r="K73" s="19">
        <f t="shared" ref="K73:K100" si="3">I73/$I$101</f>
        <v>4.7368283684580147E-2</v>
      </c>
      <c r="L73" s="7"/>
      <c r="M73" s="7">
        <v>83263090857</v>
      </c>
      <c r="N73" s="7"/>
      <c r="O73" s="7">
        <v>297563965849</v>
      </c>
      <c r="P73" s="7"/>
      <c r="Q73" s="7">
        <v>0</v>
      </c>
      <c r="R73" s="7"/>
      <c r="S73" s="7">
        <f t="shared" ref="S73:S100" si="4">M73+O73+Q73</f>
        <v>380827056706</v>
      </c>
      <c r="U73" s="19">
        <v>5.112073188916294E-2</v>
      </c>
    </row>
    <row r="74" spans="1:21">
      <c r="A74" s="2" t="s">
        <v>31</v>
      </c>
      <c r="C74" s="7">
        <v>0</v>
      </c>
      <c r="D74" s="7"/>
      <c r="E74" s="7">
        <v>150914945329</v>
      </c>
      <c r="F74" s="7"/>
      <c r="G74" s="7">
        <v>0</v>
      </c>
      <c r="H74" s="7"/>
      <c r="I74" s="7">
        <f t="shared" si="2"/>
        <v>150914945329</v>
      </c>
      <c r="J74" s="7"/>
      <c r="K74" s="19">
        <f t="shared" si="3"/>
        <v>3.9080502387910394E-2</v>
      </c>
      <c r="L74" s="7"/>
      <c r="M74" s="7">
        <v>35499393879</v>
      </c>
      <c r="N74" s="7"/>
      <c r="O74" s="7">
        <v>158151123477</v>
      </c>
      <c r="P74" s="7"/>
      <c r="Q74" s="7">
        <v>0</v>
      </c>
      <c r="R74" s="7"/>
      <c r="S74" s="7">
        <f t="shared" si="4"/>
        <v>193650517356</v>
      </c>
      <c r="U74" s="19">
        <v>2.5994886664778831E-2</v>
      </c>
    </row>
    <row r="75" spans="1:21">
      <c r="A75" s="2" t="s">
        <v>23</v>
      </c>
      <c r="C75" s="7">
        <v>0</v>
      </c>
      <c r="D75" s="7"/>
      <c r="E75" s="7">
        <v>42428482150</v>
      </c>
      <c r="F75" s="7"/>
      <c r="G75" s="7">
        <v>0</v>
      </c>
      <c r="H75" s="7"/>
      <c r="I75" s="7">
        <f t="shared" si="2"/>
        <v>42428482150</v>
      </c>
      <c r="J75" s="7"/>
      <c r="K75" s="19">
        <f t="shared" si="3"/>
        <v>1.0987158325265357E-2</v>
      </c>
      <c r="L75" s="7"/>
      <c r="M75" s="7">
        <v>17375942220</v>
      </c>
      <c r="N75" s="7"/>
      <c r="O75" s="7">
        <v>74847739909</v>
      </c>
      <c r="P75" s="7"/>
      <c r="Q75" s="7">
        <v>0</v>
      </c>
      <c r="R75" s="7"/>
      <c r="S75" s="7">
        <f t="shared" si="4"/>
        <v>92223682129</v>
      </c>
      <c r="U75" s="19">
        <v>1.2379745726910476E-2</v>
      </c>
    </row>
    <row r="76" spans="1:21">
      <c r="A76" s="2" t="s">
        <v>32</v>
      </c>
      <c r="C76" s="7">
        <v>0</v>
      </c>
      <c r="D76" s="7"/>
      <c r="E76" s="7">
        <v>108100748364</v>
      </c>
      <c r="F76" s="7"/>
      <c r="G76" s="7">
        <v>0</v>
      </c>
      <c r="H76" s="7"/>
      <c r="I76" s="7">
        <f t="shared" si="2"/>
        <v>108100748364</v>
      </c>
      <c r="J76" s="7"/>
      <c r="K76" s="19">
        <f t="shared" si="3"/>
        <v>2.7993460457904646E-2</v>
      </c>
      <c r="L76" s="7"/>
      <c r="M76" s="7">
        <v>38076960000</v>
      </c>
      <c r="N76" s="7"/>
      <c r="O76" s="7">
        <v>122131727851</v>
      </c>
      <c r="P76" s="7"/>
      <c r="Q76" s="7">
        <v>0</v>
      </c>
      <c r="R76" s="7"/>
      <c r="S76" s="7">
        <f t="shared" si="4"/>
        <v>160208687851</v>
      </c>
      <c r="U76" s="19">
        <v>2.1505786507885306E-2</v>
      </c>
    </row>
    <row r="77" spans="1:21">
      <c r="A77" s="2" t="s">
        <v>44</v>
      </c>
      <c r="C77" s="7">
        <v>0</v>
      </c>
      <c r="D77" s="7"/>
      <c r="E77" s="7">
        <v>20176291171</v>
      </c>
      <c r="F77" s="7"/>
      <c r="G77" s="7">
        <v>0</v>
      </c>
      <c r="H77" s="7"/>
      <c r="I77" s="7">
        <f t="shared" ref="I77:I98" si="5">C77+E77+G77</f>
        <v>20176291171</v>
      </c>
      <c r="J77" s="7"/>
      <c r="K77" s="19">
        <f t="shared" si="3"/>
        <v>5.2247946256646976E-3</v>
      </c>
      <c r="L77" s="7"/>
      <c r="M77" s="7">
        <v>1901067000</v>
      </c>
      <c r="N77" s="7"/>
      <c r="O77" s="7">
        <v>18195006752</v>
      </c>
      <c r="P77" s="7"/>
      <c r="Q77" s="7">
        <v>0</v>
      </c>
      <c r="R77" s="7"/>
      <c r="S77" s="7">
        <f t="shared" si="4"/>
        <v>20096073752</v>
      </c>
      <c r="U77" s="19">
        <v>2.6976181975797387E-3</v>
      </c>
    </row>
    <row r="78" spans="1:21">
      <c r="A78" s="2" t="s">
        <v>20</v>
      </c>
      <c r="C78" s="7">
        <v>0</v>
      </c>
      <c r="D78" s="7"/>
      <c r="E78" s="7">
        <v>29125007674</v>
      </c>
      <c r="F78" s="7"/>
      <c r="G78" s="7">
        <v>0</v>
      </c>
      <c r="H78" s="7"/>
      <c r="I78" s="7">
        <f t="shared" si="5"/>
        <v>29125007674</v>
      </c>
      <c r="J78" s="7"/>
      <c r="K78" s="19">
        <f t="shared" si="3"/>
        <v>7.5421286438550218E-3</v>
      </c>
      <c r="L78" s="7"/>
      <c r="M78" s="7">
        <v>9531730950</v>
      </c>
      <c r="N78" s="7"/>
      <c r="O78" s="7">
        <v>43704583615</v>
      </c>
      <c r="P78" s="7"/>
      <c r="Q78" s="7">
        <v>0</v>
      </c>
      <c r="R78" s="7"/>
      <c r="S78" s="7">
        <f t="shared" si="4"/>
        <v>53236314565</v>
      </c>
      <c r="U78" s="19">
        <v>7.1462342701808027E-3</v>
      </c>
    </row>
    <row r="79" spans="1:21">
      <c r="A79" s="2" t="s">
        <v>26</v>
      </c>
      <c r="C79" s="7">
        <v>0</v>
      </c>
      <c r="D79" s="7"/>
      <c r="E79" s="7">
        <v>102305637900</v>
      </c>
      <c r="F79" s="7"/>
      <c r="G79" s="7">
        <v>0</v>
      </c>
      <c r="H79" s="7"/>
      <c r="I79" s="7">
        <f t="shared" si="5"/>
        <v>102305637900</v>
      </c>
      <c r="J79" s="7"/>
      <c r="K79" s="19">
        <f t="shared" si="3"/>
        <v>2.6492775235292455E-2</v>
      </c>
      <c r="L79" s="7"/>
      <c r="M79" s="7">
        <v>49939644465</v>
      </c>
      <c r="N79" s="7"/>
      <c r="O79" s="7">
        <v>94874853750</v>
      </c>
      <c r="P79" s="7"/>
      <c r="Q79" s="7">
        <v>0</v>
      </c>
      <c r="R79" s="7"/>
      <c r="S79" s="7">
        <f t="shared" si="4"/>
        <v>144814498215</v>
      </c>
      <c r="U79" s="19">
        <v>1.9439330810541236E-2</v>
      </c>
    </row>
    <row r="80" spans="1:21">
      <c r="A80" s="2" t="s">
        <v>63</v>
      </c>
      <c r="C80" s="7">
        <v>0</v>
      </c>
      <c r="D80" s="7"/>
      <c r="E80" s="7">
        <v>79616589596</v>
      </c>
      <c r="F80" s="7"/>
      <c r="G80" s="7">
        <v>0</v>
      </c>
      <c r="H80" s="7"/>
      <c r="I80" s="7">
        <f t="shared" si="5"/>
        <v>79616589596</v>
      </c>
      <c r="J80" s="7"/>
      <c r="K80" s="19">
        <f t="shared" si="3"/>
        <v>2.061728421290995E-2</v>
      </c>
      <c r="L80" s="7"/>
      <c r="M80" s="7">
        <v>0</v>
      </c>
      <c r="N80" s="7"/>
      <c r="O80" s="7">
        <v>84586839596</v>
      </c>
      <c r="P80" s="7"/>
      <c r="Q80" s="7">
        <v>0</v>
      </c>
      <c r="R80" s="7"/>
      <c r="S80" s="7">
        <f t="shared" si="4"/>
        <v>84586839596</v>
      </c>
      <c r="U80" s="19">
        <v>1.1354605908888983E-2</v>
      </c>
    </row>
    <row r="81" spans="1:21">
      <c r="A81" s="2" t="s">
        <v>89</v>
      </c>
      <c r="C81" s="7">
        <v>0</v>
      </c>
      <c r="D81" s="7"/>
      <c r="E81" s="7">
        <v>4618828930</v>
      </c>
      <c r="F81" s="7"/>
      <c r="G81" s="7">
        <v>0</v>
      </c>
      <c r="H81" s="7"/>
      <c r="I81" s="7">
        <f t="shared" si="5"/>
        <v>4618828930</v>
      </c>
      <c r="J81" s="7"/>
      <c r="K81" s="19">
        <f t="shared" si="3"/>
        <v>1.1960787225857898E-3</v>
      </c>
      <c r="L81" s="7"/>
      <c r="M81" s="7">
        <v>0</v>
      </c>
      <c r="N81" s="7"/>
      <c r="O81" s="7">
        <v>4618828930</v>
      </c>
      <c r="P81" s="7"/>
      <c r="Q81" s="7">
        <v>0</v>
      </c>
      <c r="R81" s="7"/>
      <c r="S81" s="7">
        <f t="shared" si="4"/>
        <v>4618828930</v>
      </c>
      <c r="U81" s="19">
        <v>6.2001349750399513E-4</v>
      </c>
    </row>
    <row r="82" spans="1:21">
      <c r="A82" s="2" t="s">
        <v>73</v>
      </c>
      <c r="C82" s="7">
        <v>0</v>
      </c>
      <c r="D82" s="7"/>
      <c r="E82" s="7">
        <v>10008164984</v>
      </c>
      <c r="F82" s="7"/>
      <c r="G82" s="7">
        <v>0</v>
      </c>
      <c r="H82" s="7"/>
      <c r="I82" s="7">
        <f t="shared" si="5"/>
        <v>10008164984</v>
      </c>
      <c r="J82" s="7"/>
      <c r="K82" s="19">
        <f t="shared" si="3"/>
        <v>2.5916857651384268E-3</v>
      </c>
      <c r="L82" s="7"/>
      <c r="M82" s="7">
        <v>0</v>
      </c>
      <c r="N82" s="7"/>
      <c r="O82" s="7">
        <v>21820013811</v>
      </c>
      <c r="P82" s="7"/>
      <c r="Q82" s="7">
        <v>0</v>
      </c>
      <c r="R82" s="7"/>
      <c r="S82" s="7">
        <f t="shared" si="4"/>
        <v>21820013811</v>
      </c>
      <c r="U82" s="19">
        <v>2.9290331561475664E-3</v>
      </c>
    </row>
    <row r="83" spans="1:21">
      <c r="A83" s="2" t="s">
        <v>86</v>
      </c>
      <c r="C83" s="7">
        <v>0</v>
      </c>
      <c r="D83" s="7"/>
      <c r="E83" s="7">
        <v>27702580346</v>
      </c>
      <c r="F83" s="7"/>
      <c r="G83" s="7">
        <v>0</v>
      </c>
      <c r="H83" s="7"/>
      <c r="I83" s="7">
        <f t="shared" si="5"/>
        <v>27702580346</v>
      </c>
      <c r="J83" s="7"/>
      <c r="K83" s="19">
        <f t="shared" si="3"/>
        <v>7.1737809333791208E-3</v>
      </c>
      <c r="L83" s="7"/>
      <c r="M83" s="7">
        <v>0</v>
      </c>
      <c r="N83" s="7"/>
      <c r="O83" s="7">
        <v>40060608753</v>
      </c>
      <c r="P83" s="7"/>
      <c r="Q83" s="7">
        <v>0</v>
      </c>
      <c r="R83" s="7"/>
      <c r="S83" s="7">
        <f t="shared" si="4"/>
        <v>40060608753</v>
      </c>
      <c r="U83" s="19">
        <v>5.3775791486364256E-3</v>
      </c>
    </row>
    <row r="84" spans="1:21">
      <c r="A84" s="2" t="s">
        <v>60</v>
      </c>
      <c r="C84" s="7">
        <v>0</v>
      </c>
      <c r="D84" s="7"/>
      <c r="E84" s="7">
        <v>-3173337946</v>
      </c>
      <c r="F84" s="7"/>
      <c r="G84" s="7">
        <v>0</v>
      </c>
      <c r="H84" s="7"/>
      <c r="I84" s="7">
        <f t="shared" si="5"/>
        <v>-3173337946</v>
      </c>
      <c r="J84" s="7"/>
      <c r="K84" s="19">
        <f t="shared" si="3"/>
        <v>-8.2175851375051762E-4</v>
      </c>
      <c r="L84" s="7"/>
      <c r="M84" s="7">
        <v>0</v>
      </c>
      <c r="N84" s="7"/>
      <c r="O84" s="7">
        <v>16524479269</v>
      </c>
      <c r="P84" s="7"/>
      <c r="Q84" s="7">
        <v>0</v>
      </c>
      <c r="R84" s="7"/>
      <c r="S84" s="7">
        <f t="shared" si="4"/>
        <v>16524479269</v>
      </c>
      <c r="U84" s="19">
        <v>2.2181813488392067E-3</v>
      </c>
    </row>
    <row r="85" spans="1:21">
      <c r="A85" s="2" t="s">
        <v>33</v>
      </c>
      <c r="C85" s="7">
        <v>0</v>
      </c>
      <c r="D85" s="7"/>
      <c r="E85" s="7">
        <v>9534310215</v>
      </c>
      <c r="F85" s="7"/>
      <c r="G85" s="7">
        <v>0</v>
      </c>
      <c r="H85" s="7"/>
      <c r="I85" s="7">
        <f t="shared" si="5"/>
        <v>9534310215</v>
      </c>
      <c r="J85" s="7"/>
      <c r="K85" s="19">
        <f t="shared" si="3"/>
        <v>2.4689776901293129E-3</v>
      </c>
      <c r="L85" s="7"/>
      <c r="M85" s="7">
        <v>0</v>
      </c>
      <c r="N85" s="7"/>
      <c r="O85" s="7">
        <v>-10515783325</v>
      </c>
      <c r="P85" s="7"/>
      <c r="Q85" s="7">
        <v>0</v>
      </c>
      <c r="R85" s="7"/>
      <c r="S85" s="7">
        <f t="shared" si="4"/>
        <v>-10515783325</v>
      </c>
      <c r="U85" s="19">
        <v>-1.4115975493224082E-3</v>
      </c>
    </row>
    <row r="86" spans="1:21">
      <c r="A86" s="2" t="s">
        <v>45</v>
      </c>
      <c r="C86" s="7">
        <v>0</v>
      </c>
      <c r="D86" s="7"/>
      <c r="E86" s="7">
        <v>-191967420</v>
      </c>
      <c r="F86" s="7"/>
      <c r="G86" s="7">
        <v>0</v>
      </c>
      <c r="H86" s="7"/>
      <c r="I86" s="7">
        <f t="shared" si="5"/>
        <v>-191967420</v>
      </c>
      <c r="J86" s="7"/>
      <c r="K86" s="19">
        <f t="shared" si="3"/>
        <v>-4.9711333753962996E-5</v>
      </c>
      <c r="L86" s="7"/>
      <c r="M86" s="7">
        <v>0</v>
      </c>
      <c r="N86" s="7"/>
      <c r="O86" s="7">
        <v>-3523166785</v>
      </c>
      <c r="P86" s="7"/>
      <c r="Q86" s="7">
        <v>0</v>
      </c>
      <c r="R86" s="7"/>
      <c r="S86" s="7">
        <f t="shared" si="4"/>
        <v>-3523166785</v>
      </c>
      <c r="U86" s="19">
        <v>-4.729361043163285E-4</v>
      </c>
    </row>
    <row r="87" spans="1:21">
      <c r="A87" s="2" t="s">
        <v>55</v>
      </c>
      <c r="C87" s="7">
        <v>0</v>
      </c>
      <c r="D87" s="7"/>
      <c r="E87" s="7">
        <v>16745922406</v>
      </c>
      <c r="F87" s="7"/>
      <c r="G87" s="7">
        <v>0</v>
      </c>
      <c r="H87" s="7"/>
      <c r="I87" s="7">
        <f t="shared" si="5"/>
        <v>16745922406</v>
      </c>
      <c r="J87" s="7"/>
      <c r="K87" s="19">
        <f t="shared" si="3"/>
        <v>4.3364761465389959E-3</v>
      </c>
      <c r="L87" s="7"/>
      <c r="M87" s="7">
        <v>0</v>
      </c>
      <c r="N87" s="7"/>
      <c r="O87" s="7">
        <v>19184795834</v>
      </c>
      <c r="P87" s="7"/>
      <c r="Q87" s="7">
        <v>0</v>
      </c>
      <c r="R87" s="7"/>
      <c r="S87" s="7">
        <f t="shared" si="4"/>
        <v>19184795834</v>
      </c>
      <c r="U87" s="19">
        <v>2.5752918205477716E-3</v>
      </c>
    </row>
    <row r="88" spans="1:21">
      <c r="A88" s="2" t="s">
        <v>47</v>
      </c>
      <c r="C88" s="7">
        <v>0</v>
      </c>
      <c r="D88" s="7"/>
      <c r="E88" s="7">
        <v>74190919717</v>
      </c>
      <c r="F88" s="7"/>
      <c r="G88" s="7">
        <v>0</v>
      </c>
      <c r="H88" s="7"/>
      <c r="I88" s="7">
        <f t="shared" si="5"/>
        <v>74190919717</v>
      </c>
      <c r="J88" s="7"/>
      <c r="K88" s="19">
        <f t="shared" si="3"/>
        <v>1.9212268267007292E-2</v>
      </c>
      <c r="L88" s="7"/>
      <c r="M88" s="7">
        <v>0</v>
      </c>
      <c r="N88" s="7"/>
      <c r="O88" s="7">
        <v>190355044843</v>
      </c>
      <c r="P88" s="7"/>
      <c r="Q88" s="7">
        <v>0</v>
      </c>
      <c r="R88" s="7"/>
      <c r="S88" s="7">
        <f t="shared" si="4"/>
        <v>190355044843</v>
      </c>
      <c r="U88" s="19">
        <v>2.5552515347356298E-2</v>
      </c>
    </row>
    <row r="89" spans="1:21">
      <c r="A89" s="2" t="s">
        <v>46</v>
      </c>
      <c r="C89" s="7">
        <v>0</v>
      </c>
      <c r="D89" s="7"/>
      <c r="E89" s="7">
        <v>31811066224</v>
      </c>
      <c r="F89" s="7"/>
      <c r="G89" s="7">
        <v>0</v>
      </c>
      <c r="H89" s="7"/>
      <c r="I89" s="7">
        <f t="shared" si="5"/>
        <v>31811066224</v>
      </c>
      <c r="J89" s="7"/>
      <c r="K89" s="19">
        <f t="shared" si="3"/>
        <v>8.2377026796040878E-3</v>
      </c>
      <c r="L89" s="7"/>
      <c r="M89" s="7">
        <v>0</v>
      </c>
      <c r="N89" s="7"/>
      <c r="O89" s="7">
        <v>67251582957</v>
      </c>
      <c r="P89" s="7"/>
      <c r="Q89" s="7">
        <v>0</v>
      </c>
      <c r="R89" s="7"/>
      <c r="S89" s="7">
        <f t="shared" si="4"/>
        <v>67251582957</v>
      </c>
      <c r="U89" s="19">
        <v>9.027588982787816E-3</v>
      </c>
    </row>
    <row r="90" spans="1:21">
      <c r="A90" s="2" t="s">
        <v>54</v>
      </c>
      <c r="C90" s="7">
        <v>0</v>
      </c>
      <c r="D90" s="7"/>
      <c r="E90" s="7">
        <v>45669945120</v>
      </c>
      <c r="F90" s="7"/>
      <c r="G90" s="7">
        <v>0</v>
      </c>
      <c r="H90" s="7"/>
      <c r="I90" s="7">
        <f t="shared" si="5"/>
        <v>45669945120</v>
      </c>
      <c r="J90" s="7"/>
      <c r="K90" s="19">
        <f t="shared" si="3"/>
        <v>1.1826558300286026E-2</v>
      </c>
      <c r="L90" s="7"/>
      <c r="M90" s="7">
        <v>0</v>
      </c>
      <c r="N90" s="7"/>
      <c r="O90" s="7">
        <v>53734737007</v>
      </c>
      <c r="P90" s="7"/>
      <c r="Q90" s="7">
        <v>0</v>
      </c>
      <c r="R90" s="7"/>
      <c r="S90" s="7">
        <f t="shared" si="4"/>
        <v>53734737007</v>
      </c>
      <c r="U90" s="19">
        <v>7.2131405458152418E-3</v>
      </c>
    </row>
    <row r="91" spans="1:21">
      <c r="A91" s="2" t="s">
        <v>87</v>
      </c>
      <c r="C91" s="7">
        <v>0</v>
      </c>
      <c r="D91" s="7"/>
      <c r="E91" s="7">
        <v>120185850</v>
      </c>
      <c r="F91" s="7"/>
      <c r="G91" s="7">
        <v>0</v>
      </c>
      <c r="H91" s="7"/>
      <c r="I91" s="7">
        <f t="shared" si="5"/>
        <v>120185850</v>
      </c>
      <c r="J91" s="7"/>
      <c r="K91" s="19">
        <f t="shared" si="3"/>
        <v>3.1122983795134263E-5</v>
      </c>
      <c r="L91" s="7"/>
      <c r="M91" s="7">
        <v>0</v>
      </c>
      <c r="N91" s="7"/>
      <c r="O91" s="7">
        <v>120185850</v>
      </c>
      <c r="P91" s="7"/>
      <c r="Q91" s="7">
        <v>0</v>
      </c>
      <c r="R91" s="7"/>
      <c r="S91" s="7">
        <f t="shared" si="4"/>
        <v>120185850</v>
      </c>
      <c r="U91" s="19">
        <v>1.6133277577134803E-5</v>
      </c>
    </row>
    <row r="92" spans="1:21">
      <c r="A92" s="2" t="s">
        <v>93</v>
      </c>
      <c r="C92" s="7">
        <v>0</v>
      </c>
      <c r="D92" s="7"/>
      <c r="E92" s="7">
        <v>637105384</v>
      </c>
      <c r="F92" s="7"/>
      <c r="G92" s="7">
        <v>0</v>
      </c>
      <c r="H92" s="7"/>
      <c r="I92" s="7">
        <f t="shared" si="5"/>
        <v>637105384</v>
      </c>
      <c r="J92" s="7"/>
      <c r="K92" s="19">
        <f t="shared" si="3"/>
        <v>1.6498298711557804E-4</v>
      </c>
      <c r="L92" s="7"/>
      <c r="M92" s="7">
        <v>0</v>
      </c>
      <c r="N92" s="7"/>
      <c r="O92" s="7">
        <v>637105384</v>
      </c>
      <c r="P92" s="7"/>
      <c r="Q92" s="7">
        <v>0</v>
      </c>
      <c r="R92" s="7"/>
      <c r="S92" s="7">
        <f t="shared" si="4"/>
        <v>637105384</v>
      </c>
      <c r="U92" s="19">
        <v>8.5522530364090765E-5</v>
      </c>
    </row>
    <row r="93" spans="1:21">
      <c r="A93" s="2" t="s">
        <v>91</v>
      </c>
      <c r="C93" s="7">
        <v>0</v>
      </c>
      <c r="D93" s="7"/>
      <c r="E93" s="7">
        <v>2266275790</v>
      </c>
      <c r="F93" s="7"/>
      <c r="G93" s="7">
        <v>0</v>
      </c>
      <c r="H93" s="7"/>
      <c r="I93" s="7">
        <f t="shared" si="5"/>
        <v>2266275790</v>
      </c>
      <c r="J93" s="7"/>
      <c r="K93" s="19">
        <f t="shared" si="3"/>
        <v>5.8686829345946392E-4</v>
      </c>
      <c r="L93" s="7"/>
      <c r="M93" s="7">
        <v>0</v>
      </c>
      <c r="N93" s="7"/>
      <c r="O93" s="7">
        <v>2266275790</v>
      </c>
      <c r="P93" s="7"/>
      <c r="Q93" s="7">
        <v>0</v>
      </c>
      <c r="R93" s="7"/>
      <c r="S93" s="7">
        <f t="shared" si="4"/>
        <v>2266275790</v>
      </c>
      <c r="U93" s="19">
        <v>3.0421598205121865E-4</v>
      </c>
    </row>
    <row r="94" spans="1:21">
      <c r="A94" s="2" t="s">
        <v>49</v>
      </c>
      <c r="C94" s="7">
        <v>0</v>
      </c>
      <c r="D94" s="7"/>
      <c r="E94" s="7">
        <v>44814445331</v>
      </c>
      <c r="F94" s="7"/>
      <c r="G94" s="7">
        <v>0</v>
      </c>
      <c r="H94" s="7"/>
      <c r="I94" s="7">
        <f t="shared" si="5"/>
        <v>44814445331</v>
      </c>
      <c r="J94" s="7"/>
      <c r="K94" s="19">
        <f t="shared" si="3"/>
        <v>1.1605020523003693E-2</v>
      </c>
      <c r="L94" s="7"/>
      <c r="M94" s="7">
        <v>0</v>
      </c>
      <c r="N94" s="7"/>
      <c r="O94" s="7">
        <v>74153398749</v>
      </c>
      <c r="P94" s="7"/>
      <c r="Q94" s="7">
        <v>0</v>
      </c>
      <c r="R94" s="7"/>
      <c r="S94" s="7">
        <f t="shared" si="4"/>
        <v>74153398749</v>
      </c>
      <c r="U94" s="19">
        <v>9.9540616911689486E-3</v>
      </c>
    </row>
    <row r="95" spans="1:21">
      <c r="A95" s="2" t="s">
        <v>88</v>
      </c>
      <c r="C95" s="7">
        <v>0</v>
      </c>
      <c r="D95" s="7"/>
      <c r="E95" s="7">
        <v>1138043402</v>
      </c>
      <c r="F95" s="7"/>
      <c r="G95" s="7">
        <v>0</v>
      </c>
      <c r="H95" s="7"/>
      <c r="I95" s="7">
        <f t="shared" si="5"/>
        <v>1138043402</v>
      </c>
      <c r="J95" s="7"/>
      <c r="K95" s="19">
        <f t="shared" si="3"/>
        <v>2.9470446278497404E-4</v>
      </c>
      <c r="L95" s="7"/>
      <c r="M95" s="7">
        <v>0</v>
      </c>
      <c r="N95" s="7"/>
      <c r="O95" s="7">
        <v>1138043377</v>
      </c>
      <c r="P95" s="7"/>
      <c r="Q95" s="7">
        <v>0</v>
      </c>
      <c r="R95" s="7"/>
      <c r="S95" s="7">
        <f t="shared" si="4"/>
        <v>1138043377</v>
      </c>
      <c r="U95" s="19">
        <v>1.527664837080311E-4</v>
      </c>
    </row>
    <row r="96" spans="1:21">
      <c r="A96" s="2" t="s">
        <v>85</v>
      </c>
      <c r="C96" s="7">
        <v>0</v>
      </c>
      <c r="D96" s="7"/>
      <c r="E96" s="7">
        <v>-3700848150</v>
      </c>
      <c r="F96" s="7"/>
      <c r="G96" s="7">
        <v>0</v>
      </c>
      <c r="H96" s="7"/>
      <c r="I96" s="7">
        <f t="shared" si="5"/>
        <v>-3700848150</v>
      </c>
      <c r="J96" s="7"/>
      <c r="K96" s="19">
        <f t="shared" si="3"/>
        <v>-9.5836104666816122E-4</v>
      </c>
      <c r="L96" s="7"/>
      <c r="M96" s="7">
        <v>0</v>
      </c>
      <c r="N96" s="7"/>
      <c r="O96" s="7">
        <v>6893599106</v>
      </c>
      <c r="P96" s="7"/>
      <c r="Q96" s="7">
        <v>0</v>
      </c>
      <c r="R96" s="7"/>
      <c r="S96" s="7">
        <f t="shared" si="4"/>
        <v>6893599106</v>
      </c>
      <c r="U96" s="19">
        <v>9.2536973264811394E-4</v>
      </c>
    </row>
    <row r="97" spans="1:21">
      <c r="A97" s="2" t="s">
        <v>92</v>
      </c>
      <c r="C97" s="7">
        <v>0</v>
      </c>
      <c r="D97" s="7"/>
      <c r="E97" s="7">
        <v>45157209000</v>
      </c>
      <c r="F97" s="7"/>
      <c r="G97" s="7">
        <v>0</v>
      </c>
      <c r="H97" s="7"/>
      <c r="I97" s="7">
        <f>C97+E97+G97</f>
        <v>45157209000</v>
      </c>
      <c r="J97" s="7"/>
      <c r="K97" s="19">
        <f t="shared" si="3"/>
        <v>1.1693781621883868E-2</v>
      </c>
      <c r="L97" s="7"/>
      <c r="M97" s="7">
        <v>0</v>
      </c>
      <c r="N97" s="7"/>
      <c r="O97" s="7">
        <v>45157209000</v>
      </c>
      <c r="P97" s="7"/>
      <c r="Q97" s="7">
        <v>0</v>
      </c>
      <c r="R97" s="7"/>
      <c r="S97" s="7">
        <f t="shared" si="4"/>
        <v>45157209000</v>
      </c>
      <c r="U97" s="19">
        <v>6.061726795672618E-3</v>
      </c>
    </row>
    <row r="98" spans="1:21">
      <c r="A98" s="2" t="s">
        <v>72</v>
      </c>
      <c r="C98" s="7">
        <v>0</v>
      </c>
      <c r="D98" s="7"/>
      <c r="E98" s="7">
        <v>29570999400</v>
      </c>
      <c r="F98" s="7"/>
      <c r="G98" s="7">
        <v>0</v>
      </c>
      <c r="H98" s="7"/>
      <c r="I98" s="7">
        <f t="shared" si="5"/>
        <v>29570999400</v>
      </c>
      <c r="J98" s="7"/>
      <c r="K98" s="26">
        <f t="shared" si="3"/>
        <v>7.657621384981053E-3</v>
      </c>
      <c r="L98" s="7"/>
      <c r="M98" s="7">
        <v>0</v>
      </c>
      <c r="N98" s="7"/>
      <c r="O98" s="7">
        <v>76968761269</v>
      </c>
      <c r="P98" s="7"/>
      <c r="Q98" s="7">
        <v>0</v>
      </c>
      <c r="R98" s="7"/>
      <c r="S98" s="7">
        <f t="shared" si="4"/>
        <v>76968761269</v>
      </c>
      <c r="U98" s="19">
        <v>1.0331984924356731E-2</v>
      </c>
    </row>
    <row r="99" spans="1:21">
      <c r="A99" s="2" t="s">
        <v>285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>C99+E99+G99</f>
        <v>0</v>
      </c>
      <c r="J99" s="7"/>
      <c r="K99" s="19">
        <f t="shared" si="3"/>
        <v>0</v>
      </c>
      <c r="L99" s="7"/>
      <c r="M99" s="7">
        <v>12033554</v>
      </c>
      <c r="N99" s="7"/>
      <c r="O99" s="6">
        <v>0</v>
      </c>
      <c r="P99" s="7"/>
      <c r="Q99" s="7">
        <v>0</v>
      </c>
      <c r="R99" s="7"/>
      <c r="S99" s="7">
        <f t="shared" si="4"/>
        <v>12033554</v>
      </c>
      <c r="U99" s="19">
        <v>1.6153371376201176E-6</v>
      </c>
    </row>
    <row r="100" spans="1:21">
      <c r="A100" s="2" t="s">
        <v>286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>C100+E100+G100</f>
        <v>0</v>
      </c>
      <c r="J100" s="7"/>
      <c r="K100" s="19">
        <f t="shared" si="3"/>
        <v>0</v>
      </c>
      <c r="L100" s="7"/>
      <c r="M100" s="7">
        <v>2005582</v>
      </c>
      <c r="N100" s="7"/>
      <c r="O100" s="6">
        <v>0</v>
      </c>
      <c r="P100" s="7"/>
      <c r="Q100" s="7">
        <v>0</v>
      </c>
      <c r="R100" s="7"/>
      <c r="S100" s="7">
        <f t="shared" si="4"/>
        <v>2005582</v>
      </c>
      <c r="U100" s="19">
        <v>2.6922146916384228E-7</v>
      </c>
    </row>
    <row r="101" spans="1:21" ht="24.75" thickBot="1">
      <c r="C101" s="13">
        <f>SUM(C8:C100)</f>
        <v>63192654456</v>
      </c>
      <c r="D101" s="7"/>
      <c r="E101" s="13">
        <f>SUM(E8:E100)</f>
        <v>3788729828256</v>
      </c>
      <c r="F101" s="7"/>
      <c r="G101" s="13">
        <f>SUM(G8:G100)</f>
        <v>9720436589</v>
      </c>
      <c r="H101" s="7"/>
      <c r="I101" s="13">
        <f>SUM(I8:I100)</f>
        <v>3861642919301</v>
      </c>
      <c r="J101" s="7"/>
      <c r="K101" s="27">
        <f>SUM(K8:K100)</f>
        <v>1</v>
      </c>
      <c r="L101" s="7"/>
      <c r="M101" s="13">
        <f>SUM(M8:M100)</f>
        <v>1357871869562</v>
      </c>
      <c r="N101" s="7"/>
      <c r="O101" s="13">
        <f>SUM(O8:O100)</f>
        <v>5985364767335</v>
      </c>
      <c r="P101" s="7"/>
      <c r="Q101" s="13">
        <f>SUM(Q8:Q100)</f>
        <v>106325265536</v>
      </c>
      <c r="R101" s="7"/>
      <c r="S101" s="13">
        <f>SUM(S8:S100)</f>
        <v>7449561902433</v>
      </c>
      <c r="U101" s="25">
        <f>SUM(U8:U100)</f>
        <v>0.99999999999999989</v>
      </c>
    </row>
    <row r="102" spans="1:21" ht="24.75" thickTop="1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topLeftCell="A28" workbookViewId="0">
      <selection activeCell="K49" sqref="K49"/>
    </sheetView>
  </sheetViews>
  <sheetFormatPr defaultRowHeight="24"/>
  <cols>
    <col min="1" max="1" width="31" style="5" bestFit="1" customWidth="1"/>
    <col min="2" max="2" width="1" style="5" customWidth="1"/>
    <col min="3" max="3" width="18.140625" style="5" bestFit="1" customWidth="1"/>
    <col min="4" max="4" width="1" style="5" customWidth="1"/>
    <col min="5" max="5" width="19.42578125" style="5" bestFit="1" customWidth="1"/>
    <col min="6" max="6" width="1" style="5" customWidth="1"/>
    <col min="7" max="7" width="15.5703125" style="5" bestFit="1" customWidth="1"/>
    <col min="8" max="8" width="1" style="5" customWidth="1"/>
    <col min="9" max="9" width="16.85546875" style="5" bestFit="1" customWidth="1"/>
    <col min="10" max="10" width="1" style="5" customWidth="1"/>
    <col min="11" max="11" width="18.140625" style="5" bestFit="1" customWidth="1"/>
    <col min="12" max="12" width="1" style="5" customWidth="1"/>
    <col min="13" max="13" width="19.42578125" style="5" bestFit="1" customWidth="1"/>
    <col min="14" max="14" width="1" style="5" customWidth="1"/>
    <col min="15" max="15" width="16.7109375" style="5" bestFit="1" customWidth="1"/>
    <col min="16" max="16" width="1" style="5" customWidth="1"/>
    <col min="17" max="17" width="17.42578125" style="5" bestFit="1" customWidth="1"/>
    <col min="18" max="18" width="1" style="5" customWidth="1"/>
    <col min="19" max="19" width="9.140625" style="5" customWidth="1"/>
    <col min="20" max="16384" width="9.140625" style="5"/>
  </cols>
  <sheetData>
    <row r="2" spans="1:1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.75">
      <c r="A3" s="32" t="s">
        <v>195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4.75">
      <c r="A6" s="33" t="s">
        <v>199</v>
      </c>
      <c r="C6" s="34" t="s">
        <v>197</v>
      </c>
      <c r="D6" s="34" t="s">
        <v>197</v>
      </c>
      <c r="E6" s="34" t="s">
        <v>197</v>
      </c>
      <c r="F6" s="34" t="s">
        <v>197</v>
      </c>
      <c r="G6" s="34" t="s">
        <v>197</v>
      </c>
      <c r="H6" s="34" t="s">
        <v>197</v>
      </c>
      <c r="I6" s="34" t="s">
        <v>197</v>
      </c>
      <c r="K6" s="34" t="s">
        <v>198</v>
      </c>
      <c r="L6" s="34" t="s">
        <v>198</v>
      </c>
      <c r="M6" s="34" t="s">
        <v>198</v>
      </c>
      <c r="N6" s="34" t="s">
        <v>198</v>
      </c>
      <c r="O6" s="34" t="s">
        <v>198</v>
      </c>
      <c r="P6" s="34" t="s">
        <v>198</v>
      </c>
      <c r="Q6" s="34" t="s">
        <v>198</v>
      </c>
    </row>
    <row r="7" spans="1:17" ht="24.75">
      <c r="A7" s="34" t="s">
        <v>199</v>
      </c>
      <c r="C7" s="34" t="s">
        <v>272</v>
      </c>
      <c r="E7" s="34" t="s">
        <v>269</v>
      </c>
      <c r="G7" s="34" t="s">
        <v>270</v>
      </c>
      <c r="I7" s="34" t="s">
        <v>273</v>
      </c>
      <c r="K7" s="34" t="s">
        <v>272</v>
      </c>
      <c r="M7" s="34" t="s">
        <v>269</v>
      </c>
      <c r="O7" s="34" t="s">
        <v>270</v>
      </c>
      <c r="Q7" s="34" t="s">
        <v>273</v>
      </c>
    </row>
    <row r="8" spans="1:17">
      <c r="A8" s="10" t="s">
        <v>161</v>
      </c>
      <c r="C8" s="7">
        <v>1285931506</v>
      </c>
      <c r="D8" s="7"/>
      <c r="E8" s="7">
        <v>129977</v>
      </c>
      <c r="F8" s="7"/>
      <c r="G8" s="7">
        <v>23562500</v>
      </c>
      <c r="H8" s="7"/>
      <c r="I8" s="7">
        <f>C8+E8+G8</f>
        <v>1309623983</v>
      </c>
      <c r="J8" s="7"/>
      <c r="K8" s="7">
        <v>6524065450</v>
      </c>
      <c r="L8" s="7"/>
      <c r="M8" s="7">
        <v>0</v>
      </c>
      <c r="N8" s="7"/>
      <c r="O8" s="7">
        <v>23562500</v>
      </c>
      <c r="P8" s="7"/>
      <c r="Q8" s="7">
        <f t="shared" ref="Q8:Q37" si="0">K8+M8+O8</f>
        <v>6547627950</v>
      </c>
    </row>
    <row r="9" spans="1:17">
      <c r="A9" s="10" t="s">
        <v>109</v>
      </c>
      <c r="C9" s="7">
        <v>905647234</v>
      </c>
      <c r="D9" s="7"/>
      <c r="E9" s="7">
        <v>-599931243</v>
      </c>
      <c r="F9" s="7"/>
      <c r="G9" s="7">
        <v>612618743</v>
      </c>
      <c r="H9" s="7"/>
      <c r="I9" s="7">
        <f t="shared" ref="I9:I37" si="1">C9+E9+G9</f>
        <v>918334734</v>
      </c>
      <c r="J9" s="7"/>
      <c r="K9" s="7">
        <v>4399517401</v>
      </c>
      <c r="L9" s="7"/>
      <c r="M9" s="7">
        <v>0</v>
      </c>
      <c r="N9" s="7"/>
      <c r="O9" s="7">
        <v>612618743</v>
      </c>
      <c r="P9" s="7"/>
      <c r="Q9" s="7">
        <f t="shared" si="0"/>
        <v>5012136144</v>
      </c>
    </row>
    <row r="10" spans="1:17">
      <c r="A10" s="10" t="s">
        <v>125</v>
      </c>
      <c r="C10" s="7">
        <v>0</v>
      </c>
      <c r="D10" s="7"/>
      <c r="E10" s="7">
        <v>-540303592</v>
      </c>
      <c r="F10" s="7"/>
      <c r="G10" s="7">
        <v>672603828</v>
      </c>
      <c r="H10" s="7"/>
      <c r="I10" s="7">
        <f t="shared" si="1"/>
        <v>132300236</v>
      </c>
      <c r="J10" s="7"/>
      <c r="K10" s="7">
        <v>0</v>
      </c>
      <c r="L10" s="7"/>
      <c r="M10" s="7">
        <v>0</v>
      </c>
      <c r="N10" s="7"/>
      <c r="O10" s="7">
        <v>672603828</v>
      </c>
      <c r="P10" s="7"/>
      <c r="Q10" s="7">
        <f t="shared" si="0"/>
        <v>672603828</v>
      </c>
    </row>
    <row r="11" spans="1:17">
      <c r="A11" s="10" t="s">
        <v>149</v>
      </c>
      <c r="C11" s="7">
        <v>0</v>
      </c>
      <c r="D11" s="7"/>
      <c r="E11" s="7">
        <v>-937922554</v>
      </c>
      <c r="F11" s="7"/>
      <c r="G11" s="7">
        <v>1166453728</v>
      </c>
      <c r="H11" s="7"/>
      <c r="I11" s="7">
        <f t="shared" si="1"/>
        <v>228531174</v>
      </c>
      <c r="J11" s="7"/>
      <c r="K11" s="7">
        <v>0</v>
      </c>
      <c r="L11" s="7"/>
      <c r="M11" s="7">
        <v>0</v>
      </c>
      <c r="N11" s="7"/>
      <c r="O11" s="7">
        <v>1166453728</v>
      </c>
      <c r="P11" s="7"/>
      <c r="Q11" s="7">
        <f t="shared" si="0"/>
        <v>1166453728</v>
      </c>
    </row>
    <row r="12" spans="1:17">
      <c r="A12" s="10" t="s">
        <v>261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1"/>
        <v>0</v>
      </c>
      <c r="J12" s="7"/>
      <c r="K12" s="7">
        <v>0</v>
      </c>
      <c r="L12" s="7"/>
      <c r="M12" s="7">
        <v>0</v>
      </c>
      <c r="N12" s="7"/>
      <c r="O12" s="7">
        <v>30254348804</v>
      </c>
      <c r="P12" s="7"/>
      <c r="Q12" s="7">
        <f t="shared" si="0"/>
        <v>30254348804</v>
      </c>
    </row>
    <row r="13" spans="1:17">
      <c r="A13" s="10" t="s">
        <v>262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1"/>
        <v>0</v>
      </c>
      <c r="J13" s="7"/>
      <c r="K13" s="7">
        <v>0</v>
      </c>
      <c r="L13" s="7"/>
      <c r="M13" s="7">
        <v>0</v>
      </c>
      <c r="N13" s="7"/>
      <c r="O13" s="7">
        <v>11266876957</v>
      </c>
      <c r="P13" s="7"/>
      <c r="Q13" s="7">
        <f t="shared" si="0"/>
        <v>11266876957</v>
      </c>
    </row>
    <row r="14" spans="1:17">
      <c r="A14" s="10" t="s">
        <v>128</v>
      </c>
      <c r="C14" s="7">
        <v>0</v>
      </c>
      <c r="D14" s="7"/>
      <c r="E14" s="7">
        <v>59955189</v>
      </c>
      <c r="F14" s="7"/>
      <c r="G14" s="7">
        <v>0</v>
      </c>
      <c r="H14" s="7"/>
      <c r="I14" s="7">
        <f t="shared" si="1"/>
        <v>59955189</v>
      </c>
      <c r="J14" s="7"/>
      <c r="K14" s="7">
        <v>0</v>
      </c>
      <c r="L14" s="7"/>
      <c r="M14" s="7">
        <v>65898802</v>
      </c>
      <c r="N14" s="7"/>
      <c r="O14" s="7">
        <v>752990544</v>
      </c>
      <c r="P14" s="7"/>
      <c r="Q14" s="7">
        <f t="shared" si="0"/>
        <v>818889346</v>
      </c>
    </row>
    <row r="15" spans="1:17">
      <c r="A15" s="10" t="s">
        <v>263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1"/>
        <v>0</v>
      </c>
      <c r="J15" s="7"/>
      <c r="K15" s="7">
        <v>0</v>
      </c>
      <c r="L15" s="7"/>
      <c r="M15" s="7">
        <v>0</v>
      </c>
      <c r="N15" s="7"/>
      <c r="O15" s="7">
        <v>226280394</v>
      </c>
      <c r="P15" s="7"/>
      <c r="Q15" s="7">
        <f t="shared" si="0"/>
        <v>226280394</v>
      </c>
    </row>
    <row r="16" spans="1:17">
      <c r="A16" s="10" t="s">
        <v>264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1"/>
        <v>0</v>
      </c>
      <c r="J16" s="7"/>
      <c r="K16" s="7">
        <v>0</v>
      </c>
      <c r="L16" s="7"/>
      <c r="M16" s="7">
        <v>0</v>
      </c>
      <c r="N16" s="7"/>
      <c r="O16" s="7">
        <v>445906955</v>
      </c>
      <c r="P16" s="7"/>
      <c r="Q16" s="7">
        <f t="shared" si="0"/>
        <v>445906955</v>
      </c>
    </row>
    <row r="17" spans="1:17">
      <c r="A17" s="10" t="s">
        <v>122</v>
      </c>
      <c r="C17" s="7">
        <v>0</v>
      </c>
      <c r="D17" s="7"/>
      <c r="E17" s="7">
        <v>2325572824</v>
      </c>
      <c r="F17" s="7"/>
      <c r="G17" s="7">
        <v>0</v>
      </c>
      <c r="H17" s="7"/>
      <c r="I17" s="7">
        <f t="shared" si="1"/>
        <v>2325572824</v>
      </c>
      <c r="J17" s="7"/>
      <c r="K17" s="7">
        <v>0</v>
      </c>
      <c r="L17" s="7"/>
      <c r="M17" s="7">
        <v>6887474995</v>
      </c>
      <c r="N17" s="7"/>
      <c r="O17" s="7">
        <v>494687267</v>
      </c>
      <c r="P17" s="7"/>
      <c r="Q17" s="7">
        <f t="shared" si="0"/>
        <v>7382162262</v>
      </c>
    </row>
    <row r="18" spans="1:17">
      <c r="A18" s="10" t="s">
        <v>119</v>
      </c>
      <c r="C18" s="7">
        <v>0</v>
      </c>
      <c r="D18" s="7"/>
      <c r="E18" s="7">
        <v>277923971</v>
      </c>
      <c r="F18" s="7"/>
      <c r="G18" s="7">
        <v>0</v>
      </c>
      <c r="H18" s="7"/>
      <c r="I18" s="7">
        <f t="shared" si="1"/>
        <v>277923971</v>
      </c>
      <c r="J18" s="7"/>
      <c r="K18" s="7">
        <v>0</v>
      </c>
      <c r="L18" s="7"/>
      <c r="M18" s="7">
        <v>847750099</v>
      </c>
      <c r="N18" s="7"/>
      <c r="O18" s="7">
        <v>73836622</v>
      </c>
      <c r="P18" s="7"/>
      <c r="Q18" s="7">
        <f t="shared" si="0"/>
        <v>921586721</v>
      </c>
    </row>
    <row r="19" spans="1:17">
      <c r="A19" s="10" t="s">
        <v>265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1"/>
        <v>0</v>
      </c>
      <c r="J19" s="7"/>
      <c r="K19" s="7">
        <v>0</v>
      </c>
      <c r="L19" s="7"/>
      <c r="M19" s="7">
        <v>0</v>
      </c>
      <c r="N19" s="7"/>
      <c r="O19" s="7">
        <v>166411814</v>
      </c>
      <c r="P19" s="7"/>
      <c r="Q19" s="7">
        <f t="shared" si="0"/>
        <v>166411814</v>
      </c>
    </row>
    <row r="20" spans="1:17">
      <c r="A20" s="10" t="s">
        <v>266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1"/>
        <v>0</v>
      </c>
      <c r="J20" s="7"/>
      <c r="K20" s="7">
        <v>0</v>
      </c>
      <c r="L20" s="7"/>
      <c r="M20" s="7">
        <v>0</v>
      </c>
      <c r="N20" s="7"/>
      <c r="O20" s="7">
        <v>255010186</v>
      </c>
      <c r="P20" s="7"/>
      <c r="Q20" s="7">
        <f t="shared" si="0"/>
        <v>255010186</v>
      </c>
    </row>
    <row r="21" spans="1:17">
      <c r="A21" s="10" t="s">
        <v>267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1"/>
        <v>0</v>
      </c>
      <c r="J21" s="7"/>
      <c r="K21" s="7">
        <v>0</v>
      </c>
      <c r="L21" s="7"/>
      <c r="M21" s="7">
        <v>0</v>
      </c>
      <c r="N21" s="7"/>
      <c r="O21" s="7">
        <v>723467721</v>
      </c>
      <c r="P21" s="7"/>
      <c r="Q21" s="7">
        <f t="shared" si="0"/>
        <v>723467721</v>
      </c>
    </row>
    <row r="22" spans="1:17">
      <c r="A22" s="10" t="s">
        <v>170</v>
      </c>
      <c r="C22" s="7">
        <v>1305600754</v>
      </c>
      <c r="D22" s="7"/>
      <c r="E22" s="7">
        <v>0</v>
      </c>
      <c r="F22" s="7"/>
      <c r="G22" s="7">
        <v>0</v>
      </c>
      <c r="H22" s="7"/>
      <c r="I22" s="7">
        <f t="shared" si="1"/>
        <v>1305600754</v>
      </c>
      <c r="J22" s="7"/>
      <c r="K22" s="7">
        <v>5551417589</v>
      </c>
      <c r="L22" s="7"/>
      <c r="M22" s="7">
        <v>0</v>
      </c>
      <c r="N22" s="7"/>
      <c r="O22" s="7">
        <v>0</v>
      </c>
      <c r="P22" s="7"/>
      <c r="Q22" s="7">
        <f t="shared" si="0"/>
        <v>5551417589</v>
      </c>
    </row>
    <row r="23" spans="1:17">
      <c r="A23" s="10" t="s">
        <v>173</v>
      </c>
      <c r="C23" s="7">
        <v>1290856903</v>
      </c>
      <c r="D23" s="7"/>
      <c r="E23" s="7">
        <v>0</v>
      </c>
      <c r="F23" s="7"/>
      <c r="G23" s="7">
        <v>0</v>
      </c>
      <c r="H23" s="7"/>
      <c r="I23" s="7">
        <f t="shared" si="1"/>
        <v>1290856903</v>
      </c>
      <c r="J23" s="7"/>
      <c r="K23" s="7">
        <v>5485656636</v>
      </c>
      <c r="L23" s="7"/>
      <c r="M23" s="7">
        <v>0</v>
      </c>
      <c r="N23" s="7"/>
      <c r="O23" s="7">
        <v>0</v>
      </c>
      <c r="P23" s="7"/>
      <c r="Q23" s="7">
        <f t="shared" si="0"/>
        <v>5485656636</v>
      </c>
    </row>
    <row r="24" spans="1:17">
      <c r="A24" s="10" t="s">
        <v>167</v>
      </c>
      <c r="C24" s="7">
        <v>347120073</v>
      </c>
      <c r="D24" s="7"/>
      <c r="E24" s="7">
        <v>-1187284765</v>
      </c>
      <c r="F24" s="7"/>
      <c r="G24" s="7">
        <v>0</v>
      </c>
      <c r="H24" s="7"/>
      <c r="I24" s="7">
        <f t="shared" si="1"/>
        <v>-840164692</v>
      </c>
      <c r="J24" s="7"/>
      <c r="K24" s="7">
        <v>405037598</v>
      </c>
      <c r="L24" s="7"/>
      <c r="M24" s="7">
        <v>-8609374</v>
      </c>
      <c r="N24" s="7"/>
      <c r="O24" s="7">
        <v>0</v>
      </c>
      <c r="P24" s="7"/>
      <c r="Q24" s="7">
        <f t="shared" si="0"/>
        <v>396428224</v>
      </c>
    </row>
    <row r="25" spans="1:17">
      <c r="A25" s="10" t="s">
        <v>164</v>
      </c>
      <c r="C25" s="7">
        <v>13707139093</v>
      </c>
      <c r="D25" s="7"/>
      <c r="E25" s="7">
        <v>-26252305625</v>
      </c>
      <c r="F25" s="7"/>
      <c r="G25" s="7">
        <v>0</v>
      </c>
      <c r="H25" s="7"/>
      <c r="I25" s="7">
        <f t="shared" si="1"/>
        <v>-12545166532</v>
      </c>
      <c r="J25" s="7"/>
      <c r="K25" s="7">
        <v>14795706006</v>
      </c>
      <c r="L25" s="7"/>
      <c r="M25" s="7">
        <v>-8512277499</v>
      </c>
      <c r="N25" s="7"/>
      <c r="O25" s="7">
        <v>0</v>
      </c>
      <c r="P25" s="7"/>
      <c r="Q25" s="7">
        <f t="shared" si="0"/>
        <v>6283428507</v>
      </c>
    </row>
    <row r="26" spans="1:17">
      <c r="A26" s="10" t="s">
        <v>146</v>
      </c>
      <c r="C26" s="7">
        <v>0</v>
      </c>
      <c r="D26" s="7"/>
      <c r="E26" s="7">
        <v>268189098</v>
      </c>
      <c r="F26" s="7"/>
      <c r="G26" s="7">
        <v>0</v>
      </c>
      <c r="H26" s="7"/>
      <c r="I26" s="7">
        <f t="shared" si="1"/>
        <v>268189098</v>
      </c>
      <c r="J26" s="7"/>
      <c r="K26" s="7">
        <v>0</v>
      </c>
      <c r="L26" s="7"/>
      <c r="M26" s="7">
        <v>955996901</v>
      </c>
      <c r="N26" s="7"/>
      <c r="O26" s="7">
        <v>0</v>
      </c>
      <c r="P26" s="7"/>
      <c r="Q26" s="7">
        <f t="shared" si="0"/>
        <v>955996901</v>
      </c>
    </row>
    <row r="27" spans="1:17">
      <c r="A27" s="10" t="s">
        <v>137</v>
      </c>
      <c r="C27" s="7">
        <v>0</v>
      </c>
      <c r="D27" s="7"/>
      <c r="E27" s="7">
        <v>161490725</v>
      </c>
      <c r="F27" s="7"/>
      <c r="G27" s="7">
        <v>0</v>
      </c>
      <c r="H27" s="7"/>
      <c r="I27" s="7">
        <f t="shared" si="1"/>
        <v>161490725</v>
      </c>
      <c r="J27" s="7"/>
      <c r="K27" s="7">
        <v>0</v>
      </c>
      <c r="L27" s="7"/>
      <c r="M27" s="7">
        <v>928571666</v>
      </c>
      <c r="N27" s="7"/>
      <c r="O27" s="7">
        <v>0</v>
      </c>
      <c r="P27" s="7"/>
      <c r="Q27" s="7">
        <f t="shared" si="0"/>
        <v>928571666</v>
      </c>
    </row>
    <row r="28" spans="1:17">
      <c r="A28" s="10" t="s">
        <v>143</v>
      </c>
      <c r="C28" s="7">
        <v>0</v>
      </c>
      <c r="D28" s="7"/>
      <c r="E28" s="7">
        <v>1173808172</v>
      </c>
      <c r="F28" s="7"/>
      <c r="G28" s="7">
        <v>0</v>
      </c>
      <c r="H28" s="7"/>
      <c r="I28" s="7">
        <f t="shared" si="1"/>
        <v>1173808172</v>
      </c>
      <c r="J28" s="7"/>
      <c r="K28" s="7">
        <v>0</v>
      </c>
      <c r="L28" s="7"/>
      <c r="M28" s="7">
        <v>4477641596</v>
      </c>
      <c r="N28" s="7"/>
      <c r="O28" s="7">
        <v>0</v>
      </c>
      <c r="P28" s="7"/>
      <c r="Q28" s="7">
        <f t="shared" si="0"/>
        <v>4477641596</v>
      </c>
    </row>
    <row r="29" spans="1:17">
      <c r="A29" s="10" t="s">
        <v>131</v>
      </c>
      <c r="C29" s="7">
        <v>0</v>
      </c>
      <c r="D29" s="7"/>
      <c r="E29" s="7">
        <v>997930942</v>
      </c>
      <c r="F29" s="7"/>
      <c r="G29" s="7">
        <v>0</v>
      </c>
      <c r="H29" s="7"/>
      <c r="I29" s="7">
        <f t="shared" si="1"/>
        <v>997930942</v>
      </c>
      <c r="J29" s="7"/>
      <c r="K29" s="7">
        <v>0</v>
      </c>
      <c r="L29" s="7"/>
      <c r="M29" s="7">
        <v>2714402955</v>
      </c>
      <c r="N29" s="7"/>
      <c r="O29" s="7">
        <v>0</v>
      </c>
      <c r="P29" s="7"/>
      <c r="Q29" s="7">
        <f t="shared" si="0"/>
        <v>2714402955</v>
      </c>
    </row>
    <row r="30" spans="1:17">
      <c r="A30" s="10" t="s">
        <v>152</v>
      </c>
      <c r="C30" s="7">
        <v>0</v>
      </c>
      <c r="D30" s="7"/>
      <c r="E30" s="7">
        <v>339038538</v>
      </c>
      <c r="F30" s="7"/>
      <c r="G30" s="7">
        <v>0</v>
      </c>
      <c r="H30" s="7"/>
      <c r="I30" s="7">
        <f t="shared" si="1"/>
        <v>339038538</v>
      </c>
      <c r="J30" s="7"/>
      <c r="K30" s="7">
        <v>0</v>
      </c>
      <c r="L30" s="7"/>
      <c r="M30" s="7">
        <v>1325239757</v>
      </c>
      <c r="N30" s="7"/>
      <c r="O30" s="7">
        <v>0</v>
      </c>
      <c r="P30" s="7"/>
      <c r="Q30" s="7">
        <f t="shared" si="0"/>
        <v>1325239757</v>
      </c>
    </row>
    <row r="31" spans="1:17">
      <c r="A31" s="10" t="s">
        <v>158</v>
      </c>
      <c r="C31" s="7">
        <v>0</v>
      </c>
      <c r="D31" s="7"/>
      <c r="E31" s="7">
        <v>1591066544</v>
      </c>
      <c r="F31" s="7"/>
      <c r="G31" s="7">
        <v>0</v>
      </c>
      <c r="H31" s="7"/>
      <c r="I31" s="7">
        <f t="shared" si="1"/>
        <v>1591066544</v>
      </c>
      <c r="J31" s="7"/>
      <c r="K31" s="7">
        <v>0</v>
      </c>
      <c r="L31" s="7"/>
      <c r="M31" s="7">
        <v>5922137011</v>
      </c>
      <c r="N31" s="7"/>
      <c r="O31" s="7">
        <v>0</v>
      </c>
      <c r="P31" s="7"/>
      <c r="Q31" s="7">
        <f t="shared" si="0"/>
        <v>5922137011</v>
      </c>
    </row>
    <row r="32" spans="1:17">
      <c r="A32" s="10" t="s">
        <v>155</v>
      </c>
      <c r="C32" s="7">
        <v>0</v>
      </c>
      <c r="D32" s="7"/>
      <c r="E32" s="7">
        <v>669127963</v>
      </c>
      <c r="F32" s="7"/>
      <c r="G32" s="7">
        <v>0</v>
      </c>
      <c r="H32" s="7"/>
      <c r="I32" s="7">
        <f t="shared" si="1"/>
        <v>669127963</v>
      </c>
      <c r="J32" s="7"/>
      <c r="K32" s="7">
        <v>0</v>
      </c>
      <c r="L32" s="7"/>
      <c r="M32" s="7">
        <v>2514099194</v>
      </c>
      <c r="N32" s="7"/>
      <c r="O32" s="7">
        <v>0</v>
      </c>
      <c r="P32" s="7"/>
      <c r="Q32" s="7">
        <f t="shared" si="0"/>
        <v>2514099194</v>
      </c>
    </row>
    <row r="33" spans="1:17">
      <c r="A33" s="10" t="s">
        <v>113</v>
      </c>
      <c r="C33" s="7">
        <v>0</v>
      </c>
      <c r="D33" s="7"/>
      <c r="E33" s="7">
        <v>290739094</v>
      </c>
      <c r="F33" s="7"/>
      <c r="G33" s="7">
        <v>0</v>
      </c>
      <c r="H33" s="7"/>
      <c r="I33" s="7">
        <f t="shared" si="1"/>
        <v>290739094</v>
      </c>
      <c r="J33" s="7"/>
      <c r="K33" s="7">
        <v>0</v>
      </c>
      <c r="L33" s="7"/>
      <c r="M33" s="7">
        <v>983642282</v>
      </c>
      <c r="N33" s="7"/>
      <c r="O33" s="7">
        <v>0</v>
      </c>
      <c r="P33" s="7"/>
      <c r="Q33" s="7">
        <f t="shared" si="0"/>
        <v>983642282</v>
      </c>
    </row>
    <row r="34" spans="1:17">
      <c r="A34" s="10" t="s">
        <v>134</v>
      </c>
      <c r="C34" s="7">
        <v>0</v>
      </c>
      <c r="D34" s="7"/>
      <c r="E34" s="7">
        <v>1980659264</v>
      </c>
      <c r="F34" s="7"/>
      <c r="G34" s="7">
        <v>0</v>
      </c>
      <c r="H34" s="7"/>
      <c r="I34" s="7">
        <f t="shared" si="1"/>
        <v>1980659264</v>
      </c>
      <c r="J34" s="7"/>
      <c r="K34" s="7">
        <v>0</v>
      </c>
      <c r="L34" s="7"/>
      <c r="M34" s="7">
        <v>5431531757</v>
      </c>
      <c r="N34" s="7"/>
      <c r="O34" s="7">
        <v>0</v>
      </c>
      <c r="P34" s="7"/>
      <c r="Q34" s="7">
        <f t="shared" si="0"/>
        <v>5431531757</v>
      </c>
    </row>
    <row r="35" spans="1:17">
      <c r="A35" s="10" t="s">
        <v>140</v>
      </c>
      <c r="C35" s="7">
        <v>0</v>
      </c>
      <c r="D35" s="7"/>
      <c r="E35" s="7">
        <v>238435016</v>
      </c>
      <c r="F35" s="7"/>
      <c r="G35" s="7">
        <v>0</v>
      </c>
      <c r="H35" s="7"/>
      <c r="I35" s="7">
        <f t="shared" si="1"/>
        <v>238435016</v>
      </c>
      <c r="J35" s="7"/>
      <c r="K35" s="7">
        <v>0</v>
      </c>
      <c r="L35" s="7"/>
      <c r="M35" s="7">
        <v>815189820</v>
      </c>
      <c r="N35" s="7"/>
      <c r="O35" s="7">
        <v>0</v>
      </c>
      <c r="P35" s="7"/>
      <c r="Q35" s="7">
        <f t="shared" si="0"/>
        <v>815189820</v>
      </c>
    </row>
    <row r="36" spans="1:17">
      <c r="A36" s="10" t="s">
        <v>116</v>
      </c>
      <c r="C36" s="7">
        <v>0</v>
      </c>
      <c r="D36" s="7"/>
      <c r="E36" s="7">
        <v>3373228115</v>
      </c>
      <c r="F36" s="7"/>
      <c r="G36" s="7">
        <v>0</v>
      </c>
      <c r="H36" s="7"/>
      <c r="I36" s="7">
        <f t="shared" si="1"/>
        <v>3373228115</v>
      </c>
      <c r="J36" s="7"/>
      <c r="K36" s="7">
        <v>0</v>
      </c>
      <c r="L36" s="7"/>
      <c r="M36" s="7">
        <v>3851377673</v>
      </c>
      <c r="N36" s="7"/>
      <c r="O36" s="7">
        <v>0</v>
      </c>
      <c r="P36" s="7"/>
      <c r="Q36" s="7">
        <f t="shared" si="0"/>
        <v>3851377673</v>
      </c>
    </row>
    <row r="37" spans="1:17">
      <c r="A37" s="10" t="s">
        <v>176</v>
      </c>
      <c r="C37" s="7">
        <v>0</v>
      </c>
      <c r="D37" s="7"/>
      <c r="E37" s="7">
        <v>-50862918</v>
      </c>
      <c r="F37" s="7"/>
      <c r="G37" s="7">
        <v>0</v>
      </c>
      <c r="H37" s="7"/>
      <c r="I37" s="7">
        <f t="shared" si="1"/>
        <v>-50862918</v>
      </c>
      <c r="J37" s="7"/>
      <c r="K37" s="7">
        <v>0</v>
      </c>
      <c r="L37" s="7"/>
      <c r="M37" s="7">
        <v>-50862918</v>
      </c>
      <c r="N37" s="7"/>
      <c r="O37" s="7">
        <v>0</v>
      </c>
      <c r="P37" s="7"/>
      <c r="Q37" s="7">
        <f t="shared" si="0"/>
        <v>-50862918</v>
      </c>
    </row>
    <row r="38" spans="1:17" ht="24.75" thickBot="1">
      <c r="A38" s="10"/>
      <c r="C38" s="13">
        <f>SUM(C8:C37)</f>
        <v>18842295563</v>
      </c>
      <c r="D38" s="7"/>
      <c r="E38" s="13">
        <f>SUM(E8:E37)</f>
        <v>-15821315265</v>
      </c>
      <c r="F38" s="7"/>
      <c r="G38" s="13">
        <f>SUM(G8:G37)</f>
        <v>2475238799</v>
      </c>
      <c r="H38" s="7"/>
      <c r="I38" s="13">
        <f>SUM(I8:I37)</f>
        <v>5496219097</v>
      </c>
      <c r="J38" s="7"/>
      <c r="K38" s="13">
        <f>SUM(K8:K37)</f>
        <v>37161400680</v>
      </c>
      <c r="L38" s="7"/>
      <c r="M38" s="13">
        <f>SUM(M8:M37)</f>
        <v>29149204717</v>
      </c>
      <c r="N38" s="7"/>
      <c r="O38" s="13">
        <f>SUM(O8:O37)</f>
        <v>47135056063</v>
      </c>
      <c r="P38" s="7"/>
      <c r="Q38" s="13">
        <f>SUM(Q8:Q37)</f>
        <v>113445661460</v>
      </c>
    </row>
    <row r="39" spans="1:17" ht="24.75" thickTop="1">
      <c r="C39" s="7"/>
      <c r="E39" s="7"/>
      <c r="G39" s="7"/>
      <c r="K39" s="7"/>
      <c r="M39" s="7"/>
      <c r="O39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topLeftCell="C1" workbookViewId="0">
      <selection activeCell="K11" sqref="K11"/>
    </sheetView>
  </sheetViews>
  <sheetFormatPr defaultRowHeight="24"/>
  <cols>
    <col min="1" max="1" width="26.28515625" style="15" bestFit="1" customWidth="1"/>
    <col min="2" max="2" width="1" style="15" customWidth="1"/>
    <col min="3" max="3" width="23.5703125" style="15" bestFit="1" customWidth="1"/>
    <col min="4" max="4" width="1" style="15" customWidth="1"/>
    <col min="5" max="5" width="36.140625" style="15" bestFit="1" customWidth="1"/>
    <col min="6" max="6" width="1" style="15" customWidth="1"/>
    <col min="7" max="7" width="31.42578125" style="15" bestFit="1" customWidth="1"/>
    <col min="8" max="8" width="1" style="15" customWidth="1"/>
    <col min="9" max="9" width="36.140625" style="15" bestFit="1" customWidth="1"/>
    <col min="10" max="10" width="1" style="15" customWidth="1"/>
    <col min="11" max="11" width="31.42578125" style="15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4.75">
      <c r="A3" s="32" t="s">
        <v>195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1" ht="24.75">
      <c r="A6" s="34" t="s">
        <v>274</v>
      </c>
      <c r="B6" s="34" t="s">
        <v>274</v>
      </c>
      <c r="C6" s="34" t="s">
        <v>274</v>
      </c>
      <c r="E6" s="34" t="s">
        <v>197</v>
      </c>
      <c r="F6" s="34" t="s">
        <v>197</v>
      </c>
      <c r="G6" s="34" t="s">
        <v>197</v>
      </c>
      <c r="I6" s="34" t="s">
        <v>198</v>
      </c>
      <c r="J6" s="34" t="s">
        <v>198</v>
      </c>
      <c r="K6" s="34" t="s">
        <v>198</v>
      </c>
    </row>
    <row r="7" spans="1:11" ht="24.75">
      <c r="A7" s="34" t="s">
        <v>275</v>
      </c>
      <c r="C7" s="34" t="s">
        <v>182</v>
      </c>
      <c r="E7" s="34" t="s">
        <v>276</v>
      </c>
      <c r="G7" s="34" t="s">
        <v>277</v>
      </c>
      <c r="I7" s="34" t="s">
        <v>276</v>
      </c>
      <c r="K7" s="34" t="s">
        <v>277</v>
      </c>
    </row>
    <row r="8" spans="1:11">
      <c r="A8" s="15" t="s">
        <v>188</v>
      </c>
      <c r="C8" s="15" t="s">
        <v>189</v>
      </c>
      <c r="E8" s="16">
        <v>19776386619</v>
      </c>
      <c r="G8" s="30">
        <f>E8/$E$10</f>
        <v>0.9315109994117089</v>
      </c>
      <c r="H8" s="28"/>
      <c r="I8" s="29">
        <v>21515659545</v>
      </c>
      <c r="J8" s="28"/>
      <c r="K8" s="30">
        <f>I8/$I$10</f>
        <v>0.84934274426269618</v>
      </c>
    </row>
    <row r="9" spans="1:11">
      <c r="A9" s="15" t="s">
        <v>192</v>
      </c>
      <c r="C9" s="15" t="s">
        <v>193</v>
      </c>
      <c r="E9" s="16">
        <v>1454051488</v>
      </c>
      <c r="G9" s="30">
        <f>E9/$E$10</f>
        <v>6.8489000588291063E-2</v>
      </c>
      <c r="H9" s="28"/>
      <c r="I9" s="29">
        <v>3816468963</v>
      </c>
      <c r="J9" s="28"/>
      <c r="K9" s="30">
        <f>I9/$I$10</f>
        <v>0.15065725573730379</v>
      </c>
    </row>
    <row r="10" spans="1:11" ht="24.75" thickBot="1">
      <c r="E10" s="17">
        <f>SUM(E8:E9)</f>
        <v>21230438107</v>
      </c>
      <c r="G10" s="31">
        <f>SUM(G8:G9)</f>
        <v>1</v>
      </c>
      <c r="I10" s="17">
        <f>SUM(I8:I9)</f>
        <v>25332128508</v>
      </c>
      <c r="K10" s="31">
        <f>SUM(K8:K9)</f>
        <v>1</v>
      </c>
    </row>
    <row r="11" spans="1:11" ht="24.75" thickTop="1">
      <c r="E11" s="16"/>
      <c r="I11" s="16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topLeftCell="A2" workbookViewId="0">
      <selection activeCell="I10" sqref="I10"/>
    </sheetView>
  </sheetViews>
  <sheetFormatPr defaultRowHeight="24"/>
  <cols>
    <col min="1" max="1" width="31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32" t="s">
        <v>0</v>
      </c>
      <c r="B2" s="32"/>
      <c r="C2" s="32"/>
      <c r="D2" s="32"/>
      <c r="E2" s="32"/>
    </row>
    <row r="3" spans="1:5" ht="24.75">
      <c r="A3" s="32" t="s">
        <v>195</v>
      </c>
      <c r="B3" s="32"/>
      <c r="C3" s="32"/>
      <c r="D3" s="32"/>
      <c r="E3" s="32"/>
    </row>
    <row r="4" spans="1:5" ht="24.75">
      <c r="A4" s="32" t="s">
        <v>2</v>
      </c>
      <c r="B4" s="32"/>
      <c r="C4" s="32"/>
      <c r="D4" s="32"/>
      <c r="E4" s="32"/>
    </row>
    <row r="5" spans="1:5" ht="24.75">
      <c r="E5" s="3" t="s">
        <v>287</v>
      </c>
    </row>
    <row r="6" spans="1:5" ht="24.75">
      <c r="A6" s="33" t="s">
        <v>278</v>
      </c>
      <c r="C6" s="34" t="s">
        <v>197</v>
      </c>
      <c r="E6" s="34" t="s">
        <v>288</v>
      </c>
    </row>
    <row r="7" spans="1:5" ht="24.75">
      <c r="A7" s="34" t="s">
        <v>278</v>
      </c>
      <c r="C7" s="34" t="s">
        <v>185</v>
      </c>
      <c r="E7" s="34" t="s">
        <v>185</v>
      </c>
    </row>
    <row r="8" spans="1:5">
      <c r="A8" s="2" t="s">
        <v>279</v>
      </c>
      <c r="C8" s="6">
        <v>669101185</v>
      </c>
      <c r="D8" s="5"/>
      <c r="E8" s="6">
        <v>3703973553</v>
      </c>
    </row>
    <row r="9" spans="1:5" ht="25.5" thickBot="1">
      <c r="A9" s="3" t="s">
        <v>100</v>
      </c>
      <c r="C9" s="12">
        <f>SUM(C8)</f>
        <v>669101185</v>
      </c>
      <c r="E9" s="12">
        <f>SUM(E8)</f>
        <v>3703973553</v>
      </c>
    </row>
    <row r="10" spans="1:5" ht="24.75" thickTop="1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0"/>
  <sheetViews>
    <sheetView rightToLeft="1" workbookViewId="0">
      <selection activeCell="Y90" sqref="Y90"/>
    </sheetView>
  </sheetViews>
  <sheetFormatPr defaultRowHeight="24"/>
  <cols>
    <col min="1" max="1" width="34.425781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9.7109375" style="2" bestFit="1" customWidth="1"/>
    <col min="12" max="12" width="1" style="2" customWidth="1"/>
    <col min="13" max="13" width="13.5703125" style="2" bestFit="1" customWidth="1"/>
    <col min="14" max="14" width="1" style="2" customWidth="1"/>
    <col min="15" max="15" width="18" style="2" bestFit="1" customWidth="1"/>
    <col min="16" max="16" width="1" style="2" customWidth="1"/>
    <col min="17" max="17" width="14.140625" style="2" bestFit="1" customWidth="1"/>
    <col min="18" max="18" width="2" style="2" customWidth="1"/>
    <col min="19" max="19" width="13.85546875" style="2" bestFit="1" customWidth="1"/>
    <col min="20" max="20" width="1" style="2" customWidth="1"/>
    <col min="21" max="21" width="20.2851562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38.1406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6" spans="1:25" ht="24.75">
      <c r="A6" s="33" t="s">
        <v>3</v>
      </c>
      <c r="C6" s="34" t="s">
        <v>283</v>
      </c>
      <c r="D6" s="34" t="s">
        <v>4</v>
      </c>
      <c r="E6" s="34" t="s">
        <v>4</v>
      </c>
      <c r="F6" s="34" t="s">
        <v>4</v>
      </c>
      <c r="G6" s="34" t="s">
        <v>4</v>
      </c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  <c r="Y6" s="34" t="s">
        <v>6</v>
      </c>
    </row>
    <row r="7" spans="1:25" ht="24.75">
      <c r="A7" s="33" t="s">
        <v>3</v>
      </c>
      <c r="C7" s="33" t="s">
        <v>7</v>
      </c>
      <c r="E7" s="33" t="s">
        <v>8</v>
      </c>
      <c r="G7" s="33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3" t="s">
        <v>13</v>
      </c>
    </row>
    <row r="8" spans="1:25" ht="24.75">
      <c r="A8" s="34" t="s">
        <v>3</v>
      </c>
      <c r="C8" s="34" t="s">
        <v>7</v>
      </c>
      <c r="E8" s="34" t="s">
        <v>8</v>
      </c>
      <c r="G8" s="34" t="s">
        <v>9</v>
      </c>
      <c r="I8" s="34" t="s">
        <v>7</v>
      </c>
      <c r="K8" s="34" t="s">
        <v>8</v>
      </c>
      <c r="M8" s="34" t="s">
        <v>7</v>
      </c>
      <c r="O8" s="34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4" t="s">
        <v>13</v>
      </c>
    </row>
    <row r="9" spans="1:25">
      <c r="A9" s="2" t="s">
        <v>15</v>
      </c>
      <c r="C9" s="7">
        <v>242400000</v>
      </c>
      <c r="D9" s="7"/>
      <c r="E9" s="7">
        <v>184463699405</v>
      </c>
      <c r="F9" s="7"/>
      <c r="G9" s="7">
        <v>657091702440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242400000</v>
      </c>
      <c r="R9" s="7"/>
      <c r="S9" s="7">
        <v>2712</v>
      </c>
      <c r="T9" s="7"/>
      <c r="U9" s="7">
        <v>184463699405</v>
      </c>
      <c r="V9" s="7"/>
      <c r="W9" s="7">
        <v>653477336640</v>
      </c>
      <c r="Y9" s="19">
        <v>1.8815440312373703E-2</v>
      </c>
    </row>
    <row r="10" spans="1:25">
      <c r="A10" s="2" t="s">
        <v>16</v>
      </c>
      <c r="C10" s="7">
        <v>75603088</v>
      </c>
      <c r="D10" s="7"/>
      <c r="E10" s="7">
        <v>100769730530</v>
      </c>
      <c r="F10" s="7"/>
      <c r="G10" s="7">
        <v>166990520669.86099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75603088</v>
      </c>
      <c r="R10" s="7"/>
      <c r="S10" s="7">
        <v>2518</v>
      </c>
      <c r="T10" s="7"/>
      <c r="U10" s="7">
        <v>100769730530</v>
      </c>
      <c r="V10" s="7"/>
      <c r="W10" s="7">
        <v>189235882559.27499</v>
      </c>
      <c r="Y10" s="19">
        <v>5.448630355814321E-3</v>
      </c>
    </row>
    <row r="11" spans="1:25">
      <c r="A11" s="2" t="s">
        <v>17</v>
      </c>
      <c r="C11" s="7">
        <v>18731444</v>
      </c>
      <c r="D11" s="7"/>
      <c r="E11" s="7">
        <v>108510597999</v>
      </c>
      <c r="F11" s="7"/>
      <c r="G11" s="7">
        <v>69620149744.759796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18731444</v>
      </c>
      <c r="R11" s="7"/>
      <c r="S11" s="7">
        <v>3739</v>
      </c>
      <c r="T11" s="7"/>
      <c r="U11" s="7">
        <v>108510597999</v>
      </c>
      <c r="V11" s="7"/>
      <c r="W11" s="7">
        <v>69620149744.759796</v>
      </c>
      <c r="Y11" s="19">
        <v>2.0045588402443533E-3</v>
      </c>
    </row>
    <row r="12" spans="1:25">
      <c r="A12" s="2" t="s">
        <v>18</v>
      </c>
      <c r="C12" s="7">
        <v>10125945</v>
      </c>
      <c r="D12" s="7"/>
      <c r="E12" s="7">
        <v>296623014609</v>
      </c>
      <c r="F12" s="7"/>
      <c r="G12" s="7">
        <v>327185436363.76099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10125945</v>
      </c>
      <c r="R12" s="7"/>
      <c r="S12" s="7">
        <v>39550</v>
      </c>
      <c r="T12" s="7"/>
      <c r="U12" s="7">
        <v>296623014609</v>
      </c>
      <c r="V12" s="7"/>
      <c r="W12" s="7">
        <v>398098262057.737</v>
      </c>
      <c r="Y12" s="19">
        <v>1.146236245425219E-2</v>
      </c>
    </row>
    <row r="13" spans="1:25">
      <c r="A13" s="2" t="s">
        <v>19</v>
      </c>
      <c r="C13" s="7">
        <v>5691313</v>
      </c>
      <c r="D13" s="7"/>
      <c r="E13" s="7">
        <v>395166915211</v>
      </c>
      <c r="F13" s="7"/>
      <c r="G13" s="7">
        <v>633900265152.12</v>
      </c>
      <c r="H13" s="7"/>
      <c r="I13" s="7">
        <v>355026</v>
      </c>
      <c r="J13" s="7"/>
      <c r="K13" s="7">
        <v>38084291701</v>
      </c>
      <c r="L13" s="7"/>
      <c r="M13" s="7">
        <v>0</v>
      </c>
      <c r="N13" s="7"/>
      <c r="O13" s="7">
        <v>0</v>
      </c>
      <c r="P13" s="7"/>
      <c r="Q13" s="7">
        <v>6046339</v>
      </c>
      <c r="R13" s="7"/>
      <c r="S13" s="7">
        <v>125752</v>
      </c>
      <c r="T13" s="7"/>
      <c r="U13" s="7">
        <v>433251206912</v>
      </c>
      <c r="V13" s="7"/>
      <c r="W13" s="7">
        <v>755815203557.52795</v>
      </c>
      <c r="Y13" s="19">
        <v>2.1762033742197824E-2</v>
      </c>
    </row>
    <row r="14" spans="1:25">
      <c r="A14" s="2" t="s">
        <v>20</v>
      </c>
      <c r="C14" s="7">
        <v>1717429</v>
      </c>
      <c r="D14" s="7"/>
      <c r="E14" s="7">
        <v>71219113526</v>
      </c>
      <c r="F14" s="7"/>
      <c r="G14" s="7">
        <v>86333624742.046494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1717429</v>
      </c>
      <c r="R14" s="7"/>
      <c r="S14" s="7">
        <v>67630</v>
      </c>
      <c r="T14" s="7"/>
      <c r="U14" s="7">
        <v>71219113526</v>
      </c>
      <c r="V14" s="7"/>
      <c r="W14" s="7">
        <v>115458632416.54401</v>
      </c>
      <c r="Y14" s="19">
        <v>3.3243769676109744E-3</v>
      </c>
    </row>
    <row r="15" spans="1:25">
      <c r="A15" s="2" t="s">
        <v>21</v>
      </c>
      <c r="C15" s="7">
        <v>2400000</v>
      </c>
      <c r="D15" s="7"/>
      <c r="E15" s="7">
        <v>147790915326</v>
      </c>
      <c r="F15" s="7"/>
      <c r="G15" s="7">
        <v>402542535600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2400000</v>
      </c>
      <c r="R15" s="7"/>
      <c r="S15" s="7">
        <v>215120</v>
      </c>
      <c r="T15" s="7"/>
      <c r="U15" s="7">
        <v>147790915326</v>
      </c>
      <c r="V15" s="7"/>
      <c r="W15" s="7">
        <v>513216086400</v>
      </c>
      <c r="Y15" s="19">
        <v>1.4776926604156922E-2</v>
      </c>
    </row>
    <row r="16" spans="1:25">
      <c r="A16" s="2" t="s">
        <v>22</v>
      </c>
      <c r="C16" s="7">
        <v>8755105</v>
      </c>
      <c r="D16" s="7"/>
      <c r="E16" s="7">
        <v>224149735943</v>
      </c>
      <c r="F16" s="7"/>
      <c r="G16" s="7">
        <v>1135307931738.8601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8755105</v>
      </c>
      <c r="R16" s="7"/>
      <c r="S16" s="7">
        <v>161570</v>
      </c>
      <c r="T16" s="7"/>
      <c r="U16" s="7">
        <v>224149735943</v>
      </c>
      <c r="V16" s="7"/>
      <c r="W16" s="7">
        <v>1406145669076.6399</v>
      </c>
      <c r="Y16" s="19">
        <v>4.0486866833133302E-2</v>
      </c>
    </row>
    <row r="17" spans="1:25">
      <c r="A17" s="2" t="s">
        <v>23</v>
      </c>
      <c r="C17" s="7">
        <v>22276849</v>
      </c>
      <c r="D17" s="7"/>
      <c r="E17" s="7">
        <v>235921479874</v>
      </c>
      <c r="F17" s="7"/>
      <c r="G17" s="7">
        <v>229414966113.94199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22276849</v>
      </c>
      <c r="R17" s="7"/>
      <c r="S17" s="7">
        <v>12276</v>
      </c>
      <c r="T17" s="7"/>
      <c r="U17" s="7">
        <v>235921479874</v>
      </c>
      <c r="V17" s="7"/>
      <c r="W17" s="7">
        <v>271843448263.97198</v>
      </c>
      <c r="Y17" s="19">
        <v>7.8271332276338475E-3</v>
      </c>
    </row>
    <row r="18" spans="1:25">
      <c r="A18" s="2" t="s">
        <v>24</v>
      </c>
      <c r="C18" s="7">
        <v>1679210</v>
      </c>
      <c r="D18" s="7"/>
      <c r="E18" s="7">
        <v>60900906461</v>
      </c>
      <c r="F18" s="7"/>
      <c r="G18" s="7">
        <v>66101060539.800003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1679210</v>
      </c>
      <c r="R18" s="7"/>
      <c r="S18" s="7">
        <v>47670</v>
      </c>
      <c r="T18" s="7"/>
      <c r="U18" s="7">
        <v>60900906461</v>
      </c>
      <c r="V18" s="7"/>
      <c r="W18" s="7">
        <v>79571655452.835007</v>
      </c>
      <c r="Y18" s="19">
        <v>2.2910905241605574E-3</v>
      </c>
    </row>
    <row r="19" spans="1:25">
      <c r="A19" s="2" t="s">
        <v>25</v>
      </c>
      <c r="C19" s="7">
        <v>3006727</v>
      </c>
      <c r="D19" s="7"/>
      <c r="E19" s="7">
        <v>326589092885</v>
      </c>
      <c r="F19" s="7"/>
      <c r="G19" s="7">
        <v>608416621009.60901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3006727</v>
      </c>
      <c r="R19" s="7"/>
      <c r="S19" s="7">
        <v>245439</v>
      </c>
      <c r="T19" s="7"/>
      <c r="U19" s="7">
        <v>326589092885</v>
      </c>
      <c r="V19" s="7"/>
      <c r="W19" s="7">
        <v>733577158147.48999</v>
      </c>
      <c r="Y19" s="19">
        <v>2.1121738214539866E-2</v>
      </c>
    </row>
    <row r="20" spans="1:25">
      <c r="A20" s="2" t="s">
        <v>26</v>
      </c>
      <c r="C20" s="7">
        <v>5100000</v>
      </c>
      <c r="D20" s="7"/>
      <c r="E20" s="7">
        <v>352522200000</v>
      </c>
      <c r="F20" s="7"/>
      <c r="G20" s="7">
        <v>345091415850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5100000</v>
      </c>
      <c r="R20" s="7"/>
      <c r="S20" s="7">
        <v>88250</v>
      </c>
      <c r="T20" s="7"/>
      <c r="U20" s="7">
        <v>352522200000</v>
      </c>
      <c r="V20" s="7"/>
      <c r="W20" s="7">
        <v>447397053750</v>
      </c>
      <c r="Y20" s="19">
        <v>1.2881812556878964E-2</v>
      </c>
    </row>
    <row r="21" spans="1:25">
      <c r="A21" s="2" t="s">
        <v>27</v>
      </c>
      <c r="C21" s="7">
        <v>5988099</v>
      </c>
      <c r="D21" s="7"/>
      <c r="E21" s="7">
        <v>100338301860</v>
      </c>
      <c r="F21" s="7"/>
      <c r="G21" s="7">
        <v>474233269838.38599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5988099</v>
      </c>
      <c r="R21" s="7"/>
      <c r="S21" s="7">
        <v>110400</v>
      </c>
      <c r="T21" s="7"/>
      <c r="U21" s="7">
        <v>100338301860</v>
      </c>
      <c r="V21" s="7"/>
      <c r="W21" s="7">
        <v>657152667128.88</v>
      </c>
      <c r="Y21" s="19">
        <v>1.892126335712891E-2</v>
      </c>
    </row>
    <row r="22" spans="1:25">
      <c r="A22" s="2" t="s">
        <v>28</v>
      </c>
      <c r="C22" s="7">
        <v>3888326</v>
      </c>
      <c r="D22" s="7"/>
      <c r="E22" s="7">
        <v>174722439657</v>
      </c>
      <c r="F22" s="7"/>
      <c r="G22" s="7">
        <v>176561900226.504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3888326</v>
      </c>
      <c r="R22" s="7"/>
      <c r="S22" s="7">
        <v>48760</v>
      </c>
      <c r="T22" s="7"/>
      <c r="U22" s="7">
        <v>174722439657</v>
      </c>
      <c r="V22" s="7"/>
      <c r="W22" s="7">
        <v>188466686844.228</v>
      </c>
      <c r="Y22" s="19">
        <v>5.4264830597207563E-3</v>
      </c>
    </row>
    <row r="23" spans="1:25">
      <c r="A23" s="2" t="s">
        <v>29</v>
      </c>
      <c r="C23" s="7">
        <v>11020888</v>
      </c>
      <c r="D23" s="7"/>
      <c r="E23" s="7">
        <v>127984615974</v>
      </c>
      <c r="F23" s="7"/>
      <c r="G23" s="7">
        <v>659290779452.95203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11020888</v>
      </c>
      <c r="R23" s="7"/>
      <c r="S23" s="7">
        <v>75030</v>
      </c>
      <c r="T23" s="7"/>
      <c r="U23" s="7">
        <v>127984615974</v>
      </c>
      <c r="V23" s="7"/>
      <c r="W23" s="7">
        <v>821977188141.49194</v>
      </c>
      <c r="Y23" s="19">
        <v>2.3667022334898723E-2</v>
      </c>
    </row>
    <row r="24" spans="1:25">
      <c r="A24" s="2" t="s">
        <v>30</v>
      </c>
      <c r="C24" s="7">
        <v>9424485</v>
      </c>
      <c r="D24" s="7"/>
      <c r="E24" s="7">
        <v>168164889566</v>
      </c>
      <c r="F24" s="7"/>
      <c r="G24" s="7">
        <v>218742989078.423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9424485</v>
      </c>
      <c r="R24" s="7"/>
      <c r="S24" s="7">
        <v>29446</v>
      </c>
      <c r="T24" s="7"/>
      <c r="U24" s="7">
        <v>168164889566</v>
      </c>
      <c r="V24" s="7"/>
      <c r="W24" s="7">
        <v>275862180667.40601</v>
      </c>
      <c r="Y24" s="19">
        <v>7.9428437740117867E-3</v>
      </c>
    </row>
    <row r="25" spans="1:25">
      <c r="A25" s="2" t="s">
        <v>31</v>
      </c>
      <c r="C25" s="7">
        <v>3892776</v>
      </c>
      <c r="D25" s="7"/>
      <c r="E25" s="7">
        <v>185063232268</v>
      </c>
      <c r="F25" s="7"/>
      <c r="G25" s="7">
        <v>312626113670.41199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3892776</v>
      </c>
      <c r="R25" s="7"/>
      <c r="S25" s="7">
        <v>119790</v>
      </c>
      <c r="T25" s="7"/>
      <c r="U25" s="7">
        <v>185063232268</v>
      </c>
      <c r="V25" s="7"/>
      <c r="W25" s="7">
        <v>463541058999.612</v>
      </c>
      <c r="Y25" s="19">
        <v>1.3346643623153664E-2</v>
      </c>
    </row>
    <row r="26" spans="1:25">
      <c r="A26" s="2" t="s">
        <v>32</v>
      </c>
      <c r="C26" s="7">
        <v>3311040</v>
      </c>
      <c r="D26" s="7"/>
      <c r="E26" s="7">
        <v>107898218739</v>
      </c>
      <c r="F26" s="7"/>
      <c r="G26" s="7">
        <v>295154144142.91199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3311040</v>
      </c>
      <c r="R26" s="7"/>
      <c r="S26" s="7">
        <v>122520</v>
      </c>
      <c r="T26" s="7"/>
      <c r="U26" s="7">
        <v>107898218739</v>
      </c>
      <c r="V26" s="7"/>
      <c r="W26" s="7">
        <v>403254892506.23999</v>
      </c>
      <c r="Y26" s="19">
        <v>1.1610836268073568E-2</v>
      </c>
    </row>
    <row r="27" spans="1:25">
      <c r="A27" s="2" t="s">
        <v>33</v>
      </c>
      <c r="C27" s="7">
        <v>14104969</v>
      </c>
      <c r="D27" s="7"/>
      <c r="E27" s="7">
        <v>31456234983</v>
      </c>
      <c r="F27" s="7"/>
      <c r="G27" s="7">
        <v>113570459919.045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14104969</v>
      </c>
      <c r="R27" s="7"/>
      <c r="S27" s="7">
        <v>8780</v>
      </c>
      <c r="T27" s="7"/>
      <c r="U27" s="7">
        <v>31456234983</v>
      </c>
      <c r="V27" s="7"/>
      <c r="W27" s="7">
        <v>123104770134.47099</v>
      </c>
      <c r="Y27" s="19">
        <v>3.5445306589257505E-3</v>
      </c>
    </row>
    <row r="28" spans="1:25">
      <c r="A28" s="2" t="s">
        <v>34</v>
      </c>
      <c r="C28" s="7">
        <v>26417969</v>
      </c>
      <c r="D28" s="7"/>
      <c r="E28" s="7">
        <v>92779888686</v>
      </c>
      <c r="F28" s="7"/>
      <c r="G28" s="7">
        <v>181199396382.70499</v>
      </c>
      <c r="H28" s="7"/>
      <c r="I28" s="7">
        <v>0</v>
      </c>
      <c r="J28" s="7"/>
      <c r="K28" s="7">
        <v>0</v>
      </c>
      <c r="L28" s="7"/>
      <c r="M28" s="7">
        <v>-14178220</v>
      </c>
      <c r="N28" s="7"/>
      <c r="O28" s="7">
        <v>93646267747</v>
      </c>
      <c r="P28" s="7"/>
      <c r="Q28" s="7">
        <v>12239749</v>
      </c>
      <c r="R28" s="7"/>
      <c r="S28" s="7">
        <v>7200</v>
      </c>
      <c r="T28" s="7"/>
      <c r="U28" s="7">
        <v>42985989947</v>
      </c>
      <c r="V28" s="7"/>
      <c r="W28" s="7">
        <v>87601841952.839996</v>
      </c>
      <c r="Y28" s="19">
        <v>2.5223020541042637E-3</v>
      </c>
    </row>
    <row r="29" spans="1:25">
      <c r="A29" s="2" t="s">
        <v>35</v>
      </c>
      <c r="C29" s="7">
        <v>10580735</v>
      </c>
      <c r="D29" s="7"/>
      <c r="E29" s="7">
        <v>227778233801</v>
      </c>
      <c r="F29" s="7"/>
      <c r="G29" s="7">
        <v>258737378818.04999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10580735</v>
      </c>
      <c r="R29" s="7"/>
      <c r="S29" s="7">
        <v>25430</v>
      </c>
      <c r="T29" s="7"/>
      <c r="U29" s="7">
        <v>227778233801</v>
      </c>
      <c r="V29" s="7"/>
      <c r="W29" s="7">
        <v>267467135908.25299</v>
      </c>
      <c r="Y29" s="19">
        <v>7.7011269542706191E-3</v>
      </c>
    </row>
    <row r="30" spans="1:25">
      <c r="A30" s="2" t="s">
        <v>36</v>
      </c>
      <c r="C30" s="7">
        <v>11693117</v>
      </c>
      <c r="D30" s="7"/>
      <c r="E30" s="7">
        <v>76422331712</v>
      </c>
      <c r="F30" s="7"/>
      <c r="G30" s="7">
        <v>271409727972.397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11693117</v>
      </c>
      <c r="R30" s="7"/>
      <c r="S30" s="7">
        <v>25350</v>
      </c>
      <c r="T30" s="7"/>
      <c r="U30" s="7">
        <v>76422331712</v>
      </c>
      <c r="V30" s="7"/>
      <c r="W30" s="7">
        <v>294656813880.09698</v>
      </c>
      <c r="Y30" s="19">
        <v>8.4839938332083413E-3</v>
      </c>
    </row>
    <row r="31" spans="1:25">
      <c r="A31" s="2" t="s">
        <v>37</v>
      </c>
      <c r="C31" s="7">
        <v>60880844</v>
      </c>
      <c r="D31" s="7"/>
      <c r="E31" s="7">
        <v>447422873091</v>
      </c>
      <c r="F31" s="7"/>
      <c r="G31" s="7">
        <v>593082309186.35999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60880844</v>
      </c>
      <c r="R31" s="7"/>
      <c r="S31" s="7">
        <v>12680</v>
      </c>
      <c r="T31" s="7"/>
      <c r="U31" s="7">
        <v>447422873091</v>
      </c>
      <c r="V31" s="7"/>
      <c r="W31" s="7">
        <v>767375885763.57605</v>
      </c>
      <c r="Y31" s="19">
        <v>2.2094898118392787E-2</v>
      </c>
    </row>
    <row r="32" spans="1:25">
      <c r="A32" s="2" t="s">
        <v>38</v>
      </c>
      <c r="C32" s="7">
        <v>10378060</v>
      </c>
      <c r="D32" s="7"/>
      <c r="E32" s="7">
        <v>43153466961</v>
      </c>
      <c r="F32" s="7"/>
      <c r="G32" s="7">
        <v>313326983811.99597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10378060</v>
      </c>
      <c r="R32" s="7"/>
      <c r="S32" s="7">
        <v>25317</v>
      </c>
      <c r="T32" s="7"/>
      <c r="U32" s="7">
        <v>43153466961</v>
      </c>
      <c r="V32" s="7"/>
      <c r="W32" s="7">
        <v>261178034017.13101</v>
      </c>
      <c r="Y32" s="19">
        <v>7.5200461200686649E-3</v>
      </c>
    </row>
    <row r="33" spans="1:25">
      <c r="A33" s="2" t="s">
        <v>39</v>
      </c>
      <c r="C33" s="7">
        <v>68331606</v>
      </c>
      <c r="D33" s="7"/>
      <c r="E33" s="7">
        <v>460163652883</v>
      </c>
      <c r="F33" s="7"/>
      <c r="G33" s="7">
        <v>465965725997.89801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68331606</v>
      </c>
      <c r="R33" s="7"/>
      <c r="S33" s="7">
        <v>7070</v>
      </c>
      <c r="T33" s="7"/>
      <c r="U33" s="7">
        <v>460163652883</v>
      </c>
      <c r="V33" s="7"/>
      <c r="W33" s="7">
        <v>480229982916.20099</v>
      </c>
      <c r="Y33" s="19">
        <v>1.382716442200015E-2</v>
      </c>
    </row>
    <row r="34" spans="1:25">
      <c r="A34" s="2" t="s">
        <v>40</v>
      </c>
      <c r="C34" s="7">
        <v>10944108</v>
      </c>
      <c r="D34" s="7"/>
      <c r="E34" s="7">
        <v>219490133710</v>
      </c>
      <c r="F34" s="7"/>
      <c r="G34" s="7">
        <v>246507047040.12701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10944108</v>
      </c>
      <c r="R34" s="7"/>
      <c r="S34" s="7">
        <v>21349</v>
      </c>
      <c r="T34" s="7"/>
      <c r="U34" s="7">
        <v>219490133710</v>
      </c>
      <c r="V34" s="7"/>
      <c r="W34" s="7">
        <v>232255569409.93301</v>
      </c>
      <c r="Y34" s="19">
        <v>6.6872874672567039E-3</v>
      </c>
    </row>
    <row r="35" spans="1:25">
      <c r="A35" s="2" t="s">
        <v>41</v>
      </c>
      <c r="C35" s="7">
        <v>500000</v>
      </c>
      <c r="D35" s="7"/>
      <c r="E35" s="7">
        <v>16920850135</v>
      </c>
      <c r="F35" s="7"/>
      <c r="G35" s="7">
        <v>15651814275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500000</v>
      </c>
      <c r="R35" s="7"/>
      <c r="S35" s="7">
        <v>35601</v>
      </c>
      <c r="T35" s="7"/>
      <c r="U35" s="7">
        <v>16920850135</v>
      </c>
      <c r="V35" s="7"/>
      <c r="W35" s="7">
        <v>17694587025</v>
      </c>
      <c r="Y35" s="19">
        <v>5.0947665259950896E-4</v>
      </c>
    </row>
    <row r="36" spans="1:25">
      <c r="A36" s="2" t="s">
        <v>42</v>
      </c>
      <c r="C36" s="7">
        <v>86842</v>
      </c>
      <c r="D36" s="7"/>
      <c r="E36" s="7">
        <v>2173839798</v>
      </c>
      <c r="F36" s="7"/>
      <c r="G36" s="7">
        <v>6888844475.2700996</v>
      </c>
      <c r="H36" s="7"/>
      <c r="I36" s="7">
        <v>0</v>
      </c>
      <c r="J36" s="7"/>
      <c r="K36" s="7">
        <v>0</v>
      </c>
      <c r="L36" s="7"/>
      <c r="M36" s="7">
        <v>-86842</v>
      </c>
      <c r="N36" s="7"/>
      <c r="O36" s="7">
        <v>6657010492</v>
      </c>
      <c r="P36" s="7"/>
      <c r="Q36" s="7">
        <v>0</v>
      </c>
      <c r="R36" s="7"/>
      <c r="S36" s="7">
        <v>0</v>
      </c>
      <c r="T36" s="7"/>
      <c r="U36" s="7">
        <v>0</v>
      </c>
      <c r="V36" s="7"/>
      <c r="W36" s="7">
        <v>0</v>
      </c>
      <c r="Y36" s="19">
        <v>0</v>
      </c>
    </row>
    <row r="37" spans="1:25">
      <c r="A37" s="2" t="s">
        <v>43</v>
      </c>
      <c r="C37" s="7">
        <v>538214</v>
      </c>
      <c r="D37" s="7"/>
      <c r="E37" s="7">
        <v>173702413977</v>
      </c>
      <c r="F37" s="7"/>
      <c r="G37" s="7">
        <v>207140451509.439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538214</v>
      </c>
      <c r="R37" s="7"/>
      <c r="S37" s="7">
        <v>567100</v>
      </c>
      <c r="T37" s="7"/>
      <c r="U37" s="7">
        <v>173702413977</v>
      </c>
      <c r="V37" s="7"/>
      <c r="W37" s="7">
        <v>303405093501.57001</v>
      </c>
      <c r="Y37" s="19">
        <v>8.7358812726413947E-3</v>
      </c>
    </row>
    <row r="38" spans="1:25">
      <c r="A38" s="2" t="s">
        <v>44</v>
      </c>
      <c r="C38" s="7">
        <v>633689</v>
      </c>
      <c r="D38" s="7"/>
      <c r="E38" s="7">
        <v>13319818327</v>
      </c>
      <c r="F38" s="7"/>
      <c r="G38" s="7">
        <v>11338533908.1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633689</v>
      </c>
      <c r="R38" s="7"/>
      <c r="S38" s="7">
        <v>50030</v>
      </c>
      <c r="T38" s="7"/>
      <c r="U38" s="7">
        <v>13319818327</v>
      </c>
      <c r="V38" s="7"/>
      <c r="W38" s="7">
        <v>31514825079.0135</v>
      </c>
      <c r="Y38" s="19">
        <v>9.0739996168488443E-4</v>
      </c>
    </row>
    <row r="39" spans="1:25">
      <c r="A39" s="2" t="s">
        <v>45</v>
      </c>
      <c r="C39" s="7">
        <v>11359792</v>
      </c>
      <c r="D39" s="7"/>
      <c r="E39" s="7">
        <v>91092876655</v>
      </c>
      <c r="F39" s="7"/>
      <c r="G39" s="7">
        <v>106237029243.341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11359792</v>
      </c>
      <c r="R39" s="7"/>
      <c r="S39" s="7">
        <v>9391</v>
      </c>
      <c r="T39" s="7"/>
      <c r="U39" s="7">
        <v>91092876655</v>
      </c>
      <c r="V39" s="7"/>
      <c r="W39" s="7">
        <v>106045061822.302</v>
      </c>
      <c r="Y39" s="19">
        <v>3.0533339402383937E-3</v>
      </c>
    </row>
    <row r="40" spans="1:25">
      <c r="A40" s="2" t="s">
        <v>46</v>
      </c>
      <c r="C40" s="7">
        <v>21477500</v>
      </c>
      <c r="D40" s="7"/>
      <c r="E40" s="7">
        <v>177526527511</v>
      </c>
      <c r="F40" s="7"/>
      <c r="G40" s="7">
        <v>278186706641.25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21477500</v>
      </c>
      <c r="R40" s="7"/>
      <c r="S40" s="7">
        <v>14520</v>
      </c>
      <c r="T40" s="7"/>
      <c r="U40" s="7">
        <v>177526527511</v>
      </c>
      <c r="V40" s="7"/>
      <c r="W40" s="7">
        <v>309997772865</v>
      </c>
      <c r="Y40" s="19">
        <v>8.9257029513839757E-3</v>
      </c>
    </row>
    <row r="41" spans="1:25">
      <c r="A41" s="2" t="s">
        <v>47</v>
      </c>
      <c r="C41" s="7">
        <v>82469611</v>
      </c>
      <c r="D41" s="7"/>
      <c r="E41" s="7">
        <v>535528416207</v>
      </c>
      <c r="F41" s="7"/>
      <c r="G41" s="7">
        <v>731006001235.34204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82469611</v>
      </c>
      <c r="R41" s="7"/>
      <c r="S41" s="7">
        <v>9822</v>
      </c>
      <c r="T41" s="7"/>
      <c r="U41" s="7">
        <v>535528416207</v>
      </c>
      <c r="V41" s="7"/>
      <c r="W41" s="7">
        <v>805196920952.51001</v>
      </c>
      <c r="Y41" s="19">
        <v>2.3183871507750899E-2</v>
      </c>
    </row>
    <row r="42" spans="1:25">
      <c r="A42" s="2" t="s">
        <v>48</v>
      </c>
      <c r="C42" s="7">
        <v>96432880</v>
      </c>
      <c r="D42" s="7"/>
      <c r="E42" s="7">
        <v>379339755760</v>
      </c>
      <c r="F42" s="7"/>
      <c r="G42" s="7">
        <v>632670088802.40002</v>
      </c>
      <c r="H42" s="7"/>
      <c r="I42" s="7">
        <v>80000</v>
      </c>
      <c r="J42" s="7"/>
      <c r="K42" s="7">
        <v>493257316</v>
      </c>
      <c r="L42" s="7"/>
      <c r="M42" s="7">
        <v>0</v>
      </c>
      <c r="N42" s="7"/>
      <c r="O42" s="7">
        <v>0</v>
      </c>
      <c r="P42" s="7"/>
      <c r="Q42" s="7">
        <v>96512880</v>
      </c>
      <c r="R42" s="7"/>
      <c r="S42" s="7">
        <v>7550</v>
      </c>
      <c r="T42" s="7"/>
      <c r="U42" s="7">
        <v>379833013076</v>
      </c>
      <c r="V42" s="7"/>
      <c r="W42" s="7">
        <v>724336644148.19995</v>
      </c>
      <c r="Y42" s="19">
        <v>2.0855677970579065E-2</v>
      </c>
    </row>
    <row r="43" spans="1:25">
      <c r="A43" s="2" t="s">
        <v>49</v>
      </c>
      <c r="C43" s="7">
        <v>32433588</v>
      </c>
      <c r="D43" s="7"/>
      <c r="E43" s="7">
        <v>94788927301</v>
      </c>
      <c r="F43" s="7"/>
      <c r="G43" s="7">
        <v>244383809787.612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32433588</v>
      </c>
      <c r="R43" s="7"/>
      <c r="S43" s="7">
        <v>8970</v>
      </c>
      <c r="T43" s="7"/>
      <c r="U43" s="7">
        <v>94788927301</v>
      </c>
      <c r="V43" s="7"/>
      <c r="W43" s="7">
        <v>289198255118.05798</v>
      </c>
      <c r="Y43" s="19">
        <v>8.3268266587401187E-3</v>
      </c>
    </row>
    <row r="44" spans="1:25">
      <c r="A44" s="2" t="s">
        <v>50</v>
      </c>
      <c r="C44" s="7">
        <v>9495314</v>
      </c>
      <c r="D44" s="7"/>
      <c r="E44" s="7">
        <v>149914706366</v>
      </c>
      <c r="F44" s="7"/>
      <c r="G44" s="7">
        <v>151021070107.20001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9495314</v>
      </c>
      <c r="R44" s="7"/>
      <c r="S44" s="7">
        <v>17750</v>
      </c>
      <c r="T44" s="7"/>
      <c r="U44" s="7">
        <v>149914706366</v>
      </c>
      <c r="V44" s="7"/>
      <c r="W44" s="7">
        <v>167538999650.17499</v>
      </c>
      <c r="Y44" s="19">
        <v>4.8239164102018058E-3</v>
      </c>
    </row>
    <row r="45" spans="1:25">
      <c r="A45" s="2" t="s">
        <v>51</v>
      </c>
      <c r="C45" s="7">
        <v>40664165</v>
      </c>
      <c r="D45" s="7"/>
      <c r="E45" s="7">
        <v>173894491429</v>
      </c>
      <c r="F45" s="7"/>
      <c r="G45" s="7">
        <v>598248755630.09998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40664165</v>
      </c>
      <c r="R45" s="7"/>
      <c r="S45" s="7">
        <v>18240</v>
      </c>
      <c r="T45" s="7"/>
      <c r="U45" s="7">
        <v>173894491429</v>
      </c>
      <c r="V45" s="7"/>
      <c r="W45" s="7">
        <v>737301169100.88</v>
      </c>
      <c r="Y45" s="19">
        <v>2.1228962906028652E-2</v>
      </c>
    </row>
    <row r="46" spans="1:25">
      <c r="A46" s="2" t="s">
        <v>52</v>
      </c>
      <c r="C46" s="7">
        <v>60194533</v>
      </c>
      <c r="D46" s="7"/>
      <c r="E46" s="7">
        <v>503241014625</v>
      </c>
      <c r="F46" s="7"/>
      <c r="G46" s="7">
        <v>773684335585.44397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60194533</v>
      </c>
      <c r="R46" s="7"/>
      <c r="S46" s="7">
        <v>16250</v>
      </c>
      <c r="T46" s="7"/>
      <c r="U46" s="7">
        <v>503241014625</v>
      </c>
      <c r="V46" s="7"/>
      <c r="W46" s="7">
        <v>972341102340.56299</v>
      </c>
      <c r="Y46" s="19">
        <v>2.7996419995870835E-2</v>
      </c>
    </row>
    <row r="47" spans="1:25">
      <c r="A47" s="2" t="s">
        <v>53</v>
      </c>
      <c r="C47" s="7">
        <v>113300</v>
      </c>
      <c r="D47" s="7"/>
      <c r="E47" s="7">
        <v>57161499375</v>
      </c>
      <c r="F47" s="7"/>
      <c r="G47" s="7">
        <v>117456243240.875</v>
      </c>
      <c r="H47" s="7"/>
      <c r="I47" s="7">
        <v>178000</v>
      </c>
      <c r="J47" s="7"/>
      <c r="K47" s="7">
        <v>203377852997</v>
      </c>
      <c r="L47" s="7"/>
      <c r="M47" s="7">
        <v>-1200</v>
      </c>
      <c r="N47" s="7"/>
      <c r="O47" s="7">
        <v>1373689548</v>
      </c>
      <c r="P47" s="7"/>
      <c r="Q47" s="7">
        <v>290100</v>
      </c>
      <c r="R47" s="7"/>
      <c r="S47" s="7">
        <v>1237302</v>
      </c>
      <c r="T47" s="7"/>
      <c r="U47" s="7">
        <v>259466069768</v>
      </c>
      <c r="V47" s="7"/>
      <c r="W47" s="7">
        <v>358492633562.25</v>
      </c>
      <c r="Y47" s="19">
        <v>1.032200563205162E-2</v>
      </c>
    </row>
    <row r="48" spans="1:25">
      <c r="A48" s="2" t="s">
        <v>54</v>
      </c>
      <c r="C48" s="7">
        <v>231600</v>
      </c>
      <c r="D48" s="7"/>
      <c r="E48" s="7">
        <v>246076852800</v>
      </c>
      <c r="F48" s="7"/>
      <c r="G48" s="7">
        <v>240085726438.5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231600</v>
      </c>
      <c r="R48" s="7"/>
      <c r="S48" s="7">
        <v>1235377</v>
      </c>
      <c r="T48" s="7"/>
      <c r="U48" s="7">
        <v>246076852800</v>
      </c>
      <c r="V48" s="7"/>
      <c r="W48" s="7">
        <v>285755671558.5</v>
      </c>
      <c r="Y48" s="19">
        <v>8.2277050490783803E-3</v>
      </c>
    </row>
    <row r="49" spans="1:25">
      <c r="A49" s="2" t="s">
        <v>55</v>
      </c>
      <c r="C49" s="7">
        <v>80000</v>
      </c>
      <c r="D49" s="7"/>
      <c r="E49" s="7">
        <v>50312478688</v>
      </c>
      <c r="F49" s="7"/>
      <c r="G49" s="7">
        <v>83030721700</v>
      </c>
      <c r="H49" s="7"/>
      <c r="I49" s="7">
        <v>11400</v>
      </c>
      <c r="J49" s="7"/>
      <c r="K49" s="7">
        <v>13056468181</v>
      </c>
      <c r="L49" s="7"/>
      <c r="M49" s="7">
        <v>0</v>
      </c>
      <c r="N49" s="7"/>
      <c r="O49" s="7">
        <v>0</v>
      </c>
      <c r="P49" s="7"/>
      <c r="Q49" s="7">
        <v>91400</v>
      </c>
      <c r="R49" s="7"/>
      <c r="S49" s="7">
        <v>1236043</v>
      </c>
      <c r="T49" s="7"/>
      <c r="U49" s="7">
        <v>63368946869</v>
      </c>
      <c r="V49" s="7"/>
      <c r="W49" s="7">
        <v>112833112287.25</v>
      </c>
      <c r="Y49" s="19">
        <v>3.2487808994509527E-3</v>
      </c>
    </row>
    <row r="50" spans="1:25">
      <c r="A50" s="2" t="s">
        <v>56</v>
      </c>
      <c r="C50" s="7">
        <v>1023131</v>
      </c>
      <c r="D50" s="7"/>
      <c r="E50" s="7">
        <v>34820206312</v>
      </c>
      <c r="F50" s="7"/>
      <c r="G50" s="7">
        <v>38423898539.378998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1023131</v>
      </c>
      <c r="R50" s="7"/>
      <c r="S50" s="7">
        <v>44400</v>
      </c>
      <c r="T50" s="7"/>
      <c r="U50" s="7">
        <v>34820206312</v>
      </c>
      <c r="V50" s="7"/>
      <c r="W50" s="7">
        <v>45156725652.419998</v>
      </c>
      <c r="Y50" s="19">
        <v>1.300188435889722E-3</v>
      </c>
    </row>
    <row r="51" spans="1:25">
      <c r="A51" s="2" t="s">
        <v>57</v>
      </c>
      <c r="C51" s="7">
        <v>4530397</v>
      </c>
      <c r="D51" s="7"/>
      <c r="E51" s="7">
        <v>21721238231</v>
      </c>
      <c r="F51" s="7"/>
      <c r="G51" s="7">
        <v>117810020166.15601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4530397</v>
      </c>
      <c r="R51" s="7"/>
      <c r="S51" s="7">
        <v>29060</v>
      </c>
      <c r="T51" s="7"/>
      <c r="U51" s="7">
        <v>21721238231</v>
      </c>
      <c r="V51" s="7"/>
      <c r="W51" s="7">
        <v>130869999465.92101</v>
      </c>
      <c r="Y51" s="19">
        <v>3.7681133308957214E-3</v>
      </c>
    </row>
    <row r="52" spans="1:25">
      <c r="A52" s="2" t="s">
        <v>58</v>
      </c>
      <c r="C52" s="7">
        <v>45861974</v>
      </c>
      <c r="D52" s="7"/>
      <c r="E52" s="7">
        <v>371178100259</v>
      </c>
      <c r="F52" s="7"/>
      <c r="G52" s="7">
        <v>653200556809.34204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45861974</v>
      </c>
      <c r="R52" s="7"/>
      <c r="S52" s="7">
        <v>17483</v>
      </c>
      <c r="T52" s="7"/>
      <c r="U52" s="7">
        <v>371178100259</v>
      </c>
      <c r="V52" s="7"/>
      <c r="W52" s="7">
        <v>797034152337.92004</v>
      </c>
      <c r="Y52" s="19">
        <v>2.2948842567893195E-2</v>
      </c>
    </row>
    <row r="53" spans="1:25">
      <c r="A53" s="2" t="s">
        <v>59</v>
      </c>
      <c r="C53" s="7">
        <v>8142737</v>
      </c>
      <c r="D53" s="7"/>
      <c r="E53" s="7">
        <v>76237181474</v>
      </c>
      <c r="F53" s="7"/>
      <c r="G53" s="7">
        <v>68121525408.177597</v>
      </c>
      <c r="H53" s="7"/>
      <c r="I53" s="7">
        <v>1743510</v>
      </c>
      <c r="J53" s="7"/>
      <c r="K53" s="7">
        <v>15963160298</v>
      </c>
      <c r="L53" s="7"/>
      <c r="M53" s="7">
        <v>0</v>
      </c>
      <c r="N53" s="7"/>
      <c r="O53" s="7">
        <v>0</v>
      </c>
      <c r="P53" s="7"/>
      <c r="Q53" s="7">
        <v>9886247</v>
      </c>
      <c r="R53" s="7"/>
      <c r="S53" s="7">
        <v>9390</v>
      </c>
      <c r="T53" s="7"/>
      <c r="U53" s="7">
        <v>92200341772</v>
      </c>
      <c r="V53" s="7"/>
      <c r="W53" s="7">
        <v>92279509766.986496</v>
      </c>
      <c r="Y53" s="19">
        <v>2.6569851940134769E-3</v>
      </c>
    </row>
    <row r="54" spans="1:25">
      <c r="A54" s="2" t="s">
        <v>60</v>
      </c>
      <c r="C54" s="7">
        <v>30403165</v>
      </c>
      <c r="D54" s="7"/>
      <c r="E54" s="7">
        <v>157221636772</v>
      </c>
      <c r="F54" s="7"/>
      <c r="G54" s="7">
        <v>154798447313.776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30403165</v>
      </c>
      <c r="R54" s="7"/>
      <c r="S54" s="7">
        <v>5017</v>
      </c>
      <c r="T54" s="7"/>
      <c r="U54" s="7">
        <v>157221636772</v>
      </c>
      <c r="V54" s="7"/>
      <c r="W54" s="7">
        <v>151625109366.10999</v>
      </c>
      <c r="Y54" s="19">
        <v>4.3657109974218327E-3</v>
      </c>
    </row>
    <row r="55" spans="1:25">
      <c r="A55" s="2" t="s">
        <v>61</v>
      </c>
      <c r="C55" s="7">
        <v>1593955</v>
      </c>
      <c r="D55" s="7"/>
      <c r="E55" s="7">
        <v>50140123765</v>
      </c>
      <c r="F55" s="7"/>
      <c r="G55" s="7">
        <v>39377272490.523003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1593955</v>
      </c>
      <c r="R55" s="7"/>
      <c r="S55" s="7">
        <v>26038</v>
      </c>
      <c r="T55" s="7"/>
      <c r="U55" s="7">
        <v>50140123765</v>
      </c>
      <c r="V55" s="7"/>
      <c r="W55" s="7">
        <v>41256455058.274498</v>
      </c>
      <c r="Y55" s="19">
        <v>1.1878887363414897E-3</v>
      </c>
    </row>
    <row r="56" spans="1:25">
      <c r="A56" s="2" t="s">
        <v>62</v>
      </c>
      <c r="C56" s="7">
        <v>178047</v>
      </c>
      <c r="D56" s="7"/>
      <c r="E56" s="7">
        <v>1325979605</v>
      </c>
      <c r="F56" s="7"/>
      <c r="G56" s="7">
        <v>3463647730.2494998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178047</v>
      </c>
      <c r="R56" s="7"/>
      <c r="S56" s="7">
        <v>30395</v>
      </c>
      <c r="T56" s="7"/>
      <c r="U56" s="7">
        <v>1325979605</v>
      </c>
      <c r="V56" s="7"/>
      <c r="W56" s="7">
        <v>5379538720.53825</v>
      </c>
      <c r="Y56" s="19">
        <v>1.5489196645262045E-4</v>
      </c>
    </row>
    <row r="57" spans="1:25">
      <c r="A57" s="2" t="s">
        <v>63</v>
      </c>
      <c r="C57" s="7">
        <v>4000000</v>
      </c>
      <c r="D57" s="7"/>
      <c r="E57" s="7">
        <v>41698659807</v>
      </c>
      <c r="F57" s="7"/>
      <c r="G57" s="7">
        <v>42187482000</v>
      </c>
      <c r="H57" s="7"/>
      <c r="I57" s="7">
        <v>40800000</v>
      </c>
      <c r="J57" s="7"/>
      <c r="K57" s="7">
        <v>500773419604</v>
      </c>
      <c r="L57" s="7"/>
      <c r="M57" s="7">
        <v>0</v>
      </c>
      <c r="N57" s="7"/>
      <c r="O57" s="7">
        <v>0</v>
      </c>
      <c r="P57" s="7"/>
      <c r="Q57" s="7">
        <v>44800000</v>
      </c>
      <c r="R57" s="7"/>
      <c r="S57" s="7">
        <v>13980</v>
      </c>
      <c r="T57" s="7"/>
      <c r="U57" s="7">
        <v>542472079411</v>
      </c>
      <c r="V57" s="7"/>
      <c r="W57" s="7">
        <v>622577491200</v>
      </c>
      <c r="Y57" s="19">
        <v>1.7925747334607615E-2</v>
      </c>
    </row>
    <row r="58" spans="1:25">
      <c r="A58" s="2" t="s">
        <v>64</v>
      </c>
      <c r="C58" s="7">
        <v>1200000</v>
      </c>
      <c r="D58" s="7"/>
      <c r="E58" s="7">
        <v>49329735363</v>
      </c>
      <c r="F58" s="7"/>
      <c r="G58" s="7">
        <v>48585187800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1200000</v>
      </c>
      <c r="R58" s="7"/>
      <c r="S58" s="7">
        <v>47610</v>
      </c>
      <c r="T58" s="7"/>
      <c r="U58" s="7">
        <v>49329735363</v>
      </c>
      <c r="V58" s="7"/>
      <c r="W58" s="7">
        <v>56792064600</v>
      </c>
      <c r="Y58" s="19">
        <v>1.6352023884899382E-3</v>
      </c>
    </row>
    <row r="59" spans="1:25">
      <c r="A59" s="2" t="s">
        <v>65</v>
      </c>
      <c r="C59" s="7">
        <v>561012</v>
      </c>
      <c r="D59" s="7"/>
      <c r="E59" s="7">
        <v>3604960219</v>
      </c>
      <c r="F59" s="7"/>
      <c r="G59" s="7">
        <v>24304547335.3452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561012</v>
      </c>
      <c r="R59" s="7"/>
      <c r="S59" s="7">
        <v>43342</v>
      </c>
      <c r="T59" s="7"/>
      <c r="U59" s="7">
        <v>3604960219</v>
      </c>
      <c r="V59" s="7"/>
      <c r="W59" s="7">
        <v>24170705580.481201</v>
      </c>
      <c r="Y59" s="19">
        <v>6.9594221965809538E-4</v>
      </c>
    </row>
    <row r="60" spans="1:25">
      <c r="A60" s="2" t="s">
        <v>66</v>
      </c>
      <c r="C60" s="7">
        <v>7509810</v>
      </c>
      <c r="D60" s="7"/>
      <c r="E60" s="7">
        <v>212206911742</v>
      </c>
      <c r="F60" s="7"/>
      <c r="G60" s="7">
        <v>184015371441.82501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7509810</v>
      </c>
      <c r="R60" s="7"/>
      <c r="S60" s="7">
        <v>28570</v>
      </c>
      <c r="T60" s="7"/>
      <c r="U60" s="7">
        <v>212206911742</v>
      </c>
      <c r="V60" s="7"/>
      <c r="W60" s="7">
        <v>213278667833.38501</v>
      </c>
      <c r="Y60" s="19">
        <v>6.1408893920560752E-3</v>
      </c>
    </row>
    <row r="61" spans="1:25">
      <c r="A61" s="2" t="s">
        <v>67</v>
      </c>
      <c r="C61" s="7">
        <v>89098294</v>
      </c>
      <c r="D61" s="7"/>
      <c r="E61" s="7">
        <v>560728956437</v>
      </c>
      <c r="F61" s="7"/>
      <c r="G61" s="7">
        <v>1351550108639.6799</v>
      </c>
      <c r="H61" s="7"/>
      <c r="I61" s="7">
        <v>2700000</v>
      </c>
      <c r="J61" s="7"/>
      <c r="K61" s="7">
        <v>48857284768</v>
      </c>
      <c r="L61" s="7"/>
      <c r="M61" s="7">
        <v>0</v>
      </c>
      <c r="N61" s="7"/>
      <c r="O61" s="7">
        <v>0</v>
      </c>
      <c r="P61" s="7"/>
      <c r="Q61" s="7">
        <v>91798294</v>
      </c>
      <c r="R61" s="7"/>
      <c r="S61" s="7">
        <v>18050</v>
      </c>
      <c r="T61" s="7"/>
      <c r="U61" s="7">
        <v>609586241205</v>
      </c>
      <c r="V61" s="7"/>
      <c r="W61" s="7">
        <v>1647100299420.1399</v>
      </c>
      <c r="Y61" s="19">
        <v>4.7424624596132489E-2</v>
      </c>
    </row>
    <row r="62" spans="1:25">
      <c r="A62" s="2" t="s">
        <v>68</v>
      </c>
      <c r="C62" s="7">
        <v>48401122</v>
      </c>
      <c r="D62" s="7"/>
      <c r="E62" s="7">
        <v>544611193022</v>
      </c>
      <c r="F62" s="7"/>
      <c r="G62" s="7">
        <v>1748912469031.03</v>
      </c>
      <c r="H62" s="7"/>
      <c r="I62" s="7">
        <v>0</v>
      </c>
      <c r="J62" s="7"/>
      <c r="K62" s="7">
        <v>0</v>
      </c>
      <c r="L62" s="7"/>
      <c r="M62" s="7">
        <v>-2000000</v>
      </c>
      <c r="N62" s="7"/>
      <c r="O62" s="7">
        <v>59523714610</v>
      </c>
      <c r="P62" s="7"/>
      <c r="Q62" s="7">
        <v>46401122</v>
      </c>
      <c r="R62" s="7"/>
      <c r="S62" s="7">
        <v>29940</v>
      </c>
      <c r="T62" s="7"/>
      <c r="U62" s="7">
        <v>522107119953</v>
      </c>
      <c r="V62" s="7"/>
      <c r="W62" s="7">
        <v>1380983557603.55</v>
      </c>
      <c r="Y62" s="19">
        <v>3.9762379264842877E-2</v>
      </c>
    </row>
    <row r="63" spans="1:25">
      <c r="A63" s="2" t="s">
        <v>69</v>
      </c>
      <c r="C63" s="7">
        <v>146149622</v>
      </c>
      <c r="D63" s="7"/>
      <c r="E63" s="7">
        <v>670260541844</v>
      </c>
      <c r="F63" s="7"/>
      <c r="G63" s="7">
        <v>1523987533048.0601</v>
      </c>
      <c r="H63" s="7"/>
      <c r="I63" s="7">
        <v>16100000</v>
      </c>
      <c r="J63" s="7"/>
      <c r="K63" s="7">
        <v>198733470233</v>
      </c>
      <c r="L63" s="7"/>
      <c r="M63" s="7">
        <v>0</v>
      </c>
      <c r="N63" s="7"/>
      <c r="O63" s="7">
        <v>0</v>
      </c>
      <c r="P63" s="7"/>
      <c r="Q63" s="7">
        <v>162249622</v>
      </c>
      <c r="R63" s="7"/>
      <c r="S63" s="7">
        <v>12360</v>
      </c>
      <c r="T63" s="7"/>
      <c r="U63" s="7">
        <v>868994012077</v>
      </c>
      <c r="V63" s="7"/>
      <c r="W63" s="7">
        <v>1993473166218.8799</v>
      </c>
      <c r="Y63" s="19">
        <v>5.7397668243807994E-2</v>
      </c>
    </row>
    <row r="64" spans="1:25">
      <c r="A64" s="2" t="s">
        <v>70</v>
      </c>
      <c r="C64" s="7">
        <v>7985588</v>
      </c>
      <c r="D64" s="7"/>
      <c r="E64" s="7">
        <v>47321411484</v>
      </c>
      <c r="F64" s="7"/>
      <c r="G64" s="7">
        <v>153760488564.61801</v>
      </c>
      <c r="H64" s="7"/>
      <c r="I64" s="7">
        <v>801031</v>
      </c>
      <c r="J64" s="7"/>
      <c r="K64" s="7">
        <v>16596729134</v>
      </c>
      <c r="L64" s="7"/>
      <c r="M64" s="7">
        <v>0</v>
      </c>
      <c r="N64" s="7"/>
      <c r="O64" s="7">
        <v>0</v>
      </c>
      <c r="P64" s="7"/>
      <c r="Q64" s="7">
        <v>8786619</v>
      </c>
      <c r="R64" s="7"/>
      <c r="S64" s="7">
        <v>21620</v>
      </c>
      <c r="T64" s="7"/>
      <c r="U64" s="7">
        <v>63918140618</v>
      </c>
      <c r="V64" s="7"/>
      <c r="W64" s="7">
        <v>188836400898.45901</v>
      </c>
      <c r="Y64" s="19">
        <v>5.4371281614404229E-3</v>
      </c>
    </row>
    <row r="65" spans="1:25">
      <c r="A65" s="2" t="s">
        <v>71</v>
      </c>
      <c r="C65" s="7">
        <v>35010621</v>
      </c>
      <c r="D65" s="7"/>
      <c r="E65" s="7">
        <v>88850781196</v>
      </c>
      <c r="F65" s="7"/>
      <c r="G65" s="7">
        <v>323661462586.96503</v>
      </c>
      <c r="H65" s="7"/>
      <c r="I65" s="7">
        <v>63019118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98029739</v>
      </c>
      <c r="R65" s="7"/>
      <c r="S65" s="7">
        <v>3671</v>
      </c>
      <c r="T65" s="7"/>
      <c r="U65" s="7">
        <v>88850781196</v>
      </c>
      <c r="V65" s="7"/>
      <c r="W65" s="7">
        <v>357725962196.37903</v>
      </c>
      <c r="Y65" s="19">
        <v>1.0299931019031493E-2</v>
      </c>
    </row>
    <row r="66" spans="1:25">
      <c r="A66" s="2" t="s">
        <v>72</v>
      </c>
      <c r="C66" s="7">
        <v>6700000</v>
      </c>
      <c r="D66" s="7"/>
      <c r="E66" s="7">
        <v>122745817835</v>
      </c>
      <c r="F66" s="7"/>
      <c r="G66" s="7">
        <v>170566057350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6700000</v>
      </c>
      <c r="R66" s="7"/>
      <c r="S66" s="7">
        <v>30050</v>
      </c>
      <c r="T66" s="7"/>
      <c r="U66" s="7">
        <v>122745817835</v>
      </c>
      <c r="V66" s="7"/>
      <c r="W66" s="7">
        <v>200137056750</v>
      </c>
      <c r="Y66" s="19">
        <v>5.7625056515896826E-3</v>
      </c>
    </row>
    <row r="67" spans="1:25">
      <c r="A67" s="2" t="s">
        <v>73</v>
      </c>
      <c r="C67" s="7">
        <v>370000</v>
      </c>
      <c r="D67" s="7"/>
      <c r="E67" s="7">
        <v>54602628726</v>
      </c>
      <c r="F67" s="7"/>
      <c r="G67" s="7">
        <v>63164610994.5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370000</v>
      </c>
      <c r="R67" s="7"/>
      <c r="S67" s="7">
        <v>198948</v>
      </c>
      <c r="T67" s="7"/>
      <c r="U67" s="7">
        <v>54602628726</v>
      </c>
      <c r="V67" s="7"/>
      <c r="W67" s="7">
        <v>73172775978</v>
      </c>
      <c r="Y67" s="19">
        <v>2.1068488862731852E-3</v>
      </c>
    </row>
    <row r="68" spans="1:25">
      <c r="A68" s="2" t="s">
        <v>74</v>
      </c>
      <c r="C68" s="7">
        <v>64282163</v>
      </c>
      <c r="D68" s="7"/>
      <c r="E68" s="7">
        <v>751283956577</v>
      </c>
      <c r="F68" s="7"/>
      <c r="G68" s="7">
        <v>1106742529134.2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64282163</v>
      </c>
      <c r="R68" s="7"/>
      <c r="S68" s="7">
        <v>22030</v>
      </c>
      <c r="T68" s="7"/>
      <c r="U68" s="7">
        <v>751283956577</v>
      </c>
      <c r="V68" s="7"/>
      <c r="W68" s="7">
        <v>1407710041387.2</v>
      </c>
      <c r="Y68" s="19">
        <v>4.0531909487538147E-2</v>
      </c>
    </row>
    <row r="69" spans="1:25">
      <c r="A69" s="2" t="s">
        <v>75</v>
      </c>
      <c r="C69" s="7">
        <v>82124</v>
      </c>
      <c r="D69" s="7"/>
      <c r="E69" s="7">
        <v>2671453483</v>
      </c>
      <c r="F69" s="7"/>
      <c r="G69" s="7">
        <v>5358218633.3591995</v>
      </c>
      <c r="H69" s="7"/>
      <c r="I69" s="7">
        <v>0</v>
      </c>
      <c r="J69" s="7"/>
      <c r="K69" s="7">
        <v>0</v>
      </c>
      <c r="L69" s="7"/>
      <c r="M69" s="7">
        <v>-82124</v>
      </c>
      <c r="N69" s="7"/>
      <c r="O69" s="7">
        <v>4577828976</v>
      </c>
      <c r="P69" s="7"/>
      <c r="Q69" s="7">
        <v>0</v>
      </c>
      <c r="R69" s="7"/>
      <c r="S69" s="7">
        <v>0</v>
      </c>
      <c r="T69" s="7"/>
      <c r="U69" s="7">
        <v>0</v>
      </c>
      <c r="V69" s="7"/>
      <c r="W69" s="7">
        <v>0</v>
      </c>
      <c r="Y69" s="19">
        <v>0</v>
      </c>
    </row>
    <row r="70" spans="1:25">
      <c r="A70" s="2" t="s">
        <v>76</v>
      </c>
      <c r="C70" s="7">
        <v>28333329</v>
      </c>
      <c r="D70" s="7"/>
      <c r="E70" s="7">
        <v>352226941831</v>
      </c>
      <c r="F70" s="7"/>
      <c r="G70" s="7">
        <v>247849762093.56</v>
      </c>
      <c r="H70" s="7"/>
      <c r="I70" s="7">
        <v>6000000</v>
      </c>
      <c r="J70" s="7"/>
      <c r="K70" s="7">
        <v>57919893581</v>
      </c>
      <c r="L70" s="7"/>
      <c r="M70" s="7">
        <v>0</v>
      </c>
      <c r="N70" s="7"/>
      <c r="O70" s="7">
        <v>0</v>
      </c>
      <c r="P70" s="7"/>
      <c r="Q70" s="7">
        <v>34333329</v>
      </c>
      <c r="R70" s="7"/>
      <c r="S70" s="7">
        <v>10000</v>
      </c>
      <c r="T70" s="7"/>
      <c r="U70" s="7">
        <v>410146835412</v>
      </c>
      <c r="V70" s="7"/>
      <c r="W70" s="7">
        <v>341290456924.5</v>
      </c>
      <c r="Y70" s="19">
        <v>9.8267068517837401E-3</v>
      </c>
    </row>
    <row r="71" spans="1:25">
      <c r="A71" s="2" t="s">
        <v>77</v>
      </c>
      <c r="C71" s="7">
        <v>8217393</v>
      </c>
      <c r="D71" s="7"/>
      <c r="E71" s="7">
        <v>90669668165</v>
      </c>
      <c r="F71" s="7"/>
      <c r="G71" s="7">
        <v>196043988279.60001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8217393</v>
      </c>
      <c r="R71" s="7"/>
      <c r="S71" s="7">
        <v>26600</v>
      </c>
      <c r="T71" s="7"/>
      <c r="U71" s="7">
        <v>90669668165</v>
      </c>
      <c r="V71" s="7"/>
      <c r="W71" s="7">
        <v>217282087009.89001</v>
      </c>
      <c r="Y71" s="19">
        <v>6.2561590277992948E-3</v>
      </c>
    </row>
    <row r="72" spans="1:25">
      <c r="A72" s="2" t="s">
        <v>78</v>
      </c>
      <c r="C72" s="7">
        <v>1946219</v>
      </c>
      <c r="D72" s="7"/>
      <c r="E72" s="7">
        <v>8825450685</v>
      </c>
      <c r="F72" s="7"/>
      <c r="G72" s="7">
        <v>36371213142.660004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1946219</v>
      </c>
      <c r="R72" s="7"/>
      <c r="S72" s="7">
        <v>24590</v>
      </c>
      <c r="T72" s="7"/>
      <c r="U72" s="7">
        <v>8825450685</v>
      </c>
      <c r="V72" s="7"/>
      <c r="W72" s="7">
        <v>47572772935.000504</v>
      </c>
      <c r="Y72" s="19">
        <v>1.3697531948926949E-3</v>
      </c>
    </row>
    <row r="73" spans="1:25">
      <c r="A73" s="2" t="s">
        <v>79</v>
      </c>
      <c r="C73" s="7">
        <v>20837840</v>
      </c>
      <c r="D73" s="7"/>
      <c r="E73" s="7">
        <v>133631628838</v>
      </c>
      <c r="F73" s="7"/>
      <c r="G73" s="7">
        <v>526546190337.84003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20837840</v>
      </c>
      <c r="R73" s="7"/>
      <c r="S73" s="7">
        <v>30050</v>
      </c>
      <c r="T73" s="7"/>
      <c r="U73" s="7">
        <v>133631628838</v>
      </c>
      <c r="V73" s="7"/>
      <c r="W73" s="7">
        <v>622451338302.59998</v>
      </c>
      <c r="Y73" s="19">
        <v>1.7922115039839037E-2</v>
      </c>
    </row>
    <row r="74" spans="1:25">
      <c r="A74" s="2" t="s">
        <v>80</v>
      </c>
      <c r="C74" s="7">
        <v>32936086</v>
      </c>
      <c r="D74" s="7"/>
      <c r="E74" s="7">
        <v>49381768184</v>
      </c>
      <c r="F74" s="7"/>
      <c r="G74" s="7">
        <v>404995238486.271</v>
      </c>
      <c r="H74" s="7"/>
      <c r="I74" s="7">
        <v>15000000</v>
      </c>
      <c r="J74" s="7"/>
      <c r="K74" s="7">
        <v>218154439328</v>
      </c>
      <c r="L74" s="7"/>
      <c r="M74" s="7">
        <v>0</v>
      </c>
      <c r="N74" s="7"/>
      <c r="O74" s="7">
        <v>0</v>
      </c>
      <c r="P74" s="7"/>
      <c r="Q74" s="7">
        <v>47936086</v>
      </c>
      <c r="R74" s="7"/>
      <c r="S74" s="7">
        <v>14310</v>
      </c>
      <c r="T74" s="7"/>
      <c r="U74" s="7">
        <v>267536207512</v>
      </c>
      <c r="V74" s="7"/>
      <c r="W74" s="7">
        <v>681883896585.573</v>
      </c>
      <c r="Y74" s="19">
        <v>1.9633344626980773E-2</v>
      </c>
    </row>
    <row r="75" spans="1:25">
      <c r="A75" s="2" t="s">
        <v>81</v>
      </c>
      <c r="C75" s="7">
        <v>18133040</v>
      </c>
      <c r="D75" s="7"/>
      <c r="E75" s="7">
        <v>581610642755</v>
      </c>
      <c r="F75" s="7"/>
      <c r="G75" s="7">
        <v>827967167156.80798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18133040</v>
      </c>
      <c r="R75" s="7"/>
      <c r="S75" s="7">
        <v>50072</v>
      </c>
      <c r="T75" s="7"/>
      <c r="U75" s="7">
        <v>581610642755</v>
      </c>
      <c r="V75" s="7"/>
      <c r="W75" s="7">
        <v>902555231285.66394</v>
      </c>
      <c r="Y75" s="19">
        <v>2.5987089575581417E-2</v>
      </c>
    </row>
    <row r="76" spans="1:25">
      <c r="A76" s="2" t="s">
        <v>82</v>
      </c>
      <c r="C76" s="7">
        <v>63987299</v>
      </c>
      <c r="D76" s="7"/>
      <c r="E76" s="7">
        <v>74575637528</v>
      </c>
      <c r="F76" s="7"/>
      <c r="G76" s="7">
        <v>154309549909.125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63987299</v>
      </c>
      <c r="R76" s="7"/>
      <c r="S76" s="7">
        <v>2574</v>
      </c>
      <c r="T76" s="7"/>
      <c r="U76" s="7">
        <v>74575637528</v>
      </c>
      <c r="V76" s="7"/>
      <c r="W76" s="7">
        <v>163723322945.625</v>
      </c>
      <c r="Y76" s="19">
        <v>4.7140524053460014E-3</v>
      </c>
    </row>
    <row r="77" spans="1:25">
      <c r="A77" s="2" t="s">
        <v>83</v>
      </c>
      <c r="C77" s="7">
        <v>4810894</v>
      </c>
      <c r="D77" s="7"/>
      <c r="E77" s="7">
        <v>23958645791</v>
      </c>
      <c r="F77" s="7"/>
      <c r="G77" s="7">
        <v>25728608192.166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4810894</v>
      </c>
      <c r="R77" s="7"/>
      <c r="S77" s="7">
        <v>5740</v>
      </c>
      <c r="T77" s="7"/>
      <c r="U77" s="7">
        <v>23958645791</v>
      </c>
      <c r="V77" s="7"/>
      <c r="W77" s="7">
        <v>27450225097.217999</v>
      </c>
      <c r="Y77" s="19">
        <v>7.9036875943329094E-4</v>
      </c>
    </row>
    <row r="78" spans="1:25">
      <c r="A78" s="2" t="s">
        <v>84</v>
      </c>
      <c r="C78" s="7">
        <v>1506553</v>
      </c>
      <c r="D78" s="7"/>
      <c r="E78" s="7">
        <v>4706471572</v>
      </c>
      <c r="F78" s="7"/>
      <c r="G78" s="7">
        <v>37140207439.32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1506553</v>
      </c>
      <c r="R78" s="7"/>
      <c r="S78" s="7">
        <v>26350</v>
      </c>
      <c r="T78" s="7"/>
      <c r="U78" s="7">
        <v>4706471572</v>
      </c>
      <c r="V78" s="7"/>
      <c r="W78" s="7">
        <v>39461470404.277496</v>
      </c>
      <c r="Y78" s="19">
        <v>1.1362061075412915E-3</v>
      </c>
    </row>
    <row r="79" spans="1:25">
      <c r="A79" s="2" t="s">
        <v>85</v>
      </c>
      <c r="C79" s="7">
        <v>5100000</v>
      </c>
      <c r="D79" s="7"/>
      <c r="E79" s="7">
        <v>104161076332</v>
      </c>
      <c r="F79" s="7"/>
      <c r="G79" s="7">
        <v>94194189870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5100000</v>
      </c>
      <c r="R79" s="7"/>
      <c r="S79" s="7">
        <v>17850</v>
      </c>
      <c r="T79" s="7"/>
      <c r="U79" s="7">
        <v>104161076332</v>
      </c>
      <c r="V79" s="7"/>
      <c r="W79" s="7">
        <v>90493341750</v>
      </c>
      <c r="Y79" s="19">
        <v>2.605556420853139E-3</v>
      </c>
    </row>
    <row r="80" spans="1:25">
      <c r="A80" s="2" t="s">
        <v>86</v>
      </c>
      <c r="C80" s="7">
        <v>10359999</v>
      </c>
      <c r="D80" s="7"/>
      <c r="E80" s="7">
        <v>35783436546</v>
      </c>
      <c r="F80" s="7"/>
      <c r="G80" s="7">
        <v>145206833783.89499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10359999</v>
      </c>
      <c r="R80" s="7"/>
      <c r="S80" s="7">
        <v>16790</v>
      </c>
      <c r="T80" s="7"/>
      <c r="U80" s="7">
        <v>35783436546</v>
      </c>
      <c r="V80" s="7"/>
      <c r="W80" s="7">
        <v>172909414129.901</v>
      </c>
      <c r="Y80" s="19">
        <v>4.9785456642407397E-3</v>
      </c>
    </row>
    <row r="81" spans="1:25">
      <c r="A81" s="2" t="s">
        <v>87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v>219291</v>
      </c>
      <c r="J81" s="7"/>
      <c r="K81" s="7">
        <v>1102498849</v>
      </c>
      <c r="L81" s="7"/>
      <c r="M81" s="7">
        <v>0</v>
      </c>
      <c r="N81" s="7"/>
      <c r="O81" s="7">
        <v>0</v>
      </c>
      <c r="P81" s="7"/>
      <c r="Q81" s="7">
        <v>219291</v>
      </c>
      <c r="R81" s="7"/>
      <c r="S81" s="7">
        <v>5609</v>
      </c>
      <c r="T81" s="7"/>
      <c r="U81" s="7">
        <v>1102498849</v>
      </c>
      <c r="V81" s="7"/>
      <c r="W81" s="7">
        <v>1222684699.8469501</v>
      </c>
      <c r="Y81" s="19">
        <v>3.5204512384637557E-5</v>
      </c>
    </row>
    <row r="82" spans="1:25">
      <c r="A82" s="2" t="s">
        <v>88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v>5232047</v>
      </c>
      <c r="J82" s="7"/>
      <c r="K82" s="7">
        <v>67566061214</v>
      </c>
      <c r="L82" s="7"/>
      <c r="M82" s="7">
        <v>0</v>
      </c>
      <c r="N82" s="7"/>
      <c r="O82" s="7">
        <v>0</v>
      </c>
      <c r="P82" s="7"/>
      <c r="Q82" s="7">
        <v>5232047</v>
      </c>
      <c r="R82" s="7"/>
      <c r="S82" s="7">
        <v>13210</v>
      </c>
      <c r="T82" s="7"/>
      <c r="U82" s="7">
        <v>67566061214</v>
      </c>
      <c r="V82" s="7"/>
      <c r="W82" s="7">
        <v>68704104591.823502</v>
      </c>
      <c r="Y82" s="19">
        <v>1.978183338092842E-3</v>
      </c>
    </row>
    <row r="83" spans="1:25">
      <c r="A83" s="2" t="s">
        <v>89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v>3087808</v>
      </c>
      <c r="J83" s="7"/>
      <c r="K83" s="7">
        <v>56843548371</v>
      </c>
      <c r="L83" s="7"/>
      <c r="M83" s="7">
        <v>0</v>
      </c>
      <c r="N83" s="7"/>
      <c r="O83" s="7">
        <v>0</v>
      </c>
      <c r="P83" s="7"/>
      <c r="Q83" s="7">
        <v>3087808</v>
      </c>
      <c r="R83" s="7"/>
      <c r="S83" s="7">
        <v>20024</v>
      </c>
      <c r="T83" s="7"/>
      <c r="U83" s="7">
        <v>56843548371</v>
      </c>
      <c r="V83" s="7"/>
      <c r="W83" s="7">
        <v>61462377269</v>
      </c>
      <c r="Y83" s="19">
        <v>1.7696737531978806E-3</v>
      </c>
    </row>
    <row r="84" spans="1:25">
      <c r="A84" s="2" t="s">
        <v>90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v>5500000</v>
      </c>
      <c r="J84" s="7"/>
      <c r="K84" s="7">
        <v>84668499520</v>
      </c>
      <c r="L84" s="7"/>
      <c r="M84" s="7">
        <v>-5500000</v>
      </c>
      <c r="N84" s="7"/>
      <c r="O84" s="7">
        <v>83325510838</v>
      </c>
      <c r="P84" s="7"/>
      <c r="Q84" s="7">
        <v>0</v>
      </c>
      <c r="R84" s="7"/>
      <c r="S84" s="7">
        <v>0</v>
      </c>
      <c r="T84" s="7"/>
      <c r="U84" s="7">
        <v>0</v>
      </c>
      <c r="V84" s="7"/>
      <c r="W84" s="7">
        <v>0</v>
      </c>
      <c r="Y84" s="19">
        <v>0</v>
      </c>
    </row>
    <row r="85" spans="1:25">
      <c r="A85" s="2" t="s">
        <v>91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v>1749084</v>
      </c>
      <c r="J85" s="7"/>
      <c r="K85" s="7">
        <v>17502481133</v>
      </c>
      <c r="L85" s="7"/>
      <c r="M85" s="7">
        <v>0</v>
      </c>
      <c r="N85" s="7"/>
      <c r="O85" s="7">
        <v>0</v>
      </c>
      <c r="P85" s="7"/>
      <c r="Q85" s="7">
        <v>1749084</v>
      </c>
      <c r="R85" s="7"/>
      <c r="S85" s="7">
        <v>11370</v>
      </c>
      <c r="T85" s="7"/>
      <c r="U85" s="7">
        <v>17502481133</v>
      </c>
      <c r="V85" s="7"/>
      <c r="W85" s="7">
        <v>19768756923.773998</v>
      </c>
      <c r="Y85" s="19">
        <v>5.6919780548411768E-4</v>
      </c>
    </row>
    <row r="86" spans="1:25">
      <c r="A86" s="2" t="s">
        <v>92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v>7500000</v>
      </c>
      <c r="J86" s="7"/>
      <c r="K86" s="7">
        <v>162102216000</v>
      </c>
      <c r="L86" s="7"/>
      <c r="M86" s="7">
        <v>0</v>
      </c>
      <c r="N86" s="7"/>
      <c r="O86" s="7">
        <v>0</v>
      </c>
      <c r="P86" s="7"/>
      <c r="Q86" s="7">
        <v>7500000</v>
      </c>
      <c r="R86" s="7"/>
      <c r="S86" s="7">
        <v>27800</v>
      </c>
      <c r="T86" s="7"/>
      <c r="U86" s="7">
        <v>162102216000</v>
      </c>
      <c r="V86" s="7"/>
      <c r="W86" s="7">
        <v>207259425000</v>
      </c>
      <c r="Y86" s="19">
        <v>5.9675785549280986E-3</v>
      </c>
    </row>
    <row r="87" spans="1:25">
      <c r="A87" s="2" t="s">
        <v>93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v>456860</v>
      </c>
      <c r="J87" s="7"/>
      <c r="K87" s="7">
        <v>869736720</v>
      </c>
      <c r="L87" s="7"/>
      <c r="M87" s="7">
        <v>0</v>
      </c>
      <c r="N87" s="7"/>
      <c r="O87" s="7">
        <v>0</v>
      </c>
      <c r="P87" s="7"/>
      <c r="Q87" s="7">
        <v>456860</v>
      </c>
      <c r="R87" s="7"/>
      <c r="S87" s="7">
        <v>3318</v>
      </c>
      <c r="T87" s="7"/>
      <c r="U87" s="7">
        <v>869736720</v>
      </c>
      <c r="V87" s="7"/>
      <c r="W87" s="7">
        <v>1506842104.194</v>
      </c>
      <c r="Y87" s="19">
        <v>4.3386198850309687E-5</v>
      </c>
    </row>
    <row r="88" spans="1:25" ht="24.75" thickBot="1">
      <c r="G88" s="9">
        <f>SUM(G9:G87)</f>
        <v>24023778971791.223</v>
      </c>
      <c r="K88" s="9">
        <f>SUM(K9:K87)</f>
        <v>1702665308948</v>
      </c>
      <c r="O88" s="9">
        <f>SUM(O9:O87)</f>
        <v>249104022211</v>
      </c>
      <c r="U88" s="9">
        <f>SUM(U9:U87)</f>
        <v>14494333488729</v>
      </c>
      <c r="W88" s="9">
        <f>SUM(W9:W87)</f>
        <v>29275790523341.957</v>
      </c>
      <c r="Y88" s="20">
        <f>SUM(Y9:Y87)</f>
        <v>0.84293189419811698</v>
      </c>
    </row>
    <row r="89" spans="1:25" ht="24.75" thickTop="1">
      <c r="G89" s="4"/>
      <c r="W89" s="4"/>
    </row>
    <row r="90" spans="1:25">
      <c r="G90" s="4"/>
      <c r="W90" s="4"/>
      <c r="Y90" s="2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A8" sqref="A8"/>
    </sheetView>
  </sheetViews>
  <sheetFormatPr defaultRowHeight="24"/>
  <cols>
    <col min="1" max="1" width="31.1406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28515625" style="2" bestFit="1" customWidth="1"/>
    <col min="8" max="8" width="1" style="2" customWidth="1"/>
    <col min="9" max="9" width="12.425781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14.85546875" style="2" bestFit="1" customWidth="1"/>
    <col min="14" max="14" width="1" style="2" customWidth="1"/>
    <col min="15" max="15" width="15.28515625" style="2" bestFit="1" customWidth="1"/>
    <col min="16" max="16" width="1" style="2" customWidth="1"/>
    <col min="17" max="17" width="12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4.75">
      <c r="A6" s="33" t="s">
        <v>3</v>
      </c>
      <c r="C6" s="34" t="s">
        <v>4</v>
      </c>
      <c r="D6" s="34" t="s">
        <v>4</v>
      </c>
      <c r="E6" s="34" t="s">
        <v>4</v>
      </c>
      <c r="F6" s="34" t="s">
        <v>4</v>
      </c>
      <c r="G6" s="34" t="s">
        <v>4</v>
      </c>
      <c r="H6" s="34" t="s">
        <v>4</v>
      </c>
      <c r="I6" s="34" t="s">
        <v>4</v>
      </c>
      <c r="K6" s="34" t="s">
        <v>6</v>
      </c>
      <c r="L6" s="34" t="s">
        <v>6</v>
      </c>
      <c r="M6" s="34" t="s">
        <v>6</v>
      </c>
      <c r="N6" s="34" t="s">
        <v>6</v>
      </c>
      <c r="O6" s="34" t="s">
        <v>6</v>
      </c>
      <c r="P6" s="34" t="s">
        <v>6</v>
      </c>
      <c r="Q6" s="34" t="s">
        <v>6</v>
      </c>
    </row>
    <row r="7" spans="1:17" ht="24.75">
      <c r="A7" s="34" t="s">
        <v>3</v>
      </c>
      <c r="C7" s="34" t="s">
        <v>94</v>
      </c>
      <c r="E7" s="34" t="s">
        <v>95</v>
      </c>
      <c r="G7" s="34" t="s">
        <v>96</v>
      </c>
      <c r="I7" s="34" t="s">
        <v>97</v>
      </c>
      <c r="K7" s="34" t="s">
        <v>94</v>
      </c>
      <c r="M7" s="34" t="s">
        <v>95</v>
      </c>
      <c r="O7" s="34" t="s">
        <v>96</v>
      </c>
      <c r="Q7" s="34" t="s">
        <v>97</v>
      </c>
    </row>
    <row r="8" spans="1:17">
      <c r="A8" s="10" t="s">
        <v>98</v>
      </c>
      <c r="B8" s="5"/>
      <c r="C8" s="6">
        <v>9</v>
      </c>
      <c r="D8" s="5"/>
      <c r="E8" s="6">
        <v>39000</v>
      </c>
      <c r="F8" s="5"/>
      <c r="G8" s="5" t="s">
        <v>99</v>
      </c>
      <c r="H8" s="5"/>
      <c r="I8" s="6">
        <v>0.199402373269121</v>
      </c>
      <c r="J8" s="5"/>
      <c r="K8" s="6">
        <v>0</v>
      </c>
      <c r="L8" s="5"/>
      <c r="M8" s="6">
        <v>39000</v>
      </c>
      <c r="N8" s="5"/>
      <c r="O8" s="5" t="s">
        <v>100</v>
      </c>
      <c r="P8" s="5"/>
      <c r="Q8" s="6"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4"/>
  <sheetViews>
    <sheetView rightToLeft="1" topLeftCell="H28" workbookViewId="0">
      <selection activeCell="AK34" sqref="AK34"/>
    </sheetView>
  </sheetViews>
  <sheetFormatPr defaultRowHeight="24"/>
  <cols>
    <col min="1" max="1" width="31" style="2" customWidth="1"/>
    <col min="2" max="2" width="1" style="2" customWidth="1"/>
    <col min="3" max="3" width="24.140625" style="2" bestFit="1" customWidth="1"/>
    <col min="4" max="4" width="1" style="2" customWidth="1"/>
    <col min="5" max="5" width="22" style="2" bestFit="1" customWidth="1"/>
    <col min="6" max="6" width="1" style="2" customWidth="1"/>
    <col min="7" max="7" width="14.140625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10.2851562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4257812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22.140625" style="2" bestFit="1" customWidth="1"/>
    <col min="20" max="20" width="1" style="2" customWidth="1"/>
    <col min="21" max="21" width="8.42578125" style="2" bestFit="1" customWidth="1"/>
    <col min="22" max="22" width="1" style="2" customWidth="1"/>
    <col min="23" max="23" width="17.140625" style="2" bestFit="1" customWidth="1"/>
    <col min="24" max="24" width="1" style="2" customWidth="1"/>
    <col min="25" max="25" width="8.42578125" style="2" bestFit="1" customWidth="1"/>
    <col min="26" max="26" width="1" style="2" customWidth="1"/>
    <col min="27" max="27" width="16.5703125" style="2" bestFit="1" customWidth="1"/>
    <col min="28" max="28" width="1" style="2" customWidth="1"/>
    <col min="29" max="29" width="10.140625" style="2" bestFit="1" customWidth="1"/>
    <col min="30" max="30" width="1" style="2" customWidth="1"/>
    <col min="31" max="31" width="21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22.140625" style="2" bestFit="1" customWidth="1"/>
    <col min="36" max="36" width="1" style="2" customWidth="1"/>
    <col min="37" max="37" width="33.425781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6" spans="1:37" ht="24.75">
      <c r="A6" s="34" t="s">
        <v>101</v>
      </c>
      <c r="B6" s="34" t="s">
        <v>101</v>
      </c>
      <c r="C6" s="34" t="s">
        <v>101</v>
      </c>
      <c r="D6" s="34" t="s">
        <v>101</v>
      </c>
      <c r="E6" s="34" t="s">
        <v>101</v>
      </c>
      <c r="F6" s="34" t="s">
        <v>101</v>
      </c>
      <c r="G6" s="34" t="s">
        <v>101</v>
      </c>
      <c r="H6" s="34" t="s">
        <v>101</v>
      </c>
      <c r="I6" s="34" t="s">
        <v>101</v>
      </c>
      <c r="J6" s="34" t="s">
        <v>101</v>
      </c>
      <c r="K6" s="34" t="s">
        <v>101</v>
      </c>
      <c r="L6" s="34" t="s">
        <v>101</v>
      </c>
      <c r="M6" s="34" t="s">
        <v>101</v>
      </c>
      <c r="O6" s="34" t="s">
        <v>283</v>
      </c>
      <c r="P6" s="34" t="s">
        <v>4</v>
      </c>
      <c r="Q6" s="34" t="s">
        <v>4</v>
      </c>
      <c r="R6" s="34" t="s">
        <v>4</v>
      </c>
      <c r="S6" s="34" t="s">
        <v>4</v>
      </c>
      <c r="U6" s="34" t="s">
        <v>5</v>
      </c>
      <c r="V6" s="34" t="s">
        <v>5</v>
      </c>
      <c r="W6" s="34" t="s">
        <v>5</v>
      </c>
      <c r="X6" s="34" t="s">
        <v>5</v>
      </c>
      <c r="Y6" s="34" t="s">
        <v>5</v>
      </c>
      <c r="Z6" s="34" t="s">
        <v>5</v>
      </c>
      <c r="AA6" s="34" t="s">
        <v>5</v>
      </c>
      <c r="AC6" s="34" t="s">
        <v>6</v>
      </c>
      <c r="AD6" s="34" t="s">
        <v>6</v>
      </c>
      <c r="AE6" s="34" t="s">
        <v>6</v>
      </c>
      <c r="AF6" s="34" t="s">
        <v>6</v>
      </c>
      <c r="AG6" s="34" t="s">
        <v>6</v>
      </c>
      <c r="AH6" s="34" t="s">
        <v>6</v>
      </c>
      <c r="AI6" s="34" t="s">
        <v>6</v>
      </c>
      <c r="AJ6" s="34" t="s">
        <v>6</v>
      </c>
      <c r="AK6" s="34" t="s">
        <v>6</v>
      </c>
    </row>
    <row r="7" spans="1:37" ht="24.75">
      <c r="A7" s="33" t="s">
        <v>102</v>
      </c>
      <c r="C7" s="33" t="s">
        <v>103</v>
      </c>
      <c r="E7" s="33" t="s">
        <v>104</v>
      </c>
      <c r="G7" s="33" t="s">
        <v>105</v>
      </c>
      <c r="I7" s="33" t="s">
        <v>106</v>
      </c>
      <c r="K7" s="33" t="s">
        <v>107</v>
      </c>
      <c r="M7" s="33" t="s">
        <v>97</v>
      </c>
      <c r="O7" s="33" t="s">
        <v>7</v>
      </c>
      <c r="Q7" s="33" t="s">
        <v>8</v>
      </c>
      <c r="S7" s="33" t="s">
        <v>9</v>
      </c>
      <c r="U7" s="34" t="s">
        <v>10</v>
      </c>
      <c r="V7" s="34" t="s">
        <v>10</v>
      </c>
      <c r="W7" s="34" t="s">
        <v>10</v>
      </c>
      <c r="Y7" s="34" t="s">
        <v>11</v>
      </c>
      <c r="Z7" s="34" t="s">
        <v>11</v>
      </c>
      <c r="AA7" s="34" t="s">
        <v>11</v>
      </c>
      <c r="AC7" s="33" t="s">
        <v>7</v>
      </c>
      <c r="AE7" s="33" t="s">
        <v>108</v>
      </c>
      <c r="AG7" s="33" t="s">
        <v>8</v>
      </c>
      <c r="AI7" s="33" t="s">
        <v>9</v>
      </c>
      <c r="AK7" s="33" t="s">
        <v>13</v>
      </c>
    </row>
    <row r="8" spans="1:37" ht="24.75">
      <c r="A8" s="34" t="s">
        <v>102</v>
      </c>
      <c r="C8" s="34" t="s">
        <v>103</v>
      </c>
      <c r="E8" s="34" t="s">
        <v>104</v>
      </c>
      <c r="G8" s="34" t="s">
        <v>105</v>
      </c>
      <c r="I8" s="34" t="s">
        <v>106</v>
      </c>
      <c r="K8" s="34" t="s">
        <v>107</v>
      </c>
      <c r="M8" s="34" t="s">
        <v>97</v>
      </c>
      <c r="O8" s="34" t="s">
        <v>7</v>
      </c>
      <c r="Q8" s="34" t="s">
        <v>8</v>
      </c>
      <c r="S8" s="34" t="s">
        <v>9</v>
      </c>
      <c r="U8" s="34" t="s">
        <v>7</v>
      </c>
      <c r="W8" s="34" t="s">
        <v>8</v>
      </c>
      <c r="Y8" s="34" t="s">
        <v>7</v>
      </c>
      <c r="AA8" s="34" t="s">
        <v>14</v>
      </c>
      <c r="AC8" s="34" t="s">
        <v>7</v>
      </c>
      <c r="AE8" s="34" t="s">
        <v>108</v>
      </c>
      <c r="AG8" s="34" t="s">
        <v>8</v>
      </c>
      <c r="AI8" s="34" t="s">
        <v>9</v>
      </c>
      <c r="AK8" s="34" t="s">
        <v>13</v>
      </c>
    </row>
    <row r="9" spans="1:37">
      <c r="A9" s="2" t="s">
        <v>109</v>
      </c>
      <c r="C9" s="5" t="s">
        <v>110</v>
      </c>
      <c r="D9" s="5"/>
      <c r="E9" s="5" t="s">
        <v>110</v>
      </c>
      <c r="F9" s="5"/>
      <c r="G9" s="5" t="s">
        <v>111</v>
      </c>
      <c r="H9" s="5"/>
      <c r="I9" s="5" t="s">
        <v>112</v>
      </c>
      <c r="J9" s="5"/>
      <c r="K9" s="6">
        <v>19</v>
      </c>
      <c r="L9" s="5"/>
      <c r="M9" s="6">
        <v>19</v>
      </c>
      <c r="N9" s="5"/>
      <c r="O9" s="6">
        <v>70000</v>
      </c>
      <c r="P9" s="5"/>
      <c r="Q9" s="6">
        <v>70050750000</v>
      </c>
      <c r="R9" s="5"/>
      <c r="S9" s="6">
        <v>69987312500</v>
      </c>
      <c r="T9" s="5"/>
      <c r="U9" s="6">
        <v>0</v>
      </c>
      <c r="V9" s="5"/>
      <c r="W9" s="6">
        <v>0</v>
      </c>
      <c r="X9" s="5"/>
      <c r="Y9" s="6">
        <v>70000</v>
      </c>
      <c r="Z9" s="5"/>
      <c r="AA9" s="6">
        <v>70000000000</v>
      </c>
      <c r="AB9" s="5"/>
      <c r="AC9" s="6">
        <v>0</v>
      </c>
      <c r="AD9" s="5"/>
      <c r="AE9" s="6">
        <v>0</v>
      </c>
      <c r="AF9" s="5"/>
      <c r="AG9" s="6">
        <v>0</v>
      </c>
      <c r="AH9" s="5"/>
      <c r="AI9" s="6">
        <v>0</v>
      </c>
      <c r="AJ9" s="5"/>
      <c r="AK9" s="19">
        <v>0</v>
      </c>
    </row>
    <row r="10" spans="1:37">
      <c r="A10" s="2" t="s">
        <v>113</v>
      </c>
      <c r="C10" s="5" t="s">
        <v>110</v>
      </c>
      <c r="D10" s="5"/>
      <c r="E10" s="5" t="s">
        <v>110</v>
      </c>
      <c r="F10" s="5"/>
      <c r="G10" s="5" t="s">
        <v>114</v>
      </c>
      <c r="H10" s="5"/>
      <c r="I10" s="5" t="s">
        <v>115</v>
      </c>
      <c r="J10" s="5"/>
      <c r="K10" s="6">
        <v>0</v>
      </c>
      <c r="L10" s="5"/>
      <c r="M10" s="6">
        <v>0</v>
      </c>
      <c r="N10" s="5"/>
      <c r="O10" s="6">
        <v>15300</v>
      </c>
      <c r="P10" s="5"/>
      <c r="Q10" s="6">
        <v>13017884340</v>
      </c>
      <c r="R10" s="5"/>
      <c r="S10" s="6">
        <v>14032176806</v>
      </c>
      <c r="T10" s="5"/>
      <c r="U10" s="6">
        <v>0</v>
      </c>
      <c r="V10" s="5"/>
      <c r="W10" s="6">
        <v>0</v>
      </c>
      <c r="X10" s="5"/>
      <c r="Y10" s="6">
        <v>0</v>
      </c>
      <c r="Z10" s="5"/>
      <c r="AA10" s="6">
        <v>0</v>
      </c>
      <c r="AB10" s="5"/>
      <c r="AC10" s="6">
        <v>15300</v>
      </c>
      <c r="AD10" s="5"/>
      <c r="AE10" s="6">
        <v>936308</v>
      </c>
      <c r="AF10" s="5"/>
      <c r="AG10" s="6">
        <v>13017884340</v>
      </c>
      <c r="AH10" s="5"/>
      <c r="AI10" s="6">
        <v>14322915900</v>
      </c>
      <c r="AJ10" s="5"/>
      <c r="AK10" s="19">
        <v>4.1239681027233711E-4</v>
      </c>
    </row>
    <row r="11" spans="1:37">
      <c r="A11" s="2" t="s">
        <v>116</v>
      </c>
      <c r="C11" s="5" t="s">
        <v>110</v>
      </c>
      <c r="D11" s="5"/>
      <c r="E11" s="5" t="s">
        <v>110</v>
      </c>
      <c r="F11" s="5"/>
      <c r="G11" s="5" t="s">
        <v>117</v>
      </c>
      <c r="H11" s="5"/>
      <c r="I11" s="5" t="s">
        <v>118</v>
      </c>
      <c r="J11" s="5"/>
      <c r="K11" s="6">
        <v>0</v>
      </c>
      <c r="L11" s="5"/>
      <c r="M11" s="6">
        <v>0</v>
      </c>
      <c r="N11" s="5"/>
      <c r="O11" s="6">
        <v>162728</v>
      </c>
      <c r="P11" s="5"/>
      <c r="Q11" s="6">
        <v>103608382069</v>
      </c>
      <c r="R11" s="5"/>
      <c r="S11" s="6">
        <v>104086531624</v>
      </c>
      <c r="T11" s="5"/>
      <c r="U11" s="6">
        <v>0</v>
      </c>
      <c r="V11" s="5"/>
      <c r="W11" s="6">
        <v>0</v>
      </c>
      <c r="X11" s="5"/>
      <c r="Y11" s="6">
        <v>0</v>
      </c>
      <c r="Z11" s="5"/>
      <c r="AA11" s="6">
        <v>0</v>
      </c>
      <c r="AB11" s="5"/>
      <c r="AC11" s="6">
        <v>162728</v>
      </c>
      <c r="AD11" s="5"/>
      <c r="AE11" s="6">
        <v>660484</v>
      </c>
      <c r="AF11" s="5"/>
      <c r="AG11" s="6">
        <v>103608382069</v>
      </c>
      <c r="AH11" s="5"/>
      <c r="AI11" s="6">
        <v>107459759739</v>
      </c>
      <c r="AJ11" s="5"/>
      <c r="AK11" s="19">
        <v>3.0940670502013711E-3</v>
      </c>
    </row>
    <row r="12" spans="1:37">
      <c r="A12" s="2" t="s">
        <v>119</v>
      </c>
      <c r="C12" s="5" t="s">
        <v>110</v>
      </c>
      <c r="D12" s="5"/>
      <c r="E12" s="5" t="s">
        <v>110</v>
      </c>
      <c r="F12" s="5"/>
      <c r="G12" s="5" t="s">
        <v>120</v>
      </c>
      <c r="H12" s="5"/>
      <c r="I12" s="5" t="s">
        <v>121</v>
      </c>
      <c r="J12" s="5"/>
      <c r="K12" s="6">
        <v>0</v>
      </c>
      <c r="L12" s="5"/>
      <c r="M12" s="6">
        <v>0</v>
      </c>
      <c r="N12" s="5"/>
      <c r="O12" s="6">
        <v>13443</v>
      </c>
      <c r="P12" s="5"/>
      <c r="Q12" s="6">
        <v>11374882201</v>
      </c>
      <c r="R12" s="5"/>
      <c r="S12" s="6">
        <v>12264662000</v>
      </c>
      <c r="T12" s="5"/>
      <c r="U12" s="6">
        <v>0</v>
      </c>
      <c r="V12" s="5"/>
      <c r="W12" s="6">
        <v>0</v>
      </c>
      <c r="X12" s="5"/>
      <c r="Y12" s="6">
        <v>0</v>
      </c>
      <c r="Z12" s="5"/>
      <c r="AA12" s="6">
        <v>0</v>
      </c>
      <c r="AB12" s="5"/>
      <c r="AC12" s="6">
        <v>13443</v>
      </c>
      <c r="AD12" s="5"/>
      <c r="AE12" s="6">
        <v>933189</v>
      </c>
      <c r="AF12" s="5"/>
      <c r="AG12" s="6">
        <v>11374882201</v>
      </c>
      <c r="AH12" s="5"/>
      <c r="AI12" s="6">
        <v>12542585971</v>
      </c>
      <c r="AJ12" s="5"/>
      <c r="AK12" s="19">
        <v>3.6113613199439119E-4</v>
      </c>
    </row>
    <row r="13" spans="1:37">
      <c r="A13" s="2" t="s">
        <v>122</v>
      </c>
      <c r="C13" s="5" t="s">
        <v>110</v>
      </c>
      <c r="D13" s="5"/>
      <c r="E13" s="5" t="s">
        <v>110</v>
      </c>
      <c r="F13" s="5"/>
      <c r="G13" s="5" t="s">
        <v>123</v>
      </c>
      <c r="H13" s="5"/>
      <c r="I13" s="5" t="s">
        <v>124</v>
      </c>
      <c r="J13" s="5"/>
      <c r="K13" s="6">
        <v>0</v>
      </c>
      <c r="L13" s="5"/>
      <c r="M13" s="6">
        <v>0</v>
      </c>
      <c r="N13" s="5"/>
      <c r="O13" s="6">
        <v>155118</v>
      </c>
      <c r="P13" s="5"/>
      <c r="Q13" s="6">
        <v>134508664793</v>
      </c>
      <c r="R13" s="5"/>
      <c r="S13" s="6">
        <v>140221727780</v>
      </c>
      <c r="T13" s="5"/>
      <c r="U13" s="6">
        <v>0</v>
      </c>
      <c r="V13" s="5"/>
      <c r="W13" s="6">
        <v>0</v>
      </c>
      <c r="X13" s="5"/>
      <c r="Y13" s="6">
        <v>0</v>
      </c>
      <c r="Z13" s="5"/>
      <c r="AA13" s="6">
        <v>0</v>
      </c>
      <c r="AB13" s="5"/>
      <c r="AC13" s="6">
        <v>155118</v>
      </c>
      <c r="AD13" s="5"/>
      <c r="AE13" s="6">
        <v>919127</v>
      </c>
      <c r="AF13" s="5"/>
      <c r="AG13" s="6">
        <v>134508664793</v>
      </c>
      <c r="AH13" s="5"/>
      <c r="AI13" s="6">
        <v>142547300604</v>
      </c>
      <c r="AJ13" s="5"/>
      <c r="AK13" s="19">
        <v>4.1043354923295753E-3</v>
      </c>
    </row>
    <row r="14" spans="1:37">
      <c r="A14" s="2" t="s">
        <v>125</v>
      </c>
      <c r="C14" s="5" t="s">
        <v>110</v>
      </c>
      <c r="D14" s="5"/>
      <c r="E14" s="5" t="s">
        <v>110</v>
      </c>
      <c r="F14" s="5"/>
      <c r="G14" s="5" t="s">
        <v>126</v>
      </c>
      <c r="H14" s="5"/>
      <c r="I14" s="5" t="s">
        <v>127</v>
      </c>
      <c r="J14" s="5"/>
      <c r="K14" s="6">
        <v>0</v>
      </c>
      <c r="L14" s="5"/>
      <c r="M14" s="6">
        <v>0</v>
      </c>
      <c r="N14" s="5"/>
      <c r="O14" s="6">
        <v>11207</v>
      </c>
      <c r="P14" s="5"/>
      <c r="Q14" s="6">
        <v>10210883866</v>
      </c>
      <c r="R14" s="5"/>
      <c r="S14" s="6">
        <v>11074699764</v>
      </c>
      <c r="T14" s="5"/>
      <c r="U14" s="6">
        <v>0</v>
      </c>
      <c r="V14" s="5"/>
      <c r="W14" s="6">
        <v>0</v>
      </c>
      <c r="X14" s="5"/>
      <c r="Y14" s="6">
        <v>11207</v>
      </c>
      <c r="Z14" s="5"/>
      <c r="AA14" s="6">
        <v>11207000000</v>
      </c>
      <c r="AB14" s="5"/>
      <c r="AC14" s="6">
        <v>0</v>
      </c>
      <c r="AD14" s="5"/>
      <c r="AE14" s="6">
        <v>0</v>
      </c>
      <c r="AF14" s="5"/>
      <c r="AG14" s="6">
        <v>0</v>
      </c>
      <c r="AH14" s="5"/>
      <c r="AI14" s="6">
        <v>0</v>
      </c>
      <c r="AJ14" s="5"/>
      <c r="AK14" s="19">
        <v>0</v>
      </c>
    </row>
    <row r="15" spans="1:37">
      <c r="A15" s="2" t="s">
        <v>128</v>
      </c>
      <c r="C15" s="5" t="s">
        <v>110</v>
      </c>
      <c r="D15" s="5"/>
      <c r="E15" s="5" t="s">
        <v>110</v>
      </c>
      <c r="F15" s="5"/>
      <c r="G15" s="5" t="s">
        <v>129</v>
      </c>
      <c r="H15" s="5"/>
      <c r="I15" s="5" t="s">
        <v>130</v>
      </c>
      <c r="J15" s="5"/>
      <c r="K15" s="6">
        <v>0</v>
      </c>
      <c r="L15" s="5"/>
      <c r="M15" s="6">
        <v>0</v>
      </c>
      <c r="N15" s="5"/>
      <c r="O15" s="6">
        <v>3126</v>
      </c>
      <c r="P15" s="5"/>
      <c r="Q15" s="6">
        <v>2665698746</v>
      </c>
      <c r="R15" s="5"/>
      <c r="S15" s="6">
        <v>2671642359</v>
      </c>
      <c r="T15" s="5"/>
      <c r="U15" s="6">
        <v>0</v>
      </c>
      <c r="V15" s="5"/>
      <c r="W15" s="6">
        <v>0</v>
      </c>
      <c r="X15" s="5"/>
      <c r="Y15" s="6">
        <v>0</v>
      </c>
      <c r="Z15" s="5"/>
      <c r="AA15" s="6">
        <v>0</v>
      </c>
      <c r="AB15" s="5"/>
      <c r="AC15" s="6">
        <v>3126</v>
      </c>
      <c r="AD15" s="5"/>
      <c r="AE15" s="6">
        <v>873990</v>
      </c>
      <c r="AF15" s="5"/>
      <c r="AG15" s="6">
        <v>2665698746</v>
      </c>
      <c r="AH15" s="5"/>
      <c r="AI15" s="6">
        <v>2731597548</v>
      </c>
      <c r="AJ15" s="5"/>
      <c r="AK15" s="19">
        <v>7.8650333745444761E-5</v>
      </c>
    </row>
    <row r="16" spans="1:37">
      <c r="A16" s="2" t="s">
        <v>131</v>
      </c>
      <c r="C16" s="5" t="s">
        <v>110</v>
      </c>
      <c r="D16" s="5"/>
      <c r="E16" s="5" t="s">
        <v>110</v>
      </c>
      <c r="F16" s="5"/>
      <c r="G16" s="5" t="s">
        <v>132</v>
      </c>
      <c r="H16" s="5"/>
      <c r="I16" s="5" t="s">
        <v>133</v>
      </c>
      <c r="J16" s="5"/>
      <c r="K16" s="6">
        <v>0</v>
      </c>
      <c r="L16" s="5"/>
      <c r="M16" s="6">
        <v>0</v>
      </c>
      <c r="N16" s="5"/>
      <c r="O16" s="6">
        <v>51330</v>
      </c>
      <c r="P16" s="5"/>
      <c r="Q16" s="6">
        <v>40031067022</v>
      </c>
      <c r="R16" s="5"/>
      <c r="S16" s="6">
        <v>42702309243</v>
      </c>
      <c r="T16" s="5"/>
      <c r="U16" s="6">
        <v>0</v>
      </c>
      <c r="V16" s="5"/>
      <c r="W16" s="6">
        <v>0</v>
      </c>
      <c r="X16" s="5"/>
      <c r="Y16" s="6">
        <v>0</v>
      </c>
      <c r="Z16" s="5"/>
      <c r="AA16" s="6">
        <v>0</v>
      </c>
      <c r="AB16" s="5"/>
      <c r="AC16" s="6">
        <v>51330</v>
      </c>
      <c r="AD16" s="5"/>
      <c r="AE16" s="6">
        <v>851513</v>
      </c>
      <c r="AF16" s="5"/>
      <c r="AG16" s="6">
        <v>40031067022</v>
      </c>
      <c r="AH16" s="5"/>
      <c r="AI16" s="6">
        <v>43700240185</v>
      </c>
      <c r="AJ16" s="5"/>
      <c r="AK16" s="19">
        <v>1.2582521454607583E-3</v>
      </c>
    </row>
    <row r="17" spans="1:37">
      <c r="A17" s="2" t="s">
        <v>134</v>
      </c>
      <c r="C17" s="5" t="s">
        <v>110</v>
      </c>
      <c r="D17" s="5"/>
      <c r="E17" s="5" t="s">
        <v>110</v>
      </c>
      <c r="F17" s="5"/>
      <c r="G17" s="5" t="s">
        <v>135</v>
      </c>
      <c r="H17" s="5"/>
      <c r="I17" s="5" t="s">
        <v>136</v>
      </c>
      <c r="J17" s="5"/>
      <c r="K17" s="6">
        <v>0</v>
      </c>
      <c r="L17" s="5"/>
      <c r="M17" s="6">
        <v>0</v>
      </c>
      <c r="N17" s="5"/>
      <c r="O17" s="6">
        <v>89380</v>
      </c>
      <c r="P17" s="5"/>
      <c r="Q17" s="6">
        <v>68620268148</v>
      </c>
      <c r="R17" s="5"/>
      <c r="S17" s="6">
        <v>72977606710</v>
      </c>
      <c r="T17" s="5"/>
      <c r="U17" s="6">
        <v>0</v>
      </c>
      <c r="V17" s="5"/>
      <c r="W17" s="6">
        <v>0</v>
      </c>
      <c r="X17" s="5"/>
      <c r="Y17" s="6">
        <v>0</v>
      </c>
      <c r="Z17" s="5"/>
      <c r="AA17" s="6">
        <v>0</v>
      </c>
      <c r="AB17" s="5"/>
      <c r="AC17" s="6">
        <v>89380</v>
      </c>
      <c r="AD17" s="5"/>
      <c r="AE17" s="6">
        <v>838799</v>
      </c>
      <c r="AF17" s="5"/>
      <c r="AG17" s="6">
        <v>68620268148</v>
      </c>
      <c r="AH17" s="5"/>
      <c r="AI17" s="6">
        <v>74958265971</v>
      </c>
      <c r="AJ17" s="5"/>
      <c r="AK17" s="19">
        <v>2.1582581372265037E-3</v>
      </c>
    </row>
    <row r="18" spans="1:37">
      <c r="A18" s="2" t="s">
        <v>137</v>
      </c>
      <c r="C18" s="5" t="s">
        <v>110</v>
      </c>
      <c r="D18" s="5"/>
      <c r="E18" s="5" t="s">
        <v>110</v>
      </c>
      <c r="F18" s="5"/>
      <c r="G18" s="5" t="s">
        <v>138</v>
      </c>
      <c r="H18" s="5"/>
      <c r="I18" s="5" t="s">
        <v>139</v>
      </c>
      <c r="J18" s="5"/>
      <c r="K18" s="6">
        <v>0</v>
      </c>
      <c r="L18" s="5"/>
      <c r="M18" s="6">
        <v>0</v>
      </c>
      <c r="N18" s="5"/>
      <c r="O18" s="6">
        <v>15000</v>
      </c>
      <c r="P18" s="5"/>
      <c r="Q18" s="6">
        <v>13549315571</v>
      </c>
      <c r="R18" s="5"/>
      <c r="S18" s="6">
        <v>14787319312</v>
      </c>
      <c r="T18" s="5"/>
      <c r="U18" s="6">
        <v>0</v>
      </c>
      <c r="V18" s="5"/>
      <c r="W18" s="6">
        <v>0</v>
      </c>
      <c r="X18" s="5"/>
      <c r="Y18" s="6">
        <v>0</v>
      </c>
      <c r="Z18" s="5"/>
      <c r="AA18" s="6">
        <v>0</v>
      </c>
      <c r="AB18" s="5"/>
      <c r="AC18" s="6">
        <v>15000</v>
      </c>
      <c r="AD18" s="5"/>
      <c r="AE18" s="6">
        <v>996768</v>
      </c>
      <c r="AF18" s="5"/>
      <c r="AG18" s="6">
        <v>13549315571</v>
      </c>
      <c r="AH18" s="5"/>
      <c r="AI18" s="6">
        <v>14948810037</v>
      </c>
      <c r="AJ18" s="5"/>
      <c r="AK18" s="19">
        <v>4.3041805311625815E-4</v>
      </c>
    </row>
    <row r="19" spans="1:37">
      <c r="A19" s="2" t="s">
        <v>140</v>
      </c>
      <c r="C19" s="5" t="s">
        <v>110</v>
      </c>
      <c r="D19" s="5"/>
      <c r="E19" s="5" t="s">
        <v>110</v>
      </c>
      <c r="F19" s="5"/>
      <c r="G19" s="5" t="s">
        <v>141</v>
      </c>
      <c r="H19" s="5"/>
      <c r="I19" s="5" t="s">
        <v>142</v>
      </c>
      <c r="J19" s="5"/>
      <c r="K19" s="6">
        <v>0</v>
      </c>
      <c r="L19" s="5"/>
      <c r="M19" s="6">
        <v>0</v>
      </c>
      <c r="N19" s="5"/>
      <c r="O19" s="6">
        <v>12320</v>
      </c>
      <c r="P19" s="5"/>
      <c r="Q19" s="6">
        <v>9119631759</v>
      </c>
      <c r="R19" s="5"/>
      <c r="S19" s="6">
        <v>9846638173</v>
      </c>
      <c r="T19" s="5"/>
      <c r="U19" s="6">
        <v>0</v>
      </c>
      <c r="V19" s="5"/>
      <c r="W19" s="6">
        <v>0</v>
      </c>
      <c r="X19" s="5"/>
      <c r="Y19" s="6">
        <v>0</v>
      </c>
      <c r="Z19" s="5"/>
      <c r="AA19" s="6">
        <v>0</v>
      </c>
      <c r="AB19" s="5"/>
      <c r="AC19" s="6">
        <v>12320</v>
      </c>
      <c r="AD19" s="5"/>
      <c r="AE19" s="6">
        <v>818742</v>
      </c>
      <c r="AF19" s="5"/>
      <c r="AG19" s="6">
        <v>9119631759</v>
      </c>
      <c r="AH19" s="5"/>
      <c r="AI19" s="6">
        <v>10085073189</v>
      </c>
      <c r="AJ19" s="5"/>
      <c r="AK19" s="19">
        <v>2.9037746528321563E-4</v>
      </c>
    </row>
    <row r="20" spans="1:37">
      <c r="A20" s="2" t="s">
        <v>143</v>
      </c>
      <c r="C20" s="5" t="s">
        <v>110</v>
      </c>
      <c r="D20" s="5"/>
      <c r="E20" s="5" t="s">
        <v>110</v>
      </c>
      <c r="F20" s="5"/>
      <c r="G20" s="5" t="s">
        <v>144</v>
      </c>
      <c r="H20" s="5"/>
      <c r="I20" s="5" t="s">
        <v>145</v>
      </c>
      <c r="J20" s="5"/>
      <c r="K20" s="6">
        <v>0</v>
      </c>
      <c r="L20" s="5"/>
      <c r="M20" s="6">
        <v>0</v>
      </c>
      <c r="N20" s="5"/>
      <c r="O20" s="6">
        <v>66513</v>
      </c>
      <c r="P20" s="5"/>
      <c r="Q20" s="6">
        <v>58340728828</v>
      </c>
      <c r="R20" s="5"/>
      <c r="S20" s="6">
        <v>63345075695</v>
      </c>
      <c r="T20" s="5"/>
      <c r="U20" s="6">
        <v>0</v>
      </c>
      <c r="V20" s="5"/>
      <c r="W20" s="6">
        <v>0</v>
      </c>
      <c r="X20" s="5"/>
      <c r="Y20" s="6">
        <v>0</v>
      </c>
      <c r="Z20" s="5"/>
      <c r="AA20" s="6">
        <v>0</v>
      </c>
      <c r="AB20" s="5"/>
      <c r="AC20" s="6">
        <v>66513</v>
      </c>
      <c r="AD20" s="5"/>
      <c r="AE20" s="6">
        <v>970195</v>
      </c>
      <c r="AF20" s="5"/>
      <c r="AG20" s="6">
        <v>58340728828</v>
      </c>
      <c r="AH20" s="5"/>
      <c r="AI20" s="6">
        <v>64518883867</v>
      </c>
      <c r="AJ20" s="5"/>
      <c r="AK20" s="19">
        <v>1.8576791272705967E-3</v>
      </c>
    </row>
    <row r="21" spans="1:37">
      <c r="A21" s="2" t="s">
        <v>146</v>
      </c>
      <c r="C21" s="5" t="s">
        <v>110</v>
      </c>
      <c r="D21" s="5"/>
      <c r="E21" s="5" t="s">
        <v>110</v>
      </c>
      <c r="F21" s="5"/>
      <c r="G21" s="5" t="s">
        <v>147</v>
      </c>
      <c r="H21" s="5"/>
      <c r="I21" s="5" t="s">
        <v>148</v>
      </c>
      <c r="J21" s="5"/>
      <c r="K21" s="6">
        <v>0</v>
      </c>
      <c r="L21" s="5"/>
      <c r="M21" s="6">
        <v>0</v>
      </c>
      <c r="N21" s="5"/>
      <c r="O21" s="6">
        <v>15762</v>
      </c>
      <c r="P21" s="5"/>
      <c r="Q21" s="6">
        <v>13704267179</v>
      </c>
      <c r="R21" s="5"/>
      <c r="S21" s="6">
        <v>14826911025</v>
      </c>
      <c r="T21" s="5"/>
      <c r="U21" s="6">
        <v>0</v>
      </c>
      <c r="V21" s="5"/>
      <c r="W21" s="6">
        <v>0</v>
      </c>
      <c r="X21" s="5"/>
      <c r="Y21" s="6">
        <v>0</v>
      </c>
      <c r="Z21" s="5"/>
      <c r="AA21" s="6">
        <v>0</v>
      </c>
      <c r="AB21" s="5"/>
      <c r="AC21" s="6">
        <v>15762</v>
      </c>
      <c r="AD21" s="5"/>
      <c r="AE21" s="6">
        <v>957863</v>
      </c>
      <c r="AF21" s="5"/>
      <c r="AG21" s="6">
        <v>13704267179</v>
      </c>
      <c r="AH21" s="5"/>
      <c r="AI21" s="6">
        <v>15095100123</v>
      </c>
      <c r="AJ21" s="5"/>
      <c r="AK21" s="19">
        <v>4.3463015386879176E-4</v>
      </c>
    </row>
    <row r="22" spans="1:37">
      <c r="A22" s="2" t="s">
        <v>149</v>
      </c>
      <c r="C22" s="5" t="s">
        <v>110</v>
      </c>
      <c r="D22" s="5"/>
      <c r="E22" s="5" t="s">
        <v>110</v>
      </c>
      <c r="F22" s="5"/>
      <c r="G22" s="5" t="s">
        <v>150</v>
      </c>
      <c r="H22" s="5"/>
      <c r="I22" s="5" t="s">
        <v>151</v>
      </c>
      <c r="J22" s="5"/>
      <c r="K22" s="6">
        <v>0</v>
      </c>
      <c r="L22" s="5"/>
      <c r="M22" s="6">
        <v>0</v>
      </c>
      <c r="N22" s="5"/>
      <c r="O22" s="6">
        <v>19151</v>
      </c>
      <c r="P22" s="5"/>
      <c r="Q22" s="6">
        <v>17448774738</v>
      </c>
      <c r="R22" s="5"/>
      <c r="S22" s="6">
        <v>18922468826</v>
      </c>
      <c r="T22" s="5"/>
      <c r="U22" s="6">
        <v>0</v>
      </c>
      <c r="V22" s="5"/>
      <c r="W22" s="6">
        <v>0</v>
      </c>
      <c r="X22" s="5"/>
      <c r="Y22" s="6">
        <v>19151</v>
      </c>
      <c r="Z22" s="5"/>
      <c r="AA22" s="6">
        <v>19151000000</v>
      </c>
      <c r="AB22" s="5"/>
      <c r="AC22" s="6">
        <v>0</v>
      </c>
      <c r="AD22" s="5"/>
      <c r="AE22" s="6">
        <v>0</v>
      </c>
      <c r="AF22" s="5"/>
      <c r="AG22" s="6">
        <v>0</v>
      </c>
      <c r="AH22" s="5"/>
      <c r="AI22" s="6">
        <v>0</v>
      </c>
      <c r="AJ22" s="5"/>
      <c r="AK22" s="19">
        <v>0</v>
      </c>
    </row>
    <row r="23" spans="1:37">
      <c r="A23" s="2" t="s">
        <v>152</v>
      </c>
      <c r="C23" s="5" t="s">
        <v>110</v>
      </c>
      <c r="D23" s="5"/>
      <c r="E23" s="5" t="s">
        <v>110</v>
      </c>
      <c r="F23" s="5"/>
      <c r="G23" s="5" t="s">
        <v>153</v>
      </c>
      <c r="H23" s="5"/>
      <c r="I23" s="5" t="s">
        <v>154</v>
      </c>
      <c r="J23" s="5"/>
      <c r="K23" s="6">
        <v>0</v>
      </c>
      <c r="L23" s="5"/>
      <c r="M23" s="6">
        <v>0</v>
      </c>
      <c r="N23" s="5"/>
      <c r="O23" s="6">
        <v>20000</v>
      </c>
      <c r="P23" s="5"/>
      <c r="Q23" s="6">
        <v>17708267864</v>
      </c>
      <c r="R23" s="5"/>
      <c r="S23" s="6">
        <v>19149608504</v>
      </c>
      <c r="T23" s="5"/>
      <c r="U23" s="6">
        <v>0</v>
      </c>
      <c r="V23" s="5"/>
      <c r="W23" s="6">
        <v>0</v>
      </c>
      <c r="X23" s="5"/>
      <c r="Y23" s="6">
        <v>0</v>
      </c>
      <c r="Z23" s="5"/>
      <c r="AA23" s="6">
        <v>0</v>
      </c>
      <c r="AB23" s="5"/>
      <c r="AC23" s="6">
        <v>20000</v>
      </c>
      <c r="AD23" s="5"/>
      <c r="AE23" s="6">
        <v>974609</v>
      </c>
      <c r="AF23" s="5"/>
      <c r="AG23" s="6">
        <v>17708267864</v>
      </c>
      <c r="AH23" s="5"/>
      <c r="AI23" s="6">
        <v>19488647042</v>
      </c>
      <c r="AJ23" s="5"/>
      <c r="AK23" s="19">
        <v>5.6113265851433355E-4</v>
      </c>
    </row>
    <row r="24" spans="1:37">
      <c r="A24" s="2" t="s">
        <v>155</v>
      </c>
      <c r="C24" s="5" t="s">
        <v>110</v>
      </c>
      <c r="D24" s="5"/>
      <c r="E24" s="5" t="s">
        <v>110</v>
      </c>
      <c r="F24" s="5"/>
      <c r="G24" s="5" t="s">
        <v>156</v>
      </c>
      <c r="H24" s="5"/>
      <c r="I24" s="5" t="s">
        <v>157</v>
      </c>
      <c r="J24" s="5"/>
      <c r="K24" s="6">
        <v>0</v>
      </c>
      <c r="L24" s="5"/>
      <c r="M24" s="6">
        <v>0</v>
      </c>
      <c r="N24" s="5"/>
      <c r="O24" s="6">
        <v>38123</v>
      </c>
      <c r="P24" s="5"/>
      <c r="Q24" s="6">
        <v>33265500940</v>
      </c>
      <c r="R24" s="5"/>
      <c r="S24" s="6">
        <v>35932343166</v>
      </c>
      <c r="T24" s="5"/>
      <c r="U24" s="6">
        <v>0</v>
      </c>
      <c r="V24" s="5"/>
      <c r="W24" s="6">
        <v>0</v>
      </c>
      <c r="X24" s="5"/>
      <c r="Y24" s="6">
        <v>0</v>
      </c>
      <c r="Z24" s="5"/>
      <c r="AA24" s="6">
        <v>0</v>
      </c>
      <c r="AB24" s="5"/>
      <c r="AC24" s="6">
        <v>38123</v>
      </c>
      <c r="AD24" s="5"/>
      <c r="AE24" s="6">
        <v>960263</v>
      </c>
      <c r="AF24" s="5"/>
      <c r="AG24" s="6">
        <v>33265500940</v>
      </c>
      <c r="AH24" s="5"/>
      <c r="AI24" s="6">
        <v>36601471129</v>
      </c>
      <c r="AJ24" s="5"/>
      <c r="AK24" s="19">
        <v>1.0538587289250674E-3</v>
      </c>
    </row>
    <row r="25" spans="1:37">
      <c r="A25" s="2" t="s">
        <v>158</v>
      </c>
      <c r="C25" s="5" t="s">
        <v>110</v>
      </c>
      <c r="D25" s="5"/>
      <c r="E25" s="5" t="s">
        <v>110</v>
      </c>
      <c r="F25" s="5"/>
      <c r="G25" s="5" t="s">
        <v>159</v>
      </c>
      <c r="H25" s="5"/>
      <c r="I25" s="5" t="s">
        <v>160</v>
      </c>
      <c r="J25" s="5"/>
      <c r="K25" s="6">
        <v>0</v>
      </c>
      <c r="L25" s="5"/>
      <c r="M25" s="6">
        <v>0</v>
      </c>
      <c r="N25" s="5"/>
      <c r="O25" s="6">
        <v>90691</v>
      </c>
      <c r="P25" s="5"/>
      <c r="Q25" s="6">
        <v>78077686930</v>
      </c>
      <c r="R25" s="5"/>
      <c r="S25" s="6">
        <v>83748839191</v>
      </c>
      <c r="T25" s="5"/>
      <c r="U25" s="6">
        <v>0</v>
      </c>
      <c r="V25" s="5"/>
      <c r="W25" s="6">
        <v>0</v>
      </c>
      <c r="X25" s="5"/>
      <c r="Y25" s="6">
        <v>0</v>
      </c>
      <c r="Z25" s="5"/>
      <c r="AA25" s="6">
        <v>0</v>
      </c>
      <c r="AB25" s="5"/>
      <c r="AC25" s="6">
        <v>90691</v>
      </c>
      <c r="AD25" s="5"/>
      <c r="AE25" s="6">
        <v>941167</v>
      </c>
      <c r="AF25" s="5"/>
      <c r="AG25" s="6">
        <v>78077686930</v>
      </c>
      <c r="AH25" s="5"/>
      <c r="AI25" s="6">
        <v>85339905735</v>
      </c>
      <c r="AJ25" s="5"/>
      <c r="AK25" s="19">
        <v>2.4571745837072135E-3</v>
      </c>
    </row>
    <row r="26" spans="1:37">
      <c r="A26" s="2" t="s">
        <v>161</v>
      </c>
      <c r="C26" s="5" t="s">
        <v>110</v>
      </c>
      <c r="D26" s="5"/>
      <c r="E26" s="5" t="s">
        <v>110</v>
      </c>
      <c r="F26" s="5"/>
      <c r="G26" s="5" t="s">
        <v>162</v>
      </c>
      <c r="H26" s="5"/>
      <c r="I26" s="5" t="s">
        <v>163</v>
      </c>
      <c r="J26" s="5"/>
      <c r="K26" s="6">
        <v>15</v>
      </c>
      <c r="L26" s="5"/>
      <c r="M26" s="6">
        <v>15</v>
      </c>
      <c r="N26" s="5"/>
      <c r="O26" s="6">
        <v>130000</v>
      </c>
      <c r="P26" s="5"/>
      <c r="Q26" s="6">
        <v>127282102187</v>
      </c>
      <c r="R26" s="5"/>
      <c r="S26" s="6">
        <v>129976307523</v>
      </c>
      <c r="T26" s="5"/>
      <c r="U26" s="6">
        <v>0</v>
      </c>
      <c r="V26" s="5"/>
      <c r="W26" s="6">
        <v>0</v>
      </c>
      <c r="X26" s="5"/>
      <c r="Y26" s="6">
        <v>130000</v>
      </c>
      <c r="Z26" s="5"/>
      <c r="AA26" s="6">
        <v>130000000000</v>
      </c>
      <c r="AB26" s="5"/>
      <c r="AC26" s="6">
        <v>0</v>
      </c>
      <c r="AD26" s="5"/>
      <c r="AE26" s="6">
        <v>0</v>
      </c>
      <c r="AF26" s="5"/>
      <c r="AG26" s="6">
        <v>0</v>
      </c>
      <c r="AH26" s="5"/>
      <c r="AI26" s="6">
        <v>0</v>
      </c>
      <c r="AJ26" s="5"/>
      <c r="AK26" s="19">
        <v>0</v>
      </c>
    </row>
    <row r="27" spans="1:37">
      <c r="A27" s="2" t="s">
        <v>164</v>
      </c>
      <c r="C27" s="5" t="s">
        <v>110</v>
      </c>
      <c r="D27" s="5"/>
      <c r="E27" s="5" t="s">
        <v>110</v>
      </c>
      <c r="F27" s="5"/>
      <c r="G27" s="5" t="s">
        <v>165</v>
      </c>
      <c r="H27" s="5"/>
      <c r="I27" s="5" t="s">
        <v>166</v>
      </c>
      <c r="J27" s="5"/>
      <c r="K27" s="6">
        <v>15</v>
      </c>
      <c r="L27" s="5"/>
      <c r="M27" s="6">
        <v>15</v>
      </c>
      <c r="N27" s="5"/>
      <c r="O27" s="6">
        <v>700000</v>
      </c>
      <c r="P27" s="5"/>
      <c r="Q27" s="6">
        <v>671634999999</v>
      </c>
      <c r="R27" s="5"/>
      <c r="S27" s="6">
        <v>689375028125</v>
      </c>
      <c r="T27" s="5"/>
      <c r="U27" s="6">
        <v>500000</v>
      </c>
      <c r="V27" s="5"/>
      <c r="W27" s="6">
        <v>480270000000</v>
      </c>
      <c r="X27" s="5"/>
      <c r="Y27" s="6">
        <v>0</v>
      </c>
      <c r="Z27" s="5"/>
      <c r="AA27" s="6">
        <v>0</v>
      </c>
      <c r="AB27" s="5"/>
      <c r="AC27" s="6">
        <v>1200000</v>
      </c>
      <c r="AD27" s="5"/>
      <c r="AE27" s="6">
        <v>953000</v>
      </c>
      <c r="AF27" s="5"/>
      <c r="AG27" s="6">
        <v>1151904999999</v>
      </c>
      <c r="AH27" s="5"/>
      <c r="AI27" s="6">
        <v>1143392722500</v>
      </c>
      <c r="AJ27" s="5"/>
      <c r="AK27" s="19">
        <v>3.2921474575411246E-2</v>
      </c>
    </row>
    <row r="28" spans="1:37">
      <c r="A28" s="2" t="s">
        <v>167</v>
      </c>
      <c r="C28" s="5" t="s">
        <v>110</v>
      </c>
      <c r="D28" s="5"/>
      <c r="E28" s="5" t="s">
        <v>110</v>
      </c>
      <c r="F28" s="5"/>
      <c r="G28" s="5" t="s">
        <v>168</v>
      </c>
      <c r="H28" s="5"/>
      <c r="I28" s="5" t="s">
        <v>169</v>
      </c>
      <c r="J28" s="5"/>
      <c r="K28" s="6">
        <v>16</v>
      </c>
      <c r="L28" s="5"/>
      <c r="M28" s="6">
        <v>16</v>
      </c>
      <c r="N28" s="5"/>
      <c r="O28" s="6">
        <v>25000</v>
      </c>
      <c r="P28" s="5"/>
      <c r="Q28" s="6">
        <v>23754304687</v>
      </c>
      <c r="R28" s="5"/>
      <c r="S28" s="6">
        <v>24932980078</v>
      </c>
      <c r="T28" s="5"/>
      <c r="U28" s="6">
        <v>0</v>
      </c>
      <c r="V28" s="5"/>
      <c r="W28" s="6">
        <v>0</v>
      </c>
      <c r="X28" s="5"/>
      <c r="Y28" s="6">
        <v>0</v>
      </c>
      <c r="Z28" s="5"/>
      <c r="AA28" s="6">
        <v>0</v>
      </c>
      <c r="AB28" s="5"/>
      <c r="AC28" s="6">
        <v>25000</v>
      </c>
      <c r="AD28" s="5"/>
      <c r="AE28" s="6">
        <v>950000</v>
      </c>
      <c r="AF28" s="5"/>
      <c r="AG28" s="6">
        <v>23754304687</v>
      </c>
      <c r="AH28" s="5"/>
      <c r="AI28" s="6">
        <v>23745695312</v>
      </c>
      <c r="AJ28" s="5"/>
      <c r="AK28" s="19">
        <v>6.8370498526543677E-4</v>
      </c>
    </row>
    <row r="29" spans="1:37">
      <c r="A29" s="2" t="s">
        <v>170</v>
      </c>
      <c r="C29" s="5" t="s">
        <v>110</v>
      </c>
      <c r="D29" s="5"/>
      <c r="E29" s="5" t="s">
        <v>110</v>
      </c>
      <c r="F29" s="5"/>
      <c r="G29" s="5" t="s">
        <v>171</v>
      </c>
      <c r="H29" s="5"/>
      <c r="I29" s="5" t="s">
        <v>172</v>
      </c>
      <c r="J29" s="5"/>
      <c r="K29" s="6">
        <v>16</v>
      </c>
      <c r="L29" s="5"/>
      <c r="M29" s="6">
        <v>16</v>
      </c>
      <c r="N29" s="5"/>
      <c r="O29" s="6">
        <v>100000</v>
      </c>
      <c r="P29" s="5"/>
      <c r="Q29" s="6">
        <v>94164000000</v>
      </c>
      <c r="R29" s="5"/>
      <c r="S29" s="6">
        <v>94357894539</v>
      </c>
      <c r="T29" s="5"/>
      <c r="U29" s="6">
        <v>0</v>
      </c>
      <c r="V29" s="5"/>
      <c r="W29" s="6">
        <v>0</v>
      </c>
      <c r="X29" s="5"/>
      <c r="Y29" s="6">
        <v>0</v>
      </c>
      <c r="Z29" s="5"/>
      <c r="AA29" s="6">
        <v>0</v>
      </c>
      <c r="AB29" s="5"/>
      <c r="AC29" s="6">
        <v>100000</v>
      </c>
      <c r="AD29" s="5"/>
      <c r="AE29" s="6">
        <v>943750</v>
      </c>
      <c r="AF29" s="5"/>
      <c r="AG29" s="6">
        <v>94164000000</v>
      </c>
      <c r="AH29" s="5"/>
      <c r="AI29" s="6">
        <v>94357894537</v>
      </c>
      <c r="AJ29" s="5"/>
      <c r="AK29" s="19">
        <v>2.7168277048301584E-3</v>
      </c>
    </row>
    <row r="30" spans="1:37">
      <c r="A30" s="2" t="s">
        <v>173</v>
      </c>
      <c r="C30" s="5" t="s">
        <v>110</v>
      </c>
      <c r="D30" s="5"/>
      <c r="E30" s="5" t="s">
        <v>110</v>
      </c>
      <c r="F30" s="5"/>
      <c r="G30" s="5" t="s">
        <v>174</v>
      </c>
      <c r="H30" s="5"/>
      <c r="I30" s="5" t="s">
        <v>175</v>
      </c>
      <c r="J30" s="5"/>
      <c r="K30" s="6">
        <v>16</v>
      </c>
      <c r="L30" s="5"/>
      <c r="M30" s="6">
        <v>16</v>
      </c>
      <c r="N30" s="5"/>
      <c r="O30" s="6">
        <v>100000</v>
      </c>
      <c r="P30" s="5"/>
      <c r="Q30" s="6">
        <v>94368000000</v>
      </c>
      <c r="R30" s="5"/>
      <c r="S30" s="6">
        <v>94432880937</v>
      </c>
      <c r="T30" s="5"/>
      <c r="U30" s="6">
        <v>0</v>
      </c>
      <c r="V30" s="5"/>
      <c r="W30" s="6">
        <v>0</v>
      </c>
      <c r="X30" s="5"/>
      <c r="Y30" s="6">
        <v>0</v>
      </c>
      <c r="Z30" s="5"/>
      <c r="AA30" s="6">
        <v>0</v>
      </c>
      <c r="AB30" s="5"/>
      <c r="AC30" s="6">
        <v>100000</v>
      </c>
      <c r="AD30" s="5"/>
      <c r="AE30" s="6">
        <v>944500</v>
      </c>
      <c r="AF30" s="5"/>
      <c r="AG30" s="6">
        <v>94368000000</v>
      </c>
      <c r="AH30" s="5"/>
      <c r="AI30" s="6">
        <v>94432880937</v>
      </c>
      <c r="AJ30" s="5"/>
      <c r="AK30" s="19">
        <v>2.7189867730247714E-3</v>
      </c>
    </row>
    <row r="31" spans="1:37">
      <c r="A31" s="2" t="s">
        <v>176</v>
      </c>
      <c r="C31" s="5" t="s">
        <v>110</v>
      </c>
      <c r="D31" s="5"/>
      <c r="E31" s="5" t="s">
        <v>110</v>
      </c>
      <c r="F31" s="5"/>
      <c r="G31" s="5" t="s">
        <v>177</v>
      </c>
      <c r="H31" s="5"/>
      <c r="I31" s="5" t="s">
        <v>178</v>
      </c>
      <c r="J31" s="5"/>
      <c r="K31" s="6">
        <v>16</v>
      </c>
      <c r="L31" s="5"/>
      <c r="M31" s="6">
        <v>16</v>
      </c>
      <c r="N31" s="5"/>
      <c r="O31" s="6">
        <v>0</v>
      </c>
      <c r="P31" s="5"/>
      <c r="Q31" s="6">
        <v>0</v>
      </c>
      <c r="R31" s="5"/>
      <c r="S31" s="6">
        <v>0</v>
      </c>
      <c r="T31" s="5"/>
      <c r="U31" s="6">
        <v>300000</v>
      </c>
      <c r="V31" s="5"/>
      <c r="W31" s="6">
        <v>280623000000</v>
      </c>
      <c r="X31" s="5"/>
      <c r="Y31" s="6">
        <v>0</v>
      </c>
      <c r="Z31" s="5"/>
      <c r="AA31" s="6">
        <v>0</v>
      </c>
      <c r="AB31" s="5"/>
      <c r="AC31" s="6">
        <v>300000</v>
      </c>
      <c r="AD31" s="5"/>
      <c r="AE31" s="6">
        <v>935410</v>
      </c>
      <c r="AF31" s="5"/>
      <c r="AG31" s="6">
        <v>280623000000</v>
      </c>
      <c r="AH31" s="5"/>
      <c r="AI31" s="6">
        <v>280572137081</v>
      </c>
      <c r="AJ31" s="5"/>
      <c r="AK31" s="19">
        <v>8.0784565930110165E-3</v>
      </c>
    </row>
    <row r="32" spans="1:37" ht="24.75" thickBot="1">
      <c r="Q32" s="11">
        <f>SUM(Q9:Q31)</f>
        <v>1706506061867</v>
      </c>
      <c r="S32" s="11">
        <f>SUM(S9:S31)</f>
        <v>1763652963880</v>
      </c>
      <c r="W32" s="11">
        <f>SUM(W9:W31)</f>
        <v>760893000000</v>
      </c>
      <c r="AA32" s="11">
        <f>SUM(AA9:AA31)</f>
        <v>230358000000</v>
      </c>
      <c r="AG32" s="11">
        <f>SUM(AG9:AG31)</f>
        <v>2242406551076</v>
      </c>
      <c r="AI32" s="11">
        <f>SUM(AI9:AI31)</f>
        <v>2280841887407</v>
      </c>
      <c r="AK32" s="22">
        <f>SUM(AK9:AK31)</f>
        <v>6.5671817503458491E-2</v>
      </c>
    </row>
    <row r="33" spans="17:37" ht="24.75" thickTop="1">
      <c r="Q33" s="4"/>
      <c r="S33" s="4"/>
      <c r="AG33" s="4"/>
      <c r="AI33" s="4"/>
    </row>
    <row r="34" spans="17:37">
      <c r="Q34" s="4"/>
      <c r="R34" s="4"/>
      <c r="S34" s="4"/>
      <c r="AI34" s="4"/>
      <c r="AK34" s="21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2" sqref="S12:S13"/>
    </sheetView>
  </sheetViews>
  <sheetFormatPr defaultRowHeight="24"/>
  <cols>
    <col min="1" max="1" width="26.285156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20.57031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4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4.75">
      <c r="A6" s="33" t="s">
        <v>180</v>
      </c>
      <c r="C6" s="34" t="s">
        <v>181</v>
      </c>
      <c r="D6" s="34" t="s">
        <v>181</v>
      </c>
      <c r="E6" s="34" t="s">
        <v>181</v>
      </c>
      <c r="F6" s="34" t="s">
        <v>181</v>
      </c>
      <c r="G6" s="34" t="s">
        <v>181</v>
      </c>
      <c r="H6" s="34" t="s">
        <v>181</v>
      </c>
      <c r="I6" s="34" t="s">
        <v>181</v>
      </c>
      <c r="K6" s="34" t="s">
        <v>283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</row>
    <row r="7" spans="1:19" ht="24.75">
      <c r="A7" s="34" t="s">
        <v>180</v>
      </c>
      <c r="C7" s="34" t="s">
        <v>182</v>
      </c>
      <c r="E7" s="34" t="s">
        <v>183</v>
      </c>
      <c r="G7" s="34" t="s">
        <v>184</v>
      </c>
      <c r="I7" s="34" t="s">
        <v>107</v>
      </c>
      <c r="K7" s="34" t="s">
        <v>185</v>
      </c>
      <c r="M7" s="34" t="s">
        <v>186</v>
      </c>
      <c r="O7" s="34" t="s">
        <v>187</v>
      </c>
      <c r="Q7" s="34" t="s">
        <v>185</v>
      </c>
      <c r="S7" s="34" t="s">
        <v>179</v>
      </c>
    </row>
    <row r="8" spans="1:19">
      <c r="A8" s="2" t="s">
        <v>188</v>
      </c>
      <c r="C8" s="5" t="s">
        <v>189</v>
      </c>
      <c r="E8" s="2" t="s">
        <v>190</v>
      </c>
      <c r="G8" s="5" t="s">
        <v>191</v>
      </c>
      <c r="H8" s="5"/>
      <c r="I8" s="14">
        <v>0.08</v>
      </c>
      <c r="J8" s="5"/>
      <c r="K8" s="6">
        <v>911652390404</v>
      </c>
      <c r="L8" s="5"/>
      <c r="M8" s="6">
        <v>2536859894183</v>
      </c>
      <c r="N8" s="5"/>
      <c r="O8" s="6">
        <v>2232836028971</v>
      </c>
      <c r="P8" s="5"/>
      <c r="Q8" s="6">
        <v>1215676255616</v>
      </c>
      <c r="R8" s="5"/>
      <c r="S8" s="19">
        <v>3.5002719672455579E-2</v>
      </c>
    </row>
    <row r="9" spans="1:19">
      <c r="A9" s="2" t="s">
        <v>192</v>
      </c>
      <c r="C9" s="5" t="s">
        <v>193</v>
      </c>
      <c r="E9" s="2" t="s">
        <v>190</v>
      </c>
      <c r="G9" s="5" t="s">
        <v>194</v>
      </c>
      <c r="H9" s="5"/>
      <c r="I9" s="14">
        <v>0.1</v>
      </c>
      <c r="J9" s="5"/>
      <c r="K9" s="6">
        <v>416882232366</v>
      </c>
      <c r="L9" s="5"/>
      <c r="M9" s="6">
        <v>29893358832</v>
      </c>
      <c r="N9" s="5"/>
      <c r="O9" s="6">
        <v>272841703126</v>
      </c>
      <c r="P9" s="5"/>
      <c r="Q9" s="6">
        <v>173933888072</v>
      </c>
      <c r="R9" s="5"/>
      <c r="S9" s="19">
        <v>5.0080431345099572E-3</v>
      </c>
    </row>
    <row r="10" spans="1:19" ht="24.75" thickBot="1">
      <c r="K10" s="12">
        <f>SUM(K8:K9)</f>
        <v>1328534622770</v>
      </c>
      <c r="M10" s="12">
        <f>SUM(M8:M9)</f>
        <v>2566753253015</v>
      </c>
      <c r="O10" s="12">
        <f>SUM(O8:O9)</f>
        <v>2505677732097</v>
      </c>
      <c r="Q10" s="12">
        <f>SUM(Q8:Q9)</f>
        <v>1389610143688</v>
      </c>
      <c r="S10" s="22">
        <f>SUM(S8:S9)</f>
        <v>4.0010762806965534E-2</v>
      </c>
    </row>
    <row r="11" spans="1:19" ht="24.75" thickTop="1">
      <c r="K11" s="4"/>
      <c r="Q11" s="4"/>
    </row>
    <row r="12" spans="1:19">
      <c r="S12" s="19"/>
    </row>
    <row r="13" spans="1:19">
      <c r="S13" s="19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G13" sqref="G13"/>
    </sheetView>
  </sheetViews>
  <sheetFormatPr defaultRowHeight="24"/>
  <cols>
    <col min="1" max="1" width="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18.42578125" style="2" bestFit="1" customWidth="1"/>
    <col min="10" max="16384" width="9.140625" style="2"/>
  </cols>
  <sheetData>
    <row r="2" spans="1:9" ht="24.75">
      <c r="A2" s="32" t="s">
        <v>0</v>
      </c>
      <c r="B2" s="32"/>
      <c r="C2" s="32"/>
      <c r="D2" s="32"/>
      <c r="E2" s="32"/>
      <c r="F2" s="32"/>
      <c r="G2" s="32"/>
    </row>
    <row r="3" spans="1:9" ht="24.75">
      <c r="A3" s="32" t="s">
        <v>195</v>
      </c>
      <c r="B3" s="32"/>
      <c r="C3" s="32"/>
      <c r="D3" s="32"/>
      <c r="E3" s="32"/>
      <c r="F3" s="32"/>
      <c r="G3" s="32"/>
    </row>
    <row r="4" spans="1:9" ht="24.75">
      <c r="A4" s="32" t="s">
        <v>2</v>
      </c>
      <c r="B4" s="32"/>
      <c r="C4" s="32"/>
      <c r="D4" s="32"/>
      <c r="E4" s="32"/>
      <c r="F4" s="32"/>
      <c r="G4" s="32"/>
    </row>
    <row r="6" spans="1:9" ht="24.75">
      <c r="A6" s="34" t="s">
        <v>199</v>
      </c>
      <c r="C6" s="34" t="s">
        <v>185</v>
      </c>
      <c r="E6" s="34" t="s">
        <v>271</v>
      </c>
      <c r="G6" s="34" t="s">
        <v>13</v>
      </c>
    </row>
    <row r="7" spans="1:9">
      <c r="A7" s="2" t="s">
        <v>280</v>
      </c>
      <c r="C7" s="6">
        <f>'سرمایه‌گذاری در سهام'!I101</f>
        <v>3861642919301</v>
      </c>
      <c r="D7" s="5"/>
      <c r="E7" s="19">
        <f>C7/$C$11</f>
        <v>0.99295563090038541</v>
      </c>
      <c r="F7" s="23"/>
      <c r="G7" s="19">
        <v>0.11118750074700143</v>
      </c>
      <c r="H7" s="18"/>
      <c r="I7" s="24"/>
    </row>
    <row r="8" spans="1:9">
      <c r="A8" s="2" t="s">
        <v>281</v>
      </c>
      <c r="C8" s="6">
        <f>'سرمایه‌گذاری در اوراق بهادار'!I38</f>
        <v>5496219097</v>
      </c>
      <c r="D8" s="5"/>
      <c r="E8" s="19">
        <f t="shared" ref="E8:E10" si="0">C8/$C$11</f>
        <v>1.4132590234459716E-3</v>
      </c>
      <c r="F8" s="23"/>
      <c r="G8" s="19">
        <v>1.582515208485379E-4</v>
      </c>
      <c r="H8" s="18"/>
      <c r="I8" s="24"/>
    </row>
    <row r="9" spans="1:9">
      <c r="A9" s="2" t="s">
        <v>282</v>
      </c>
      <c r="C9" s="6">
        <f>'درآمد سپرده بانکی'!E10</f>
        <v>21230438107</v>
      </c>
      <c r="D9" s="5"/>
      <c r="E9" s="19">
        <f t="shared" si="0"/>
        <v>5.4590451539324727E-3</v>
      </c>
      <c r="F9" s="23"/>
      <c r="G9" s="19">
        <v>6.1128369510366778E-4</v>
      </c>
      <c r="H9" s="18"/>
      <c r="I9" s="24"/>
    </row>
    <row r="10" spans="1:9">
      <c r="A10" s="2" t="s">
        <v>278</v>
      </c>
      <c r="C10" s="6">
        <v>669167149</v>
      </c>
      <c r="D10" s="5"/>
      <c r="E10" s="19">
        <f t="shared" si="0"/>
        <v>1.7206492223609856E-4</v>
      </c>
      <c r="F10" s="23"/>
      <c r="G10" s="19">
        <v>1.9267193894968952E-5</v>
      </c>
      <c r="H10" s="18"/>
      <c r="I10" s="24"/>
    </row>
    <row r="11" spans="1:9" ht="24.75" thickBot="1">
      <c r="C11" s="12">
        <f>SUM(C7:C10)</f>
        <v>3889038743654</v>
      </c>
      <c r="E11" s="25">
        <f>SUM(E7:E10)</f>
        <v>1</v>
      </c>
      <c r="F11" s="18"/>
      <c r="G11" s="25">
        <f>SUM(G7:G10)</f>
        <v>0.11197630315684862</v>
      </c>
      <c r="H11" s="18"/>
      <c r="I11" s="24"/>
    </row>
    <row r="12" spans="1:9" ht="24.75" thickTop="1">
      <c r="E12" s="18"/>
      <c r="F12" s="18"/>
      <c r="G12" s="18"/>
      <c r="H12" s="18"/>
      <c r="I12" s="24"/>
    </row>
    <row r="13" spans="1:9">
      <c r="C13" s="4"/>
      <c r="G13" s="21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workbookViewId="0">
      <selection activeCell="U17" sqref="U1:U17"/>
    </sheetView>
  </sheetViews>
  <sheetFormatPr defaultRowHeight="24"/>
  <cols>
    <col min="1" max="1" width="31" style="2" bestFit="1" customWidth="1"/>
    <col min="2" max="2" width="1" style="2" customWidth="1"/>
    <col min="3" max="3" width="18.285156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0.28515625" style="2" bestFit="1" customWidth="1"/>
    <col min="8" max="8" width="1" style="2" customWidth="1"/>
    <col min="9" max="9" width="18.4257812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5.42578125" style="2" bestFit="1" customWidth="1"/>
    <col min="14" max="14" width="1" style="2" customWidth="1"/>
    <col min="15" max="15" width="15.425781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5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4.75">
      <c r="A3" s="32" t="s">
        <v>195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4.75">
      <c r="A6" s="34" t="s">
        <v>196</v>
      </c>
      <c r="B6" s="34" t="s">
        <v>196</v>
      </c>
      <c r="C6" s="34" t="s">
        <v>196</v>
      </c>
      <c r="D6" s="34" t="s">
        <v>196</v>
      </c>
      <c r="E6" s="34" t="s">
        <v>196</v>
      </c>
      <c r="F6" s="34" t="s">
        <v>196</v>
      </c>
      <c r="G6" s="34" t="s">
        <v>196</v>
      </c>
      <c r="I6" s="34" t="s">
        <v>197</v>
      </c>
      <c r="J6" s="34" t="s">
        <v>197</v>
      </c>
      <c r="K6" s="34" t="s">
        <v>197</v>
      </c>
      <c r="L6" s="34" t="s">
        <v>197</v>
      </c>
      <c r="M6" s="34" t="s">
        <v>197</v>
      </c>
      <c r="O6" s="34" t="s">
        <v>198</v>
      </c>
      <c r="P6" s="34" t="s">
        <v>198</v>
      </c>
      <c r="Q6" s="34" t="s">
        <v>198</v>
      </c>
      <c r="R6" s="34" t="s">
        <v>198</v>
      </c>
      <c r="S6" s="34" t="s">
        <v>198</v>
      </c>
    </row>
    <row r="7" spans="1:19" ht="24.75">
      <c r="A7" s="34" t="s">
        <v>199</v>
      </c>
      <c r="C7" s="34" t="s">
        <v>200</v>
      </c>
      <c r="E7" s="34" t="s">
        <v>106</v>
      </c>
      <c r="G7" s="34" t="s">
        <v>107</v>
      </c>
      <c r="I7" s="34" t="s">
        <v>201</v>
      </c>
      <c r="K7" s="34" t="s">
        <v>202</v>
      </c>
      <c r="M7" s="34" t="s">
        <v>203</v>
      </c>
      <c r="O7" s="34" t="s">
        <v>201</v>
      </c>
      <c r="Q7" s="34" t="s">
        <v>202</v>
      </c>
      <c r="S7" s="34" t="s">
        <v>203</v>
      </c>
    </row>
    <row r="8" spans="1:19">
      <c r="A8" s="2" t="s">
        <v>170</v>
      </c>
      <c r="C8" s="5" t="s">
        <v>284</v>
      </c>
      <c r="E8" s="5" t="s">
        <v>172</v>
      </c>
      <c r="F8" s="5"/>
      <c r="G8" s="6">
        <v>16</v>
      </c>
      <c r="H8" s="5"/>
      <c r="I8" s="6">
        <v>1305600754</v>
      </c>
      <c r="J8" s="5"/>
      <c r="K8" s="6">
        <v>0</v>
      </c>
      <c r="L8" s="5"/>
      <c r="M8" s="6">
        <v>1305600754</v>
      </c>
      <c r="N8" s="5"/>
      <c r="O8" s="6">
        <v>5551417589</v>
      </c>
      <c r="P8" s="5"/>
      <c r="Q8" s="6">
        <v>0</v>
      </c>
      <c r="R8" s="5"/>
      <c r="S8" s="6">
        <v>5551417589</v>
      </c>
    </row>
    <row r="9" spans="1:19">
      <c r="A9" s="2" t="s">
        <v>173</v>
      </c>
      <c r="C9" s="5" t="s">
        <v>284</v>
      </c>
      <c r="E9" s="5" t="s">
        <v>175</v>
      </c>
      <c r="F9" s="5"/>
      <c r="G9" s="6">
        <v>16</v>
      </c>
      <c r="H9" s="5"/>
      <c r="I9" s="6">
        <v>1290856903</v>
      </c>
      <c r="J9" s="5"/>
      <c r="K9" s="6">
        <v>0</v>
      </c>
      <c r="L9" s="5"/>
      <c r="M9" s="6">
        <v>1290856903</v>
      </c>
      <c r="N9" s="5"/>
      <c r="O9" s="6">
        <v>5485656636</v>
      </c>
      <c r="P9" s="5"/>
      <c r="Q9" s="6">
        <v>0</v>
      </c>
      <c r="R9" s="5"/>
      <c r="S9" s="6">
        <v>5485656636</v>
      </c>
    </row>
    <row r="10" spans="1:19">
      <c r="A10" s="2" t="s">
        <v>167</v>
      </c>
      <c r="C10" s="5" t="s">
        <v>284</v>
      </c>
      <c r="E10" s="5" t="s">
        <v>169</v>
      </c>
      <c r="F10" s="5"/>
      <c r="G10" s="6">
        <v>16</v>
      </c>
      <c r="H10" s="5"/>
      <c r="I10" s="6">
        <v>347120073</v>
      </c>
      <c r="J10" s="5"/>
      <c r="K10" s="6">
        <v>0</v>
      </c>
      <c r="L10" s="5"/>
      <c r="M10" s="6">
        <v>347120073</v>
      </c>
      <c r="N10" s="5"/>
      <c r="O10" s="6">
        <v>405037598</v>
      </c>
      <c r="P10" s="5"/>
      <c r="Q10" s="6">
        <v>0</v>
      </c>
      <c r="R10" s="5"/>
      <c r="S10" s="6">
        <v>405037598</v>
      </c>
    </row>
    <row r="11" spans="1:19">
      <c r="A11" s="2" t="s">
        <v>161</v>
      </c>
      <c r="C11" s="5" t="s">
        <v>284</v>
      </c>
      <c r="E11" s="5" t="s">
        <v>163</v>
      </c>
      <c r="F11" s="5"/>
      <c r="G11" s="6">
        <v>15</v>
      </c>
      <c r="H11" s="5"/>
      <c r="I11" s="6">
        <v>1285931506</v>
      </c>
      <c r="J11" s="5"/>
      <c r="K11" s="6">
        <v>0</v>
      </c>
      <c r="L11" s="5"/>
      <c r="M11" s="6">
        <v>1285931506</v>
      </c>
      <c r="N11" s="5"/>
      <c r="O11" s="6">
        <v>6524065450</v>
      </c>
      <c r="P11" s="5"/>
      <c r="Q11" s="6">
        <v>0</v>
      </c>
      <c r="R11" s="5"/>
      <c r="S11" s="6">
        <v>6524065450</v>
      </c>
    </row>
    <row r="12" spans="1:19">
      <c r="A12" s="2" t="s">
        <v>164</v>
      </c>
      <c r="C12" s="5" t="s">
        <v>284</v>
      </c>
      <c r="E12" s="5" t="s">
        <v>166</v>
      </c>
      <c r="F12" s="5"/>
      <c r="G12" s="6">
        <v>15</v>
      </c>
      <c r="H12" s="5"/>
      <c r="I12" s="6">
        <v>13707139093</v>
      </c>
      <c r="J12" s="5"/>
      <c r="K12" s="6">
        <v>0</v>
      </c>
      <c r="L12" s="5"/>
      <c r="M12" s="6">
        <v>13707139093</v>
      </c>
      <c r="N12" s="5"/>
      <c r="O12" s="6">
        <v>14795706006</v>
      </c>
      <c r="P12" s="5"/>
      <c r="Q12" s="6">
        <v>0</v>
      </c>
      <c r="R12" s="5"/>
      <c r="S12" s="6">
        <v>14795706006</v>
      </c>
    </row>
    <row r="13" spans="1:19">
      <c r="A13" s="2" t="s">
        <v>109</v>
      </c>
      <c r="C13" s="5" t="s">
        <v>284</v>
      </c>
      <c r="E13" s="5" t="s">
        <v>112</v>
      </c>
      <c r="F13" s="5"/>
      <c r="G13" s="6">
        <v>19</v>
      </c>
      <c r="H13" s="5"/>
      <c r="I13" s="6">
        <v>905647234</v>
      </c>
      <c r="J13" s="5"/>
      <c r="K13" s="6">
        <v>0</v>
      </c>
      <c r="L13" s="5"/>
      <c r="M13" s="6">
        <v>905647234</v>
      </c>
      <c r="N13" s="5"/>
      <c r="O13" s="6">
        <v>4399517401</v>
      </c>
      <c r="P13" s="5"/>
      <c r="Q13" s="6">
        <v>0</v>
      </c>
      <c r="R13" s="5"/>
      <c r="S13" s="6">
        <v>4399517401</v>
      </c>
    </row>
    <row r="14" spans="1:19">
      <c r="A14" s="2" t="s">
        <v>188</v>
      </c>
      <c r="C14" s="6">
        <v>1</v>
      </c>
      <c r="E14" s="5" t="s">
        <v>284</v>
      </c>
      <c r="F14" s="5"/>
      <c r="G14" s="5">
        <v>0</v>
      </c>
      <c r="H14" s="5"/>
      <c r="I14" s="6">
        <v>19776386619</v>
      </c>
      <c r="J14" s="5"/>
      <c r="K14" s="6">
        <v>0</v>
      </c>
      <c r="L14" s="5"/>
      <c r="M14" s="6">
        <v>19776386619</v>
      </c>
      <c r="N14" s="5"/>
      <c r="O14" s="6">
        <v>21515659545</v>
      </c>
      <c r="P14" s="5"/>
      <c r="Q14" s="6">
        <v>0</v>
      </c>
      <c r="R14" s="5"/>
      <c r="S14" s="6">
        <v>21515659545</v>
      </c>
    </row>
    <row r="15" spans="1:19">
      <c r="A15" s="2" t="s">
        <v>192</v>
      </c>
      <c r="C15" s="6">
        <v>17</v>
      </c>
      <c r="E15" s="5" t="s">
        <v>284</v>
      </c>
      <c r="F15" s="5"/>
      <c r="G15" s="5">
        <v>0</v>
      </c>
      <c r="H15" s="5"/>
      <c r="I15" s="6">
        <v>1454051488</v>
      </c>
      <c r="J15" s="5"/>
      <c r="K15" s="6">
        <v>0</v>
      </c>
      <c r="L15" s="5"/>
      <c r="M15" s="6">
        <v>1454051488</v>
      </c>
      <c r="N15" s="5"/>
      <c r="O15" s="6">
        <v>3816468963</v>
      </c>
      <c r="P15" s="5"/>
      <c r="Q15" s="6">
        <v>0</v>
      </c>
      <c r="R15" s="5"/>
      <c r="S15" s="6">
        <v>3816468963</v>
      </c>
    </row>
    <row r="16" spans="1:19" ht="24.75" thickBot="1">
      <c r="I16" s="12">
        <f>SUM(I8:I15)</f>
        <v>40072733670</v>
      </c>
      <c r="J16" s="5"/>
      <c r="K16" s="12">
        <f>SUM(K8:K15)</f>
        <v>0</v>
      </c>
      <c r="L16" s="5"/>
      <c r="M16" s="12">
        <f>SUM(M8:M15)</f>
        <v>40072733670</v>
      </c>
      <c r="N16" s="5"/>
      <c r="O16" s="12">
        <f>SUM(O8:O15)</f>
        <v>62493529188</v>
      </c>
      <c r="P16" s="5"/>
      <c r="Q16" s="12">
        <f>SUM(Q8:Q15)</f>
        <v>0</v>
      </c>
      <c r="R16" s="5"/>
      <c r="S16" s="12">
        <f>SUM(S8:S15)</f>
        <v>62493529188</v>
      </c>
    </row>
    <row r="17" spans="9:19" ht="24.75" thickTop="1"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9:19">
      <c r="I18" s="4"/>
      <c r="O18" s="4"/>
    </row>
    <row r="21" spans="9:19"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9:19">
      <c r="I22" s="4"/>
      <c r="O22" s="4"/>
      <c r="S22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9"/>
  <sheetViews>
    <sheetView rightToLeft="1" topLeftCell="A58" workbookViewId="0">
      <selection activeCell="M68" sqref="M68"/>
    </sheetView>
  </sheetViews>
  <sheetFormatPr defaultRowHeight="24"/>
  <cols>
    <col min="1" max="1" width="40.85546875" style="5" bestFit="1" customWidth="1"/>
    <col min="2" max="2" width="1" style="5" customWidth="1"/>
    <col min="3" max="3" width="13.7109375" style="5" bestFit="1" customWidth="1"/>
    <col min="4" max="4" width="1" style="5" customWidth="1"/>
    <col min="5" max="5" width="36" style="5" bestFit="1" customWidth="1"/>
    <col min="6" max="6" width="1" style="5" customWidth="1"/>
    <col min="7" max="7" width="24.5703125" style="5" bestFit="1" customWidth="1"/>
    <col min="8" max="8" width="1" style="5" customWidth="1"/>
    <col min="9" max="9" width="24.140625" style="5" bestFit="1" customWidth="1"/>
    <col min="10" max="10" width="1" style="5" customWidth="1"/>
    <col min="11" max="11" width="14.28515625" style="5" bestFit="1" customWidth="1"/>
    <col min="12" max="12" width="1" style="5" customWidth="1"/>
    <col min="13" max="13" width="26.140625" style="5" bestFit="1" customWidth="1"/>
    <col min="14" max="14" width="1" style="5" customWidth="1"/>
    <col min="15" max="15" width="24.140625" style="5" bestFit="1" customWidth="1"/>
    <col min="16" max="16" width="1" style="5" customWidth="1"/>
    <col min="17" max="17" width="15.42578125" style="5" bestFit="1" customWidth="1"/>
    <col min="18" max="18" width="1" style="5" customWidth="1"/>
    <col min="19" max="19" width="26.14062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4.75">
      <c r="A3" s="32" t="s">
        <v>195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4.75">
      <c r="A6" s="33" t="s">
        <v>3</v>
      </c>
      <c r="C6" s="34" t="s">
        <v>204</v>
      </c>
      <c r="D6" s="34" t="s">
        <v>204</v>
      </c>
      <c r="E6" s="34" t="s">
        <v>204</v>
      </c>
      <c r="F6" s="34" t="s">
        <v>204</v>
      </c>
      <c r="G6" s="34" t="s">
        <v>204</v>
      </c>
      <c r="I6" s="34" t="s">
        <v>197</v>
      </c>
      <c r="J6" s="34" t="s">
        <v>197</v>
      </c>
      <c r="K6" s="34" t="s">
        <v>197</v>
      </c>
      <c r="L6" s="34" t="s">
        <v>197</v>
      </c>
      <c r="M6" s="34" t="s">
        <v>197</v>
      </c>
      <c r="O6" s="34" t="s">
        <v>198</v>
      </c>
      <c r="P6" s="34" t="s">
        <v>198</v>
      </c>
      <c r="Q6" s="34" t="s">
        <v>198</v>
      </c>
      <c r="R6" s="34" t="s">
        <v>198</v>
      </c>
      <c r="S6" s="34" t="s">
        <v>198</v>
      </c>
    </row>
    <row r="7" spans="1:19" ht="24.75">
      <c r="A7" s="34" t="s">
        <v>3</v>
      </c>
      <c r="C7" s="34" t="s">
        <v>205</v>
      </c>
      <c r="E7" s="34" t="s">
        <v>206</v>
      </c>
      <c r="G7" s="34" t="s">
        <v>207</v>
      </c>
      <c r="I7" s="34" t="s">
        <v>208</v>
      </c>
      <c r="K7" s="34" t="s">
        <v>202</v>
      </c>
      <c r="M7" s="34" t="s">
        <v>209</v>
      </c>
      <c r="O7" s="34" t="s">
        <v>208</v>
      </c>
      <c r="Q7" s="34" t="s">
        <v>202</v>
      </c>
      <c r="S7" s="34" t="s">
        <v>209</v>
      </c>
    </row>
    <row r="8" spans="1:19">
      <c r="A8" s="10" t="s">
        <v>68</v>
      </c>
      <c r="C8" s="5" t="s">
        <v>177</v>
      </c>
      <c r="E8" s="6">
        <v>20486190</v>
      </c>
      <c r="G8" s="6">
        <v>4500</v>
      </c>
      <c r="I8" s="6">
        <v>0</v>
      </c>
      <c r="K8" s="6">
        <v>0</v>
      </c>
      <c r="M8" s="6">
        <f>I8-K8</f>
        <v>0</v>
      </c>
      <c r="O8" s="6">
        <v>92187855000</v>
      </c>
      <c r="Q8" s="6">
        <v>8899322636</v>
      </c>
      <c r="S8" s="6">
        <f t="shared" ref="S8:S64" si="0">O8-Q8</f>
        <v>83288532364</v>
      </c>
    </row>
    <row r="9" spans="1:19">
      <c r="A9" s="10" t="s">
        <v>35</v>
      </c>
      <c r="C9" s="5" t="s">
        <v>210</v>
      </c>
      <c r="E9" s="6">
        <v>10580735</v>
      </c>
      <c r="G9" s="6">
        <v>1600</v>
      </c>
      <c r="I9" s="6">
        <v>0</v>
      </c>
      <c r="K9" s="6">
        <v>0</v>
      </c>
      <c r="M9" s="6">
        <f t="shared" ref="M9:M65" si="1">I9-K9</f>
        <v>0</v>
      </c>
      <c r="O9" s="6">
        <v>16929176000</v>
      </c>
      <c r="Q9" s="6">
        <v>2003694744</v>
      </c>
      <c r="S9" s="6">
        <f t="shared" si="0"/>
        <v>14925481256</v>
      </c>
    </row>
    <row r="10" spans="1:19">
      <c r="A10" s="10" t="s">
        <v>76</v>
      </c>
      <c r="C10" s="5" t="s">
        <v>211</v>
      </c>
      <c r="E10" s="6">
        <v>26333329</v>
      </c>
      <c r="G10" s="6">
        <v>300</v>
      </c>
      <c r="I10" s="6">
        <v>0</v>
      </c>
      <c r="K10" s="6">
        <v>0</v>
      </c>
      <c r="M10" s="6">
        <f t="shared" si="1"/>
        <v>0</v>
      </c>
      <c r="O10" s="6">
        <v>7899998700</v>
      </c>
      <c r="Q10" s="6">
        <v>623028289</v>
      </c>
      <c r="S10" s="6">
        <f t="shared" si="0"/>
        <v>7276970411</v>
      </c>
    </row>
    <row r="11" spans="1:19">
      <c r="A11" s="10" t="s">
        <v>50</v>
      </c>
      <c r="C11" s="5" t="s">
        <v>212</v>
      </c>
      <c r="E11" s="6">
        <v>9495314</v>
      </c>
      <c r="G11" s="6">
        <v>500</v>
      </c>
      <c r="I11" s="6">
        <v>0</v>
      </c>
      <c r="K11" s="6">
        <v>0</v>
      </c>
      <c r="M11" s="6">
        <f t="shared" si="1"/>
        <v>0</v>
      </c>
      <c r="O11" s="6">
        <v>4747657000</v>
      </c>
      <c r="Q11" s="6">
        <v>482069788</v>
      </c>
      <c r="S11" s="6">
        <f t="shared" si="0"/>
        <v>4265587212</v>
      </c>
    </row>
    <row r="12" spans="1:19">
      <c r="A12" s="10" t="s">
        <v>48</v>
      </c>
      <c r="C12" s="5" t="s">
        <v>213</v>
      </c>
      <c r="E12" s="6">
        <v>96432880</v>
      </c>
      <c r="G12" s="6">
        <v>125</v>
      </c>
      <c r="I12" s="6">
        <v>0</v>
      </c>
      <c r="K12" s="6">
        <v>0</v>
      </c>
      <c r="M12" s="6">
        <f t="shared" si="1"/>
        <v>0</v>
      </c>
      <c r="O12" s="6">
        <v>12054110000</v>
      </c>
      <c r="Q12" s="6">
        <v>1484139670</v>
      </c>
      <c r="S12" s="6">
        <f t="shared" si="0"/>
        <v>10569970330</v>
      </c>
    </row>
    <row r="13" spans="1:19">
      <c r="A13" s="10" t="s">
        <v>51</v>
      </c>
      <c r="C13" s="5" t="s">
        <v>4</v>
      </c>
      <c r="E13" s="6">
        <v>40664165</v>
      </c>
      <c r="G13" s="6">
        <v>2000</v>
      </c>
      <c r="I13" s="6">
        <v>0</v>
      </c>
      <c r="K13" s="6">
        <v>0</v>
      </c>
      <c r="M13" s="6">
        <f t="shared" si="1"/>
        <v>0</v>
      </c>
      <c r="O13" s="6">
        <v>81328330000</v>
      </c>
      <c r="Q13" s="6">
        <v>4771681515</v>
      </c>
      <c r="S13" s="6">
        <f t="shared" si="0"/>
        <v>76556648485</v>
      </c>
    </row>
    <row r="14" spans="1:19">
      <c r="A14" s="10" t="s">
        <v>80</v>
      </c>
      <c r="C14" s="5" t="s">
        <v>214</v>
      </c>
      <c r="E14" s="6">
        <v>32936086</v>
      </c>
      <c r="G14" s="6">
        <v>280</v>
      </c>
      <c r="I14" s="6">
        <v>0</v>
      </c>
      <c r="K14" s="6">
        <v>0</v>
      </c>
      <c r="M14" s="6">
        <f t="shared" si="1"/>
        <v>0</v>
      </c>
      <c r="O14" s="6">
        <v>9222104080</v>
      </c>
      <c r="Q14" s="6">
        <v>0</v>
      </c>
      <c r="S14" s="6">
        <f t="shared" si="0"/>
        <v>9222104080</v>
      </c>
    </row>
    <row r="15" spans="1:19">
      <c r="A15" s="10" t="s">
        <v>36</v>
      </c>
      <c r="C15" s="5" t="s">
        <v>214</v>
      </c>
      <c r="E15" s="6">
        <v>11693117</v>
      </c>
      <c r="G15" s="6">
        <v>550</v>
      </c>
      <c r="I15" s="6">
        <v>0</v>
      </c>
      <c r="K15" s="6">
        <v>0</v>
      </c>
      <c r="M15" s="6">
        <f t="shared" si="1"/>
        <v>0</v>
      </c>
      <c r="O15" s="6">
        <v>6431214350</v>
      </c>
      <c r="Q15" s="6">
        <v>808715577</v>
      </c>
      <c r="S15" s="6">
        <f t="shared" si="0"/>
        <v>5622498773</v>
      </c>
    </row>
    <row r="16" spans="1:19">
      <c r="A16" s="10" t="s">
        <v>82</v>
      </c>
      <c r="C16" s="5" t="s">
        <v>215</v>
      </c>
      <c r="E16" s="6">
        <v>10190365</v>
      </c>
      <c r="G16" s="6">
        <v>500</v>
      </c>
      <c r="I16" s="6">
        <v>0</v>
      </c>
      <c r="K16" s="6">
        <v>0</v>
      </c>
      <c r="M16" s="6">
        <f t="shared" si="1"/>
        <v>0</v>
      </c>
      <c r="O16" s="6">
        <v>5095182500</v>
      </c>
      <c r="Q16" s="6">
        <v>139175538</v>
      </c>
      <c r="S16" s="6">
        <f t="shared" si="0"/>
        <v>4956006962</v>
      </c>
    </row>
    <row r="17" spans="1:19">
      <c r="A17" s="10" t="s">
        <v>37</v>
      </c>
      <c r="C17" s="5" t="s">
        <v>216</v>
      </c>
      <c r="E17" s="6">
        <v>41280358</v>
      </c>
      <c r="G17" s="6">
        <v>600</v>
      </c>
      <c r="I17" s="6">
        <v>0</v>
      </c>
      <c r="K17" s="6">
        <v>0</v>
      </c>
      <c r="M17" s="6">
        <f t="shared" si="1"/>
        <v>0</v>
      </c>
      <c r="O17" s="6">
        <v>24768214800</v>
      </c>
      <c r="Q17" s="6">
        <v>993334058</v>
      </c>
      <c r="S17" s="6">
        <f t="shared" si="0"/>
        <v>23774880742</v>
      </c>
    </row>
    <row r="18" spans="1:19">
      <c r="A18" s="10" t="s">
        <v>29</v>
      </c>
      <c r="C18" s="5" t="s">
        <v>217</v>
      </c>
      <c r="E18" s="6">
        <v>11020888</v>
      </c>
      <c r="G18" s="6">
        <v>1220</v>
      </c>
      <c r="I18" s="6">
        <v>0</v>
      </c>
      <c r="K18" s="6">
        <v>0</v>
      </c>
      <c r="M18" s="6">
        <f t="shared" si="1"/>
        <v>0</v>
      </c>
      <c r="O18" s="6">
        <v>13445483360</v>
      </c>
      <c r="Q18" s="6">
        <v>1483017970</v>
      </c>
      <c r="S18" s="6">
        <f t="shared" si="0"/>
        <v>11962465390</v>
      </c>
    </row>
    <row r="19" spans="1:19">
      <c r="A19" s="10" t="s">
        <v>84</v>
      </c>
      <c r="C19" s="5" t="s">
        <v>218</v>
      </c>
      <c r="E19" s="6">
        <v>1506553</v>
      </c>
      <c r="G19" s="6">
        <v>1781</v>
      </c>
      <c r="I19" s="6">
        <v>0</v>
      </c>
      <c r="K19" s="6">
        <v>0</v>
      </c>
      <c r="M19" s="6">
        <f t="shared" si="1"/>
        <v>0</v>
      </c>
      <c r="O19" s="6">
        <v>2683170893</v>
      </c>
      <c r="Q19" s="6">
        <v>251495223</v>
      </c>
      <c r="S19" s="6">
        <f t="shared" si="0"/>
        <v>2431675670</v>
      </c>
    </row>
    <row r="20" spans="1:19">
      <c r="A20" s="10" t="s">
        <v>57</v>
      </c>
      <c r="C20" s="5" t="s">
        <v>219</v>
      </c>
      <c r="E20" s="6">
        <v>4525772</v>
      </c>
      <c r="G20" s="6">
        <v>2600</v>
      </c>
      <c r="I20" s="6">
        <v>0</v>
      </c>
      <c r="K20" s="6">
        <v>0</v>
      </c>
      <c r="M20" s="6">
        <f t="shared" si="1"/>
        <v>0</v>
      </c>
      <c r="O20" s="6">
        <v>11767007200</v>
      </c>
      <c r="Q20" s="6">
        <v>479339321</v>
      </c>
      <c r="S20" s="6">
        <f t="shared" si="0"/>
        <v>11287667879</v>
      </c>
    </row>
    <row r="21" spans="1:19">
      <c r="A21" s="10" t="s">
        <v>220</v>
      </c>
      <c r="C21" s="5" t="s">
        <v>221</v>
      </c>
      <c r="E21" s="6">
        <v>1106440</v>
      </c>
      <c r="G21" s="6">
        <v>1450</v>
      </c>
      <c r="I21" s="6">
        <v>0</v>
      </c>
      <c r="K21" s="6">
        <v>0</v>
      </c>
      <c r="M21" s="6">
        <f t="shared" si="1"/>
        <v>0</v>
      </c>
      <c r="O21" s="6">
        <v>1604338000</v>
      </c>
      <c r="Q21" s="6">
        <v>122786147</v>
      </c>
      <c r="S21" s="6">
        <f t="shared" si="0"/>
        <v>1481551853</v>
      </c>
    </row>
    <row r="22" spans="1:19">
      <c r="A22" s="10" t="s">
        <v>56</v>
      </c>
      <c r="C22" s="5" t="s">
        <v>222</v>
      </c>
      <c r="E22" s="6">
        <v>1023131</v>
      </c>
      <c r="G22" s="6">
        <v>3470</v>
      </c>
      <c r="I22" s="6">
        <v>0</v>
      </c>
      <c r="K22" s="6">
        <v>0</v>
      </c>
      <c r="M22" s="6">
        <f t="shared" si="1"/>
        <v>0</v>
      </c>
      <c r="O22" s="6">
        <v>3550264570</v>
      </c>
      <c r="Q22" s="6">
        <v>271715378</v>
      </c>
      <c r="S22" s="6">
        <f t="shared" si="0"/>
        <v>3278549192</v>
      </c>
    </row>
    <row r="23" spans="1:19">
      <c r="A23" s="10" t="s">
        <v>43</v>
      </c>
      <c r="C23" s="5" t="s">
        <v>223</v>
      </c>
      <c r="E23" s="6">
        <v>538214</v>
      </c>
      <c r="G23" s="6">
        <v>51968</v>
      </c>
      <c r="I23" s="6">
        <v>0</v>
      </c>
      <c r="K23" s="6">
        <v>0</v>
      </c>
      <c r="M23" s="6">
        <f t="shared" si="1"/>
        <v>0</v>
      </c>
      <c r="O23" s="6">
        <v>27969905152</v>
      </c>
      <c r="Q23" s="6">
        <v>3235767343</v>
      </c>
      <c r="S23" s="6">
        <f t="shared" si="0"/>
        <v>24734137809</v>
      </c>
    </row>
    <row r="24" spans="1:19">
      <c r="A24" s="10" t="s">
        <v>18</v>
      </c>
      <c r="C24" s="5" t="s">
        <v>4</v>
      </c>
      <c r="E24" s="6">
        <v>10125945</v>
      </c>
      <c r="G24" s="6">
        <v>4175</v>
      </c>
      <c r="I24" s="6">
        <v>0</v>
      </c>
      <c r="K24" s="6">
        <v>0</v>
      </c>
      <c r="M24" s="6">
        <f t="shared" si="1"/>
        <v>0</v>
      </c>
      <c r="O24" s="6">
        <v>42275820375</v>
      </c>
      <c r="Q24" s="6">
        <v>878974133</v>
      </c>
      <c r="S24" s="6">
        <f t="shared" si="0"/>
        <v>41396846242</v>
      </c>
    </row>
    <row r="25" spans="1:19">
      <c r="A25" s="10" t="s">
        <v>79</v>
      </c>
      <c r="C25" s="5" t="s">
        <v>224</v>
      </c>
      <c r="E25" s="6">
        <v>20837840</v>
      </c>
      <c r="G25" s="6">
        <v>2130</v>
      </c>
      <c r="I25" s="6">
        <v>0</v>
      </c>
      <c r="K25" s="6">
        <v>0</v>
      </c>
      <c r="M25" s="6">
        <f t="shared" si="1"/>
        <v>0</v>
      </c>
      <c r="O25" s="6">
        <v>44384599200</v>
      </c>
      <c r="Q25" s="6">
        <v>1780052959</v>
      </c>
      <c r="S25" s="6">
        <f t="shared" si="0"/>
        <v>42604546241</v>
      </c>
    </row>
    <row r="26" spans="1:19">
      <c r="A26" s="10" t="s">
        <v>78</v>
      </c>
      <c r="C26" s="5" t="s">
        <v>224</v>
      </c>
      <c r="E26" s="6">
        <v>3856252</v>
      </c>
      <c r="G26" s="6">
        <v>1300</v>
      </c>
      <c r="I26" s="6">
        <v>0</v>
      </c>
      <c r="K26" s="6">
        <v>0</v>
      </c>
      <c r="M26" s="6">
        <f t="shared" si="1"/>
        <v>0</v>
      </c>
      <c r="O26" s="6">
        <v>5013127600</v>
      </c>
      <c r="Q26" s="6">
        <v>201052455</v>
      </c>
      <c r="S26" s="6">
        <f t="shared" si="0"/>
        <v>4812075145</v>
      </c>
    </row>
    <row r="27" spans="1:19">
      <c r="A27" s="10" t="s">
        <v>69</v>
      </c>
      <c r="C27" s="5" t="s">
        <v>225</v>
      </c>
      <c r="E27" s="6">
        <v>146149622</v>
      </c>
      <c r="G27" s="6">
        <v>400</v>
      </c>
      <c r="I27" s="6">
        <v>58459848800</v>
      </c>
      <c r="K27" s="6">
        <v>7351238472</v>
      </c>
      <c r="M27" s="6">
        <f t="shared" si="1"/>
        <v>51108610328</v>
      </c>
      <c r="O27" s="6">
        <v>58459848800</v>
      </c>
      <c r="Q27" s="6">
        <v>7351238472</v>
      </c>
      <c r="S27" s="6">
        <f t="shared" si="0"/>
        <v>51108610328</v>
      </c>
    </row>
    <row r="28" spans="1:19">
      <c r="A28" s="10" t="s">
        <v>67</v>
      </c>
      <c r="C28" s="5" t="s">
        <v>226</v>
      </c>
      <c r="E28" s="6">
        <v>89098294</v>
      </c>
      <c r="G28" s="6">
        <v>800</v>
      </c>
      <c r="I28" s="6">
        <v>0</v>
      </c>
      <c r="K28" s="6">
        <v>0</v>
      </c>
      <c r="M28" s="6">
        <f t="shared" si="1"/>
        <v>0</v>
      </c>
      <c r="O28" s="6">
        <v>71278635200</v>
      </c>
      <c r="Q28" s="6">
        <v>2858643489</v>
      </c>
      <c r="S28" s="6">
        <f t="shared" si="0"/>
        <v>68419991711</v>
      </c>
    </row>
    <row r="29" spans="1:19">
      <c r="A29" s="10" t="s">
        <v>28</v>
      </c>
      <c r="C29" s="5" t="s">
        <v>227</v>
      </c>
      <c r="E29" s="6">
        <v>3888326</v>
      </c>
      <c r="G29" s="6">
        <v>5200</v>
      </c>
      <c r="I29" s="6">
        <v>0</v>
      </c>
      <c r="K29" s="6">
        <v>0</v>
      </c>
      <c r="M29" s="6">
        <f t="shared" si="1"/>
        <v>0</v>
      </c>
      <c r="O29" s="6">
        <v>20219295200</v>
      </c>
      <c r="Q29" s="6">
        <v>810784546</v>
      </c>
      <c r="S29" s="6">
        <f t="shared" si="0"/>
        <v>19408510654</v>
      </c>
    </row>
    <row r="30" spans="1:19">
      <c r="A30" s="10" t="s">
        <v>15</v>
      </c>
      <c r="C30" s="5" t="s">
        <v>214</v>
      </c>
      <c r="E30" s="6">
        <v>242400000</v>
      </c>
      <c r="G30" s="6">
        <v>3</v>
      </c>
      <c r="I30" s="6">
        <v>0</v>
      </c>
      <c r="K30" s="6">
        <v>0</v>
      </c>
      <c r="M30" s="6">
        <f t="shared" si="1"/>
        <v>0</v>
      </c>
      <c r="O30" s="6">
        <v>727200000</v>
      </c>
      <c r="Q30" s="6">
        <v>15119517</v>
      </c>
      <c r="S30" s="6">
        <f t="shared" si="0"/>
        <v>712080483</v>
      </c>
    </row>
    <row r="31" spans="1:19">
      <c r="A31" s="10" t="s">
        <v>16</v>
      </c>
      <c r="C31" s="5" t="s">
        <v>214</v>
      </c>
      <c r="E31" s="6">
        <v>75603088</v>
      </c>
      <c r="G31" s="6">
        <v>11</v>
      </c>
      <c r="I31" s="6">
        <v>0</v>
      </c>
      <c r="K31" s="6">
        <v>0</v>
      </c>
      <c r="M31" s="6">
        <f t="shared" si="1"/>
        <v>0</v>
      </c>
      <c r="O31" s="6">
        <v>831633968</v>
      </c>
      <c r="Q31" s="6">
        <v>104576727</v>
      </c>
      <c r="S31" s="6">
        <f t="shared" si="0"/>
        <v>727057241</v>
      </c>
    </row>
    <row r="32" spans="1:19">
      <c r="A32" s="10" t="s">
        <v>25</v>
      </c>
      <c r="C32" s="5" t="s">
        <v>228</v>
      </c>
      <c r="E32" s="6">
        <v>3006727</v>
      </c>
      <c r="G32" s="6">
        <v>23000</v>
      </c>
      <c r="I32" s="6">
        <v>0</v>
      </c>
      <c r="K32" s="6">
        <v>0</v>
      </c>
      <c r="M32" s="6">
        <f t="shared" si="1"/>
        <v>0</v>
      </c>
      <c r="O32" s="6">
        <v>69154721000</v>
      </c>
      <c r="Q32" s="6">
        <v>0</v>
      </c>
      <c r="S32" s="6">
        <f t="shared" si="0"/>
        <v>69154721000</v>
      </c>
    </row>
    <row r="33" spans="1:19">
      <c r="A33" s="10" t="s">
        <v>64</v>
      </c>
      <c r="C33" s="5" t="s">
        <v>229</v>
      </c>
      <c r="E33" s="6">
        <v>1200000</v>
      </c>
      <c r="G33" s="6">
        <v>1100</v>
      </c>
      <c r="I33" s="6">
        <v>0</v>
      </c>
      <c r="K33" s="6">
        <v>0</v>
      </c>
      <c r="M33" s="6">
        <f t="shared" si="1"/>
        <v>0</v>
      </c>
      <c r="O33" s="6">
        <v>1320000000</v>
      </c>
      <c r="Q33" s="6">
        <v>0</v>
      </c>
      <c r="S33" s="6">
        <f t="shared" si="0"/>
        <v>1320000000</v>
      </c>
    </row>
    <row r="34" spans="1:19">
      <c r="A34" s="10" t="s">
        <v>17</v>
      </c>
      <c r="C34" s="5" t="s">
        <v>230</v>
      </c>
      <c r="E34" s="6">
        <v>3999999</v>
      </c>
      <c r="G34" s="6">
        <v>3850</v>
      </c>
      <c r="I34" s="6">
        <v>0</v>
      </c>
      <c r="K34" s="6">
        <v>0</v>
      </c>
      <c r="M34" s="6">
        <f t="shared" si="1"/>
        <v>0</v>
      </c>
      <c r="O34" s="6">
        <v>15399996150</v>
      </c>
      <c r="Q34" s="6">
        <v>1920383213</v>
      </c>
      <c r="S34" s="6">
        <f t="shared" si="0"/>
        <v>13479612937</v>
      </c>
    </row>
    <row r="35" spans="1:19">
      <c r="A35" s="10" t="s">
        <v>19</v>
      </c>
      <c r="C35" s="5" t="s">
        <v>214</v>
      </c>
      <c r="E35" s="6">
        <v>5691313</v>
      </c>
      <c r="G35" s="6">
        <v>14130</v>
      </c>
      <c r="I35" s="6">
        <v>0</v>
      </c>
      <c r="K35" s="6">
        <v>0</v>
      </c>
      <c r="M35" s="6">
        <f t="shared" si="1"/>
        <v>0</v>
      </c>
      <c r="O35" s="6">
        <v>80418252690</v>
      </c>
      <c r="Q35" s="6">
        <v>10112474889</v>
      </c>
      <c r="S35" s="6">
        <f t="shared" si="0"/>
        <v>70305777801</v>
      </c>
    </row>
    <row r="36" spans="1:19">
      <c r="A36" s="10" t="s">
        <v>81</v>
      </c>
      <c r="C36" s="5" t="s">
        <v>231</v>
      </c>
      <c r="E36" s="6">
        <v>18133040</v>
      </c>
      <c r="G36" s="6">
        <v>5000</v>
      </c>
      <c r="I36" s="6">
        <v>0</v>
      </c>
      <c r="K36" s="6">
        <v>0</v>
      </c>
      <c r="M36" s="6">
        <f t="shared" si="1"/>
        <v>0</v>
      </c>
      <c r="O36" s="6">
        <v>90665200000</v>
      </c>
      <c r="Q36" s="6">
        <v>1885057814</v>
      </c>
      <c r="S36" s="6">
        <f t="shared" si="0"/>
        <v>88780142186</v>
      </c>
    </row>
    <row r="37" spans="1:19">
      <c r="A37" s="10" t="s">
        <v>59</v>
      </c>
      <c r="C37" s="5" t="s">
        <v>219</v>
      </c>
      <c r="E37" s="6">
        <v>1312300</v>
      </c>
      <c r="G37" s="6">
        <v>2080</v>
      </c>
      <c r="I37" s="6">
        <v>0</v>
      </c>
      <c r="K37" s="6">
        <v>0</v>
      </c>
      <c r="M37" s="6">
        <f t="shared" si="1"/>
        <v>0</v>
      </c>
      <c r="O37" s="6">
        <v>2729584000</v>
      </c>
      <c r="Q37" s="6">
        <v>0</v>
      </c>
      <c r="S37" s="6">
        <f t="shared" si="0"/>
        <v>2729584000</v>
      </c>
    </row>
    <row r="38" spans="1:19">
      <c r="A38" s="10" t="s">
        <v>61</v>
      </c>
      <c r="C38" s="5" t="s">
        <v>232</v>
      </c>
      <c r="E38" s="6">
        <v>1593955</v>
      </c>
      <c r="G38" s="6">
        <v>1650</v>
      </c>
      <c r="I38" s="6">
        <v>0</v>
      </c>
      <c r="K38" s="6">
        <v>0</v>
      </c>
      <c r="M38" s="6">
        <f t="shared" si="1"/>
        <v>0</v>
      </c>
      <c r="O38" s="6">
        <v>2630025750</v>
      </c>
      <c r="Q38" s="6">
        <v>154308410</v>
      </c>
      <c r="S38" s="6">
        <f t="shared" si="0"/>
        <v>2475717340</v>
      </c>
    </row>
    <row r="39" spans="1:19">
      <c r="A39" s="10" t="s">
        <v>58</v>
      </c>
      <c r="C39" s="5" t="s">
        <v>233</v>
      </c>
      <c r="E39" s="6">
        <v>45861974</v>
      </c>
      <c r="G39" s="6">
        <v>2200</v>
      </c>
      <c r="I39" s="6">
        <v>0</v>
      </c>
      <c r="K39" s="6">
        <v>0</v>
      </c>
      <c r="M39" s="6">
        <f t="shared" si="1"/>
        <v>0</v>
      </c>
      <c r="O39" s="6">
        <v>100896342800</v>
      </c>
      <c r="Q39" s="6">
        <v>5980968774</v>
      </c>
      <c r="S39" s="6">
        <f t="shared" si="0"/>
        <v>94915374026</v>
      </c>
    </row>
    <row r="40" spans="1:19">
      <c r="A40" s="10" t="s">
        <v>40</v>
      </c>
      <c r="C40" s="5" t="s">
        <v>234</v>
      </c>
      <c r="E40" s="6">
        <v>11144108</v>
      </c>
      <c r="G40" s="6">
        <v>2050</v>
      </c>
      <c r="I40" s="6">
        <v>0</v>
      </c>
      <c r="K40" s="6">
        <v>0</v>
      </c>
      <c r="M40" s="6">
        <f t="shared" si="1"/>
        <v>0</v>
      </c>
      <c r="O40" s="6">
        <v>22845421400</v>
      </c>
      <c r="Q40" s="6">
        <v>2269039386</v>
      </c>
      <c r="S40" s="6">
        <f t="shared" si="0"/>
        <v>20576382014</v>
      </c>
    </row>
    <row r="41" spans="1:19">
      <c r="A41" s="10" t="s">
        <v>70</v>
      </c>
      <c r="C41" s="5" t="s">
        <v>235</v>
      </c>
      <c r="E41" s="6">
        <v>7985588</v>
      </c>
      <c r="G41" s="6">
        <v>1400</v>
      </c>
      <c r="I41" s="6">
        <v>0</v>
      </c>
      <c r="K41" s="6">
        <v>0</v>
      </c>
      <c r="M41" s="6">
        <f t="shared" si="1"/>
        <v>0</v>
      </c>
      <c r="O41" s="6">
        <v>11179823200</v>
      </c>
      <c r="Q41" s="6">
        <v>655940626</v>
      </c>
      <c r="S41" s="6">
        <f t="shared" si="0"/>
        <v>10523882574</v>
      </c>
    </row>
    <row r="42" spans="1:19">
      <c r="A42" s="10" t="s">
        <v>41</v>
      </c>
      <c r="C42" s="5" t="s">
        <v>236</v>
      </c>
      <c r="E42" s="6">
        <v>500000</v>
      </c>
      <c r="G42" s="6">
        <v>1200</v>
      </c>
      <c r="I42" s="6">
        <v>0</v>
      </c>
      <c r="K42" s="6">
        <v>0</v>
      </c>
      <c r="M42" s="6">
        <f t="shared" si="1"/>
        <v>0</v>
      </c>
      <c r="O42" s="6">
        <v>600000000</v>
      </c>
      <c r="Q42" s="6">
        <v>60591133</v>
      </c>
      <c r="S42" s="6">
        <f t="shared" si="0"/>
        <v>539408867</v>
      </c>
    </row>
    <row r="43" spans="1:19">
      <c r="A43" s="10" t="s">
        <v>74</v>
      </c>
      <c r="C43" s="5" t="s">
        <v>237</v>
      </c>
      <c r="E43" s="6">
        <v>64282163</v>
      </c>
      <c r="G43" s="6">
        <v>1800</v>
      </c>
      <c r="I43" s="6">
        <v>0</v>
      </c>
      <c r="K43" s="6">
        <v>0</v>
      </c>
      <c r="M43" s="6">
        <f t="shared" si="1"/>
        <v>0</v>
      </c>
      <c r="O43" s="6">
        <v>115707893400</v>
      </c>
      <c r="Q43" s="6">
        <v>0</v>
      </c>
      <c r="S43" s="6">
        <f t="shared" si="0"/>
        <v>115707893400</v>
      </c>
    </row>
    <row r="44" spans="1:19">
      <c r="A44" s="10" t="s">
        <v>38</v>
      </c>
      <c r="C44" s="5" t="s">
        <v>227</v>
      </c>
      <c r="E44" s="6">
        <v>10378060</v>
      </c>
      <c r="G44" s="6">
        <v>300</v>
      </c>
      <c r="I44" s="6">
        <v>0</v>
      </c>
      <c r="K44" s="6">
        <v>0</v>
      </c>
      <c r="M44" s="6">
        <f t="shared" si="1"/>
        <v>0</v>
      </c>
      <c r="O44" s="6">
        <v>3113418000</v>
      </c>
      <c r="Q44" s="6">
        <v>389876790</v>
      </c>
      <c r="S44" s="6">
        <f t="shared" si="0"/>
        <v>2723541210</v>
      </c>
    </row>
    <row r="45" spans="1:19">
      <c r="A45" s="10" t="s">
        <v>24</v>
      </c>
      <c r="C45" s="5" t="s">
        <v>224</v>
      </c>
      <c r="E45" s="6">
        <v>1435732</v>
      </c>
      <c r="G45" s="6">
        <v>6500</v>
      </c>
      <c r="I45" s="6">
        <v>0</v>
      </c>
      <c r="K45" s="6">
        <v>0</v>
      </c>
      <c r="M45" s="6">
        <f t="shared" si="1"/>
        <v>0</v>
      </c>
      <c r="O45" s="6">
        <v>9332258000</v>
      </c>
      <c r="Q45" s="6">
        <v>1089610281</v>
      </c>
      <c r="S45" s="6">
        <f t="shared" si="0"/>
        <v>8242647719</v>
      </c>
    </row>
    <row r="46" spans="1:19">
      <c r="A46" s="10" t="s">
        <v>66</v>
      </c>
      <c r="C46" s="5" t="s">
        <v>227</v>
      </c>
      <c r="E46" s="6">
        <v>7509810</v>
      </c>
      <c r="G46" s="6">
        <v>2000</v>
      </c>
      <c r="I46" s="6">
        <v>0</v>
      </c>
      <c r="K46" s="6">
        <v>0</v>
      </c>
      <c r="M46" s="6">
        <f t="shared" si="1"/>
        <v>0</v>
      </c>
      <c r="O46" s="6">
        <v>15019620000</v>
      </c>
      <c r="Q46" s="6">
        <v>881228511</v>
      </c>
      <c r="S46" s="6">
        <f t="shared" si="0"/>
        <v>14138391489</v>
      </c>
    </row>
    <row r="47" spans="1:19">
      <c r="A47" s="10" t="s">
        <v>83</v>
      </c>
      <c r="C47" s="5" t="s">
        <v>238</v>
      </c>
      <c r="E47" s="6">
        <v>4810894</v>
      </c>
      <c r="G47" s="6">
        <v>138</v>
      </c>
      <c r="I47" s="6">
        <v>0</v>
      </c>
      <c r="K47" s="6">
        <v>0</v>
      </c>
      <c r="M47" s="6">
        <f t="shared" si="1"/>
        <v>0</v>
      </c>
      <c r="O47" s="6">
        <v>663903372</v>
      </c>
      <c r="Q47" s="6">
        <v>39355097</v>
      </c>
      <c r="S47" s="6">
        <f t="shared" si="0"/>
        <v>624548275</v>
      </c>
    </row>
    <row r="48" spans="1:19">
      <c r="A48" s="10" t="s">
        <v>71</v>
      </c>
      <c r="C48" s="5" t="s">
        <v>239</v>
      </c>
      <c r="E48" s="6">
        <v>35010621</v>
      </c>
      <c r="G48" s="6">
        <v>400</v>
      </c>
      <c r="I48" s="6">
        <v>14004248400</v>
      </c>
      <c r="K48" s="6">
        <v>1920204272</v>
      </c>
      <c r="M48" s="6">
        <f t="shared" si="1"/>
        <v>12084044128</v>
      </c>
      <c r="O48" s="6">
        <v>14004248400</v>
      </c>
      <c r="Q48" s="6">
        <v>1920204272</v>
      </c>
      <c r="S48" s="6">
        <f t="shared" si="0"/>
        <v>12084044128</v>
      </c>
    </row>
    <row r="49" spans="1:19">
      <c r="A49" s="10" t="s">
        <v>21</v>
      </c>
      <c r="C49" s="5" t="s">
        <v>230</v>
      </c>
      <c r="E49" s="6">
        <v>2400000</v>
      </c>
      <c r="G49" s="6">
        <v>20000</v>
      </c>
      <c r="I49" s="6">
        <v>0</v>
      </c>
      <c r="K49" s="6">
        <v>0</v>
      </c>
      <c r="M49" s="6">
        <f t="shared" si="1"/>
        <v>0</v>
      </c>
      <c r="O49" s="6">
        <v>48000000000</v>
      </c>
      <c r="Q49" s="6">
        <v>0</v>
      </c>
      <c r="S49" s="6">
        <f t="shared" si="0"/>
        <v>48000000000</v>
      </c>
    </row>
    <row r="50" spans="1:19">
      <c r="A50" s="10" t="s">
        <v>34</v>
      </c>
      <c r="C50" s="5" t="s">
        <v>240</v>
      </c>
      <c r="E50" s="6">
        <v>26417969</v>
      </c>
      <c r="G50" s="6">
        <v>84</v>
      </c>
      <c r="I50" s="6">
        <v>0</v>
      </c>
      <c r="K50" s="6">
        <v>0</v>
      </c>
      <c r="M50" s="6">
        <f t="shared" si="1"/>
        <v>0</v>
      </c>
      <c r="O50" s="6">
        <v>2219109396</v>
      </c>
      <c r="Q50" s="6">
        <v>0</v>
      </c>
      <c r="S50" s="6">
        <f t="shared" si="0"/>
        <v>2219109396</v>
      </c>
    </row>
    <row r="51" spans="1:19">
      <c r="A51" s="10" t="s">
        <v>27</v>
      </c>
      <c r="C51" s="5" t="s">
        <v>241</v>
      </c>
      <c r="E51" s="6">
        <v>5988099</v>
      </c>
      <c r="G51" s="6">
        <v>14200</v>
      </c>
      <c r="I51" s="6">
        <v>0</v>
      </c>
      <c r="K51" s="6">
        <v>0</v>
      </c>
      <c r="M51" s="6">
        <f t="shared" si="1"/>
        <v>0</v>
      </c>
      <c r="O51" s="6">
        <v>85031005800</v>
      </c>
      <c r="Q51" s="6">
        <v>1767914943</v>
      </c>
      <c r="S51" s="6">
        <f t="shared" si="0"/>
        <v>83263090857</v>
      </c>
    </row>
    <row r="52" spans="1:19">
      <c r="A52" s="10" t="s">
        <v>31</v>
      </c>
      <c r="C52" s="5" t="s">
        <v>242</v>
      </c>
      <c r="E52" s="6">
        <v>3892776</v>
      </c>
      <c r="G52" s="6">
        <v>10000</v>
      </c>
      <c r="I52" s="6">
        <v>0</v>
      </c>
      <c r="K52" s="6">
        <v>0</v>
      </c>
      <c r="M52" s="6">
        <f t="shared" si="1"/>
        <v>0</v>
      </c>
      <c r="O52" s="6">
        <v>38927760000</v>
      </c>
      <c r="Q52" s="6">
        <v>3428366121</v>
      </c>
      <c r="S52" s="6">
        <f t="shared" si="0"/>
        <v>35499393879</v>
      </c>
    </row>
    <row r="53" spans="1:19">
      <c r="A53" s="10" t="s">
        <v>30</v>
      </c>
      <c r="C53" s="5" t="s">
        <v>240</v>
      </c>
      <c r="E53" s="6">
        <v>10223133</v>
      </c>
      <c r="G53" s="6">
        <v>1868</v>
      </c>
      <c r="I53" s="6">
        <v>0</v>
      </c>
      <c r="K53" s="6">
        <v>0</v>
      </c>
      <c r="M53" s="6">
        <f t="shared" si="1"/>
        <v>0</v>
      </c>
      <c r="O53" s="6">
        <v>19096812444</v>
      </c>
      <c r="Q53" s="6">
        <v>1461552376</v>
      </c>
      <c r="S53" s="6">
        <f t="shared" si="0"/>
        <v>17635260068</v>
      </c>
    </row>
    <row r="54" spans="1:19">
      <c r="A54" s="10" t="s">
        <v>65</v>
      </c>
      <c r="C54" s="5" t="s">
        <v>4</v>
      </c>
      <c r="E54" s="6">
        <v>561012</v>
      </c>
      <c r="G54" s="6">
        <v>680</v>
      </c>
      <c r="I54" s="6">
        <v>0</v>
      </c>
      <c r="K54" s="6">
        <v>0</v>
      </c>
      <c r="M54" s="6">
        <f t="shared" si="1"/>
        <v>0</v>
      </c>
      <c r="O54" s="6">
        <v>381488160</v>
      </c>
      <c r="Q54" s="6">
        <v>42077609</v>
      </c>
      <c r="S54" s="6">
        <f t="shared" si="0"/>
        <v>339410551</v>
      </c>
    </row>
    <row r="55" spans="1:19">
      <c r="A55" s="10" t="s">
        <v>62</v>
      </c>
      <c r="C55" s="5" t="s">
        <v>243</v>
      </c>
      <c r="E55" s="6">
        <v>261240</v>
      </c>
      <c r="G55" s="6">
        <v>500</v>
      </c>
      <c r="I55" s="6">
        <v>0</v>
      </c>
      <c r="K55" s="6">
        <v>0</v>
      </c>
      <c r="M55" s="6">
        <f t="shared" si="1"/>
        <v>0</v>
      </c>
      <c r="O55" s="6">
        <v>130620000</v>
      </c>
      <c r="Q55" s="6">
        <v>11874545</v>
      </c>
      <c r="S55" s="6">
        <f t="shared" si="0"/>
        <v>118745455</v>
      </c>
    </row>
    <row r="56" spans="1:19">
      <c r="A56" s="10" t="s">
        <v>42</v>
      </c>
      <c r="C56" s="5" t="s">
        <v>234</v>
      </c>
      <c r="E56" s="6">
        <v>86842</v>
      </c>
      <c r="G56" s="6">
        <v>5500</v>
      </c>
      <c r="I56" s="6">
        <v>0</v>
      </c>
      <c r="K56" s="6">
        <v>0</v>
      </c>
      <c r="M56" s="6">
        <f t="shared" si="1"/>
        <v>0</v>
      </c>
      <c r="O56" s="6">
        <v>477631000</v>
      </c>
      <c r="Q56" s="6">
        <v>0</v>
      </c>
      <c r="S56" s="6">
        <f t="shared" si="0"/>
        <v>477631000</v>
      </c>
    </row>
    <row r="57" spans="1:19">
      <c r="A57" s="10" t="s">
        <v>23</v>
      </c>
      <c r="C57" s="5" t="s">
        <v>244</v>
      </c>
      <c r="E57" s="6">
        <v>22276849</v>
      </c>
      <c r="G57" s="6">
        <v>780</v>
      </c>
      <c r="I57" s="6">
        <v>0</v>
      </c>
      <c r="K57" s="6">
        <v>0</v>
      </c>
      <c r="M57" s="6">
        <f t="shared" si="1"/>
        <v>0</v>
      </c>
      <c r="O57" s="6">
        <v>17375942220</v>
      </c>
      <c r="Q57" s="6">
        <v>0</v>
      </c>
      <c r="S57" s="6">
        <f t="shared" si="0"/>
        <v>17375942220</v>
      </c>
    </row>
    <row r="58" spans="1:19">
      <c r="A58" s="10" t="s">
        <v>32</v>
      </c>
      <c r="C58" s="5" t="s">
        <v>238</v>
      </c>
      <c r="E58" s="6">
        <v>3311040</v>
      </c>
      <c r="G58" s="6">
        <v>11500</v>
      </c>
      <c r="I58" s="6">
        <v>0</v>
      </c>
      <c r="K58" s="6">
        <v>0</v>
      </c>
      <c r="M58" s="6">
        <f t="shared" si="1"/>
        <v>0</v>
      </c>
      <c r="O58" s="6">
        <v>38076960000</v>
      </c>
      <c r="Q58" s="6">
        <v>0</v>
      </c>
      <c r="S58" s="6">
        <f t="shared" si="0"/>
        <v>38076960000</v>
      </c>
    </row>
    <row r="59" spans="1:19">
      <c r="A59" s="10" t="s">
        <v>44</v>
      </c>
      <c r="C59" s="5" t="s">
        <v>230</v>
      </c>
      <c r="E59" s="6">
        <v>633689</v>
      </c>
      <c r="G59" s="6">
        <v>3000</v>
      </c>
      <c r="I59" s="6">
        <v>0</v>
      </c>
      <c r="K59" s="6">
        <v>0</v>
      </c>
      <c r="M59" s="6">
        <f t="shared" si="1"/>
        <v>0</v>
      </c>
      <c r="O59" s="6">
        <v>1901067000</v>
      </c>
      <c r="Q59" s="6">
        <v>0</v>
      </c>
      <c r="S59" s="6">
        <f t="shared" si="0"/>
        <v>1901067000</v>
      </c>
    </row>
    <row r="60" spans="1:19">
      <c r="A60" s="10" t="s">
        <v>20</v>
      </c>
      <c r="C60" s="5" t="s">
        <v>245</v>
      </c>
      <c r="E60" s="6">
        <v>1717429</v>
      </c>
      <c r="G60" s="6">
        <v>5550</v>
      </c>
      <c r="I60" s="6">
        <v>0</v>
      </c>
      <c r="K60" s="6">
        <v>0</v>
      </c>
      <c r="M60" s="6">
        <f t="shared" si="1"/>
        <v>0</v>
      </c>
      <c r="O60" s="6">
        <v>9531737588</v>
      </c>
      <c r="Q60" s="6">
        <v>0</v>
      </c>
      <c r="S60" s="6">
        <f t="shared" si="0"/>
        <v>9531737588</v>
      </c>
    </row>
    <row r="61" spans="1:19">
      <c r="A61" s="10" t="s">
        <v>246</v>
      </c>
      <c r="C61" s="5" t="s">
        <v>247</v>
      </c>
      <c r="E61" s="6">
        <v>154264</v>
      </c>
      <c r="G61" s="6">
        <v>110</v>
      </c>
      <c r="I61" s="6">
        <v>0</v>
      </c>
      <c r="K61" s="6">
        <v>0</v>
      </c>
      <c r="M61" s="6">
        <f t="shared" si="1"/>
        <v>0</v>
      </c>
      <c r="O61" s="6">
        <v>16969040</v>
      </c>
      <c r="Q61" s="6">
        <v>680547</v>
      </c>
      <c r="S61" s="6">
        <f t="shared" si="0"/>
        <v>16288493</v>
      </c>
    </row>
    <row r="62" spans="1:19">
      <c r="A62" s="10" t="s">
        <v>248</v>
      </c>
      <c r="C62" s="5" t="s">
        <v>245</v>
      </c>
      <c r="E62" s="6">
        <v>2005582</v>
      </c>
      <c r="G62" s="6">
        <v>165</v>
      </c>
      <c r="I62" s="6">
        <v>0</v>
      </c>
      <c r="K62" s="6">
        <v>0</v>
      </c>
      <c r="M62" s="6">
        <f t="shared" si="1"/>
        <v>0</v>
      </c>
      <c r="O62" s="6">
        <v>330921030</v>
      </c>
      <c r="Q62" s="6">
        <v>13480357</v>
      </c>
      <c r="S62" s="6">
        <f t="shared" si="0"/>
        <v>317440673</v>
      </c>
    </row>
    <row r="63" spans="1:19">
      <c r="A63" s="10" t="s">
        <v>26</v>
      </c>
      <c r="C63" s="5" t="s">
        <v>215</v>
      </c>
      <c r="E63" s="6">
        <v>5100000</v>
      </c>
      <c r="G63" s="6">
        <v>10000</v>
      </c>
      <c r="I63" s="6">
        <v>0</v>
      </c>
      <c r="K63" s="6">
        <v>0</v>
      </c>
      <c r="M63" s="6">
        <f t="shared" si="1"/>
        <v>0</v>
      </c>
      <c r="O63" s="6">
        <v>51000000000</v>
      </c>
      <c r="Q63" s="6">
        <v>1060362173</v>
      </c>
      <c r="S63" s="6">
        <f t="shared" si="0"/>
        <v>49939637827</v>
      </c>
    </row>
    <row r="64" spans="1:19">
      <c r="A64" s="5" t="s">
        <v>285</v>
      </c>
      <c r="C64" s="5" t="s">
        <v>284</v>
      </c>
      <c r="E64" s="6">
        <v>12033554</v>
      </c>
      <c r="G64" s="6">
        <v>1</v>
      </c>
      <c r="I64" s="6">
        <v>12033554</v>
      </c>
      <c r="K64" s="6">
        <v>0</v>
      </c>
      <c r="M64" s="6">
        <f t="shared" si="1"/>
        <v>12033554</v>
      </c>
      <c r="O64" s="6">
        <v>12033554</v>
      </c>
      <c r="Q64" s="6">
        <v>0</v>
      </c>
      <c r="S64" s="6">
        <f t="shared" si="0"/>
        <v>12033554</v>
      </c>
    </row>
    <row r="65" spans="1:19">
      <c r="A65" s="6" t="s">
        <v>286</v>
      </c>
      <c r="C65" s="5" t="s">
        <v>284</v>
      </c>
      <c r="E65" s="6">
        <v>2005582</v>
      </c>
      <c r="G65" s="6">
        <v>1</v>
      </c>
      <c r="I65" s="6">
        <v>2005582</v>
      </c>
      <c r="K65" s="6">
        <v>0</v>
      </c>
      <c r="M65" s="6">
        <f t="shared" si="1"/>
        <v>2005582</v>
      </c>
      <c r="O65" s="6">
        <v>2005582</v>
      </c>
      <c r="Q65" s="6">
        <v>0</v>
      </c>
      <c r="S65" s="6">
        <f>O65-Q65</f>
        <v>2005582</v>
      </c>
    </row>
    <row r="66" spans="1:19" ht="24.75" thickBot="1">
      <c r="A66" s="10"/>
      <c r="I66" s="12">
        <f>SUM(I8:I63)</f>
        <v>72464097200</v>
      </c>
      <c r="K66" s="12">
        <f>SUM(K8:K63)</f>
        <v>9271442744</v>
      </c>
      <c r="M66" s="12">
        <f>SUM(M8:M63)</f>
        <v>63192654456</v>
      </c>
      <c r="O66" s="12">
        <f>SUM(O8:O65)</f>
        <v>1433066942924</v>
      </c>
      <c r="Q66" s="12">
        <f>SUM(Q8:Q63)</f>
        <v>75195073362</v>
      </c>
      <c r="S66" s="12">
        <f>SUM(S8:S65)</f>
        <v>1357871869562</v>
      </c>
    </row>
    <row r="67" spans="1:19" ht="24.75" thickTop="1">
      <c r="A67" s="10"/>
      <c r="I67" s="6"/>
      <c r="M67" s="6"/>
      <c r="O67" s="6"/>
    </row>
    <row r="68" spans="1:19">
      <c r="A68" s="10"/>
      <c r="M68" s="6"/>
      <c r="O68" s="6"/>
      <c r="S68" s="6"/>
    </row>
    <row r="69" spans="1:19">
      <c r="A69" s="10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  <ignoredErrors>
    <ignoredError sqref="I66:K66 Q6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4"/>
  <sheetViews>
    <sheetView rightToLeft="1" topLeftCell="A94" workbookViewId="0">
      <selection activeCell="Q110" sqref="Q110"/>
    </sheetView>
  </sheetViews>
  <sheetFormatPr defaultRowHeight="24"/>
  <cols>
    <col min="1" max="1" width="34.42578125" style="2" bestFit="1" customWidth="1"/>
    <col min="2" max="2" width="1" style="2" customWidth="1"/>
    <col min="3" max="3" width="13.85546875" style="2" bestFit="1" customWidth="1"/>
    <col min="4" max="4" width="1" style="2" customWidth="1"/>
    <col min="5" max="5" width="20.28515625" style="2" bestFit="1" customWidth="1"/>
    <col min="6" max="6" width="1" style="2" customWidth="1"/>
    <col min="7" max="7" width="20.28515625" style="2" bestFit="1" customWidth="1"/>
    <col min="8" max="8" width="1" style="2" customWidth="1"/>
    <col min="9" max="9" width="34.5703125" style="2" bestFit="1" customWidth="1"/>
    <col min="10" max="10" width="1" style="2" customWidth="1"/>
    <col min="11" max="11" width="19.1406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34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.75">
      <c r="A3" s="32" t="s">
        <v>195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4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4.75">
      <c r="A6" s="33" t="s">
        <v>3</v>
      </c>
      <c r="C6" s="34" t="s">
        <v>197</v>
      </c>
      <c r="D6" s="34" t="s">
        <v>197</v>
      </c>
      <c r="E6" s="34" t="s">
        <v>197</v>
      </c>
      <c r="F6" s="34" t="s">
        <v>197</v>
      </c>
      <c r="G6" s="34" t="s">
        <v>197</v>
      </c>
      <c r="H6" s="34" t="s">
        <v>197</v>
      </c>
      <c r="I6" s="34" t="s">
        <v>197</v>
      </c>
      <c r="K6" s="34" t="s">
        <v>198</v>
      </c>
      <c r="L6" s="34" t="s">
        <v>198</v>
      </c>
      <c r="M6" s="34" t="s">
        <v>198</v>
      </c>
      <c r="N6" s="34" t="s">
        <v>198</v>
      </c>
      <c r="O6" s="34" t="s">
        <v>198</v>
      </c>
      <c r="P6" s="34" t="s">
        <v>198</v>
      </c>
      <c r="Q6" s="34" t="s">
        <v>198</v>
      </c>
    </row>
    <row r="7" spans="1:17" ht="24.75">
      <c r="A7" s="34" t="s">
        <v>3</v>
      </c>
      <c r="C7" s="34" t="s">
        <v>7</v>
      </c>
      <c r="E7" s="34" t="s">
        <v>249</v>
      </c>
      <c r="G7" s="34" t="s">
        <v>250</v>
      </c>
      <c r="I7" s="34" t="s">
        <v>251</v>
      </c>
      <c r="K7" s="34" t="s">
        <v>7</v>
      </c>
      <c r="M7" s="34" t="s">
        <v>249</v>
      </c>
      <c r="O7" s="34" t="s">
        <v>250</v>
      </c>
      <c r="Q7" s="34" t="s">
        <v>251</v>
      </c>
    </row>
    <row r="8" spans="1:17">
      <c r="A8" s="2" t="s">
        <v>63</v>
      </c>
      <c r="C8" s="7">
        <v>44800000</v>
      </c>
      <c r="D8" s="7"/>
      <c r="E8" s="7">
        <v>622577491200</v>
      </c>
      <c r="F8" s="7"/>
      <c r="G8" s="7">
        <v>542960901604</v>
      </c>
      <c r="H8" s="7"/>
      <c r="I8" s="7">
        <f>E8-G8</f>
        <v>79616589596</v>
      </c>
      <c r="J8" s="7"/>
      <c r="K8" s="7">
        <v>44800000</v>
      </c>
      <c r="L8" s="7"/>
      <c r="M8" s="7">
        <v>622577491200</v>
      </c>
      <c r="N8" s="7"/>
      <c r="O8" s="7">
        <v>537990651604</v>
      </c>
      <c r="P8" s="7"/>
      <c r="Q8" s="7">
        <f>M8-O8</f>
        <v>84586839596</v>
      </c>
    </row>
    <row r="9" spans="1:17">
      <c r="A9" s="2" t="s">
        <v>89</v>
      </c>
      <c r="C9" s="7">
        <v>3087808</v>
      </c>
      <c r="D9" s="7"/>
      <c r="E9" s="7">
        <v>61462377301</v>
      </c>
      <c r="F9" s="7"/>
      <c r="G9" s="7">
        <v>56843548371</v>
      </c>
      <c r="H9" s="7"/>
      <c r="I9" s="7">
        <f t="shared" ref="I9:I72" si="0">E9-G9</f>
        <v>4618828930</v>
      </c>
      <c r="J9" s="7"/>
      <c r="K9" s="7">
        <v>3087808</v>
      </c>
      <c r="L9" s="7"/>
      <c r="M9" s="7">
        <v>61462377333</v>
      </c>
      <c r="N9" s="7"/>
      <c r="O9" s="7">
        <v>56843548371</v>
      </c>
      <c r="P9" s="7"/>
      <c r="Q9" s="7">
        <f t="shared" ref="Q9:Q72" si="1">M9-O9</f>
        <v>4618828962</v>
      </c>
    </row>
    <row r="10" spans="1:17">
      <c r="A10" s="2" t="s">
        <v>81</v>
      </c>
      <c r="C10" s="7">
        <v>18133040</v>
      </c>
      <c r="D10" s="7"/>
      <c r="E10" s="7">
        <v>902555231285</v>
      </c>
      <c r="F10" s="7"/>
      <c r="G10" s="7">
        <v>827967167156</v>
      </c>
      <c r="H10" s="7"/>
      <c r="I10" s="7">
        <f t="shared" si="0"/>
        <v>74588064129</v>
      </c>
      <c r="J10" s="7"/>
      <c r="K10" s="7">
        <v>18133040</v>
      </c>
      <c r="L10" s="7"/>
      <c r="M10" s="7">
        <v>902555231285</v>
      </c>
      <c r="N10" s="7"/>
      <c r="O10" s="7">
        <v>683315351150</v>
      </c>
      <c r="P10" s="7"/>
      <c r="Q10" s="7">
        <f t="shared" si="1"/>
        <v>219239880135</v>
      </c>
    </row>
    <row r="11" spans="1:17">
      <c r="A11" s="2" t="s">
        <v>59</v>
      </c>
      <c r="C11" s="7">
        <v>9886247</v>
      </c>
      <c r="D11" s="7"/>
      <c r="E11" s="7">
        <v>92279509766</v>
      </c>
      <c r="F11" s="7"/>
      <c r="G11" s="7">
        <v>84084685706</v>
      </c>
      <c r="H11" s="7"/>
      <c r="I11" s="7">
        <f t="shared" si="0"/>
        <v>8194824060</v>
      </c>
      <c r="J11" s="7"/>
      <c r="K11" s="7">
        <v>9886247</v>
      </c>
      <c r="L11" s="7"/>
      <c r="M11" s="7">
        <v>92279509766</v>
      </c>
      <c r="N11" s="7"/>
      <c r="O11" s="7">
        <v>91034422184</v>
      </c>
      <c r="P11" s="7"/>
      <c r="Q11" s="7">
        <f t="shared" si="1"/>
        <v>1245087582</v>
      </c>
    </row>
    <row r="12" spans="1:17">
      <c r="A12" s="2" t="s">
        <v>61</v>
      </c>
      <c r="C12" s="7">
        <v>1593955</v>
      </c>
      <c r="D12" s="7"/>
      <c r="E12" s="7">
        <v>41256455058</v>
      </c>
      <c r="F12" s="7"/>
      <c r="G12" s="7">
        <v>39377272490</v>
      </c>
      <c r="H12" s="7"/>
      <c r="I12" s="7">
        <f t="shared" si="0"/>
        <v>1879182568</v>
      </c>
      <c r="J12" s="7"/>
      <c r="K12" s="7">
        <v>1593955</v>
      </c>
      <c r="L12" s="7"/>
      <c r="M12" s="7">
        <v>41256455058</v>
      </c>
      <c r="N12" s="7"/>
      <c r="O12" s="7">
        <v>43842311677</v>
      </c>
      <c r="P12" s="7"/>
      <c r="Q12" s="7">
        <f t="shared" si="1"/>
        <v>-2585856619</v>
      </c>
    </row>
    <row r="13" spans="1:17">
      <c r="A13" s="2" t="s">
        <v>58</v>
      </c>
      <c r="C13" s="7">
        <v>45861974</v>
      </c>
      <c r="D13" s="7"/>
      <c r="E13" s="7">
        <v>797034152337</v>
      </c>
      <c r="F13" s="7"/>
      <c r="G13" s="7">
        <v>653200556809</v>
      </c>
      <c r="H13" s="7"/>
      <c r="I13" s="7">
        <f t="shared" si="0"/>
        <v>143833595528</v>
      </c>
      <c r="J13" s="7"/>
      <c r="K13" s="7">
        <v>45861974</v>
      </c>
      <c r="L13" s="7"/>
      <c r="M13" s="7">
        <v>797034152337</v>
      </c>
      <c r="N13" s="7"/>
      <c r="O13" s="7">
        <v>678411326485</v>
      </c>
      <c r="P13" s="7"/>
      <c r="Q13" s="7">
        <f t="shared" si="1"/>
        <v>118622825852</v>
      </c>
    </row>
    <row r="14" spans="1:17">
      <c r="A14" s="2" t="s">
        <v>40</v>
      </c>
      <c r="C14" s="7">
        <v>10944108</v>
      </c>
      <c r="D14" s="7"/>
      <c r="E14" s="7">
        <v>232255569409</v>
      </c>
      <c r="F14" s="7"/>
      <c r="G14" s="7">
        <v>246507047040</v>
      </c>
      <c r="H14" s="7"/>
      <c r="I14" s="7">
        <f t="shared" si="0"/>
        <v>-14251477631</v>
      </c>
      <c r="J14" s="7"/>
      <c r="K14" s="7">
        <v>10944108</v>
      </c>
      <c r="L14" s="7"/>
      <c r="M14" s="7">
        <v>232255569409</v>
      </c>
      <c r="N14" s="7"/>
      <c r="O14" s="7">
        <v>284050443457</v>
      </c>
      <c r="P14" s="7"/>
      <c r="Q14" s="7">
        <f t="shared" si="1"/>
        <v>-51794874048</v>
      </c>
    </row>
    <row r="15" spans="1:17">
      <c r="A15" s="2" t="s">
        <v>73</v>
      </c>
      <c r="C15" s="7">
        <v>370000</v>
      </c>
      <c r="D15" s="7"/>
      <c r="E15" s="7">
        <v>73172775978</v>
      </c>
      <c r="F15" s="7"/>
      <c r="G15" s="7">
        <v>63164610994</v>
      </c>
      <c r="H15" s="7"/>
      <c r="I15" s="7">
        <f t="shared" si="0"/>
        <v>10008164984</v>
      </c>
      <c r="J15" s="7"/>
      <c r="K15" s="7">
        <v>370000</v>
      </c>
      <c r="L15" s="7"/>
      <c r="M15" s="7">
        <v>73172775978</v>
      </c>
      <c r="N15" s="7"/>
      <c r="O15" s="7">
        <v>51352762167</v>
      </c>
      <c r="P15" s="7"/>
      <c r="Q15" s="7">
        <f t="shared" si="1"/>
        <v>21820013811</v>
      </c>
    </row>
    <row r="16" spans="1:17">
      <c r="A16" s="2" t="s">
        <v>70</v>
      </c>
      <c r="C16" s="7">
        <v>8786619</v>
      </c>
      <c r="D16" s="7"/>
      <c r="E16" s="7">
        <v>188836400898</v>
      </c>
      <c r="F16" s="7"/>
      <c r="G16" s="7">
        <v>170357217698</v>
      </c>
      <c r="H16" s="7"/>
      <c r="I16" s="7">
        <f t="shared" si="0"/>
        <v>18479183200</v>
      </c>
      <c r="J16" s="7"/>
      <c r="K16" s="7">
        <v>8786619</v>
      </c>
      <c r="L16" s="7"/>
      <c r="M16" s="7">
        <v>188836400898</v>
      </c>
      <c r="N16" s="7"/>
      <c r="O16" s="7">
        <v>182899374225</v>
      </c>
      <c r="P16" s="7"/>
      <c r="Q16" s="7">
        <f t="shared" si="1"/>
        <v>5937026673</v>
      </c>
    </row>
    <row r="17" spans="1:17">
      <c r="A17" s="2" t="s">
        <v>41</v>
      </c>
      <c r="C17" s="7">
        <v>500000</v>
      </c>
      <c r="D17" s="7"/>
      <c r="E17" s="7">
        <v>17694587025</v>
      </c>
      <c r="F17" s="7"/>
      <c r="G17" s="7">
        <v>15651814275</v>
      </c>
      <c r="H17" s="7"/>
      <c r="I17" s="7">
        <f t="shared" si="0"/>
        <v>2042772750</v>
      </c>
      <c r="J17" s="7"/>
      <c r="K17" s="7">
        <v>500000</v>
      </c>
      <c r="L17" s="7"/>
      <c r="M17" s="7">
        <v>17694587025</v>
      </c>
      <c r="N17" s="7"/>
      <c r="O17" s="7">
        <v>16425682200</v>
      </c>
      <c r="P17" s="7"/>
      <c r="Q17" s="7">
        <f t="shared" si="1"/>
        <v>1268904825</v>
      </c>
    </row>
    <row r="18" spans="1:17">
      <c r="A18" s="2" t="s">
        <v>74</v>
      </c>
      <c r="C18" s="7">
        <v>64282163</v>
      </c>
      <c r="D18" s="7"/>
      <c r="E18" s="7">
        <v>1407710041387</v>
      </c>
      <c r="F18" s="7"/>
      <c r="G18" s="7">
        <v>1106742529134</v>
      </c>
      <c r="H18" s="7"/>
      <c r="I18" s="7">
        <f t="shared" si="0"/>
        <v>300967512253</v>
      </c>
      <c r="J18" s="7"/>
      <c r="K18" s="7">
        <v>64282163</v>
      </c>
      <c r="L18" s="7"/>
      <c r="M18" s="7">
        <v>1407710041387</v>
      </c>
      <c r="N18" s="7"/>
      <c r="O18" s="7">
        <v>1037091874270</v>
      </c>
      <c r="P18" s="7"/>
      <c r="Q18" s="7">
        <f t="shared" si="1"/>
        <v>370618167117</v>
      </c>
    </row>
    <row r="19" spans="1:17">
      <c r="A19" s="2" t="s">
        <v>86</v>
      </c>
      <c r="C19" s="7">
        <v>10359999</v>
      </c>
      <c r="D19" s="7"/>
      <c r="E19" s="7">
        <v>172909414129</v>
      </c>
      <c r="F19" s="7"/>
      <c r="G19" s="7">
        <v>145206833783</v>
      </c>
      <c r="H19" s="7"/>
      <c r="I19" s="7">
        <f t="shared" si="0"/>
        <v>27702580346</v>
      </c>
      <c r="J19" s="7"/>
      <c r="K19" s="7">
        <v>10359999</v>
      </c>
      <c r="L19" s="7"/>
      <c r="M19" s="7">
        <v>172909414129</v>
      </c>
      <c r="N19" s="7"/>
      <c r="O19" s="7">
        <v>132848805376</v>
      </c>
      <c r="P19" s="7"/>
      <c r="Q19" s="7">
        <f t="shared" si="1"/>
        <v>40060608753</v>
      </c>
    </row>
    <row r="20" spans="1:17">
      <c r="A20" s="2" t="s">
        <v>38</v>
      </c>
      <c r="C20" s="7">
        <v>10378060</v>
      </c>
      <c r="D20" s="7"/>
      <c r="E20" s="7">
        <v>261178034017</v>
      </c>
      <c r="F20" s="7"/>
      <c r="G20" s="7">
        <v>313326983811</v>
      </c>
      <c r="H20" s="7"/>
      <c r="I20" s="7">
        <f t="shared" si="0"/>
        <v>-52148949794</v>
      </c>
      <c r="J20" s="7"/>
      <c r="K20" s="7">
        <v>10378060</v>
      </c>
      <c r="L20" s="7"/>
      <c r="M20" s="7">
        <v>261178034017</v>
      </c>
      <c r="N20" s="7"/>
      <c r="O20" s="7">
        <v>402511488456</v>
      </c>
      <c r="P20" s="7"/>
      <c r="Q20" s="7">
        <f t="shared" si="1"/>
        <v>-141333454439</v>
      </c>
    </row>
    <row r="21" spans="1:17">
      <c r="A21" s="2" t="s">
        <v>24</v>
      </c>
      <c r="C21" s="7">
        <v>1679210</v>
      </c>
      <c r="D21" s="7"/>
      <c r="E21" s="7">
        <v>79571655452</v>
      </c>
      <c r="F21" s="7"/>
      <c r="G21" s="7">
        <v>66101060539</v>
      </c>
      <c r="H21" s="7"/>
      <c r="I21" s="7">
        <f t="shared" si="0"/>
        <v>13470594913</v>
      </c>
      <c r="J21" s="7"/>
      <c r="K21" s="7">
        <v>1679210</v>
      </c>
      <c r="L21" s="7"/>
      <c r="M21" s="7">
        <v>79571655452</v>
      </c>
      <c r="N21" s="7"/>
      <c r="O21" s="7">
        <v>59524338859</v>
      </c>
      <c r="P21" s="7"/>
      <c r="Q21" s="7">
        <f t="shared" si="1"/>
        <v>20047316593</v>
      </c>
    </row>
    <row r="22" spans="1:17">
      <c r="A22" s="2" t="s">
        <v>60</v>
      </c>
      <c r="C22" s="7">
        <v>30403165</v>
      </c>
      <c r="D22" s="7"/>
      <c r="E22" s="7">
        <v>151625109366</v>
      </c>
      <c r="F22" s="7"/>
      <c r="G22" s="7">
        <v>154798447313</v>
      </c>
      <c r="H22" s="7"/>
      <c r="I22" s="7">
        <f t="shared" si="0"/>
        <v>-3173337947</v>
      </c>
      <c r="J22" s="7"/>
      <c r="K22" s="7">
        <v>30403165</v>
      </c>
      <c r="L22" s="7"/>
      <c r="M22" s="7">
        <v>151625109366</v>
      </c>
      <c r="N22" s="7"/>
      <c r="O22" s="7">
        <v>135100630097</v>
      </c>
      <c r="P22" s="7"/>
      <c r="Q22" s="7">
        <f t="shared" si="1"/>
        <v>16524479269</v>
      </c>
    </row>
    <row r="23" spans="1:17">
      <c r="A23" s="2" t="s">
        <v>66</v>
      </c>
      <c r="C23" s="7">
        <v>7509810</v>
      </c>
      <c r="D23" s="7"/>
      <c r="E23" s="7">
        <v>213278667833</v>
      </c>
      <c r="F23" s="7"/>
      <c r="G23" s="7">
        <v>184015371441</v>
      </c>
      <c r="H23" s="7"/>
      <c r="I23" s="7">
        <f t="shared" si="0"/>
        <v>29263296392</v>
      </c>
      <c r="J23" s="7"/>
      <c r="K23" s="7">
        <v>7509810</v>
      </c>
      <c r="L23" s="7"/>
      <c r="M23" s="7">
        <v>213278667833</v>
      </c>
      <c r="N23" s="7"/>
      <c r="O23" s="7">
        <v>169159769447</v>
      </c>
      <c r="P23" s="7"/>
      <c r="Q23" s="7">
        <f t="shared" si="1"/>
        <v>44118898386</v>
      </c>
    </row>
    <row r="24" spans="1:17">
      <c r="A24" s="2" t="s">
        <v>83</v>
      </c>
      <c r="C24" s="7">
        <v>4810894</v>
      </c>
      <c r="D24" s="7"/>
      <c r="E24" s="7">
        <v>27450225097</v>
      </c>
      <c r="F24" s="7"/>
      <c r="G24" s="7">
        <v>25728608192</v>
      </c>
      <c r="H24" s="7"/>
      <c r="I24" s="7">
        <f t="shared" si="0"/>
        <v>1721616905</v>
      </c>
      <c r="J24" s="7"/>
      <c r="K24" s="7">
        <v>4810894</v>
      </c>
      <c r="L24" s="7"/>
      <c r="M24" s="7">
        <v>27450225097</v>
      </c>
      <c r="N24" s="7"/>
      <c r="O24" s="7">
        <v>39118961902</v>
      </c>
      <c r="P24" s="7"/>
      <c r="Q24" s="7">
        <f t="shared" si="1"/>
        <v>-11668736805</v>
      </c>
    </row>
    <row r="25" spans="1:17">
      <c r="A25" s="2" t="s">
        <v>71</v>
      </c>
      <c r="C25" s="7">
        <v>98029739</v>
      </c>
      <c r="D25" s="7"/>
      <c r="E25" s="7">
        <v>357725962196</v>
      </c>
      <c r="F25" s="7"/>
      <c r="G25" s="7">
        <v>323661462586</v>
      </c>
      <c r="H25" s="7"/>
      <c r="I25" s="7">
        <f t="shared" si="0"/>
        <v>34064499610</v>
      </c>
      <c r="J25" s="7"/>
      <c r="K25" s="7">
        <v>98029739</v>
      </c>
      <c r="L25" s="7"/>
      <c r="M25" s="7">
        <v>357725962196</v>
      </c>
      <c r="N25" s="7"/>
      <c r="O25" s="7">
        <v>314612862557</v>
      </c>
      <c r="P25" s="7"/>
      <c r="Q25" s="7">
        <f t="shared" si="1"/>
        <v>43113099639</v>
      </c>
    </row>
    <row r="26" spans="1:17">
      <c r="A26" s="2" t="s">
        <v>77</v>
      </c>
      <c r="C26" s="7">
        <v>8217393</v>
      </c>
      <c r="D26" s="7"/>
      <c r="E26" s="7">
        <v>217282087009</v>
      </c>
      <c r="F26" s="7"/>
      <c r="G26" s="7">
        <v>196043988279</v>
      </c>
      <c r="H26" s="7"/>
      <c r="I26" s="7">
        <f t="shared" si="0"/>
        <v>21238098730</v>
      </c>
      <c r="J26" s="7"/>
      <c r="K26" s="7">
        <v>8217393</v>
      </c>
      <c r="L26" s="7"/>
      <c r="M26" s="7">
        <v>217282087009</v>
      </c>
      <c r="N26" s="7"/>
      <c r="O26" s="7">
        <v>223735201647</v>
      </c>
      <c r="P26" s="7"/>
      <c r="Q26" s="7">
        <f t="shared" si="1"/>
        <v>-6453114638</v>
      </c>
    </row>
    <row r="27" spans="1:17">
      <c r="A27" s="2" t="s">
        <v>21</v>
      </c>
      <c r="C27" s="7">
        <v>2400000</v>
      </c>
      <c r="D27" s="7"/>
      <c r="E27" s="7">
        <v>513216086400</v>
      </c>
      <c r="F27" s="7"/>
      <c r="G27" s="7">
        <v>402542535600</v>
      </c>
      <c r="H27" s="7"/>
      <c r="I27" s="7">
        <f t="shared" si="0"/>
        <v>110673550800</v>
      </c>
      <c r="J27" s="7"/>
      <c r="K27" s="7">
        <v>2400000</v>
      </c>
      <c r="L27" s="7"/>
      <c r="M27" s="7">
        <v>513216086400</v>
      </c>
      <c r="N27" s="7"/>
      <c r="O27" s="7">
        <v>345714685200</v>
      </c>
      <c r="P27" s="7"/>
      <c r="Q27" s="7">
        <f t="shared" si="1"/>
        <v>167501401200</v>
      </c>
    </row>
    <row r="28" spans="1:17">
      <c r="A28" s="2" t="s">
        <v>33</v>
      </c>
      <c r="C28" s="7">
        <v>14104969</v>
      </c>
      <c r="D28" s="7"/>
      <c r="E28" s="7">
        <v>123104770134</v>
      </c>
      <c r="F28" s="7"/>
      <c r="G28" s="7">
        <v>113570459919</v>
      </c>
      <c r="H28" s="7"/>
      <c r="I28" s="7">
        <f t="shared" si="0"/>
        <v>9534310215</v>
      </c>
      <c r="J28" s="7"/>
      <c r="K28" s="7">
        <v>14104969</v>
      </c>
      <c r="L28" s="7"/>
      <c r="M28" s="7">
        <v>123104770134</v>
      </c>
      <c r="N28" s="7"/>
      <c r="O28" s="7">
        <v>133620553460</v>
      </c>
      <c r="P28" s="7"/>
      <c r="Q28" s="7">
        <f t="shared" si="1"/>
        <v>-10515783326</v>
      </c>
    </row>
    <row r="29" spans="1:17">
      <c r="A29" s="2" t="s">
        <v>34</v>
      </c>
      <c r="C29" s="7">
        <v>12239749</v>
      </c>
      <c r="D29" s="7"/>
      <c r="E29" s="7">
        <v>87601841952</v>
      </c>
      <c r="F29" s="7"/>
      <c r="G29" s="7">
        <v>80287361701</v>
      </c>
      <c r="H29" s="7"/>
      <c r="I29" s="7">
        <f t="shared" si="0"/>
        <v>7314480251</v>
      </c>
      <c r="J29" s="7"/>
      <c r="K29" s="7">
        <v>12239749</v>
      </c>
      <c r="L29" s="7"/>
      <c r="M29" s="7">
        <v>87601841952</v>
      </c>
      <c r="N29" s="7"/>
      <c r="O29" s="7">
        <v>87115165100</v>
      </c>
      <c r="P29" s="7"/>
      <c r="Q29" s="7">
        <f t="shared" si="1"/>
        <v>486676852</v>
      </c>
    </row>
    <row r="30" spans="1:17">
      <c r="A30" s="2" t="s">
        <v>27</v>
      </c>
      <c r="C30" s="7">
        <v>5988099</v>
      </c>
      <c r="D30" s="7"/>
      <c r="E30" s="7">
        <v>657152667128</v>
      </c>
      <c r="F30" s="7"/>
      <c r="G30" s="7">
        <v>474233269838</v>
      </c>
      <c r="H30" s="7"/>
      <c r="I30" s="7">
        <f t="shared" si="0"/>
        <v>182919397290</v>
      </c>
      <c r="J30" s="7"/>
      <c r="K30" s="7">
        <v>5988099</v>
      </c>
      <c r="L30" s="7"/>
      <c r="M30" s="7">
        <v>657152667128</v>
      </c>
      <c r="N30" s="7"/>
      <c r="O30" s="7">
        <v>359588701279</v>
      </c>
      <c r="P30" s="7"/>
      <c r="Q30" s="7">
        <f t="shared" si="1"/>
        <v>297563965849</v>
      </c>
    </row>
    <row r="31" spans="1:17">
      <c r="A31" s="2" t="s">
        <v>53</v>
      </c>
      <c r="C31" s="7">
        <v>290100</v>
      </c>
      <c r="D31" s="7"/>
      <c r="E31" s="7">
        <v>358492633562</v>
      </c>
      <c r="F31" s="7"/>
      <c r="G31" s="7">
        <v>319523786111</v>
      </c>
      <c r="H31" s="7"/>
      <c r="I31" s="7">
        <f t="shared" si="0"/>
        <v>38968847451</v>
      </c>
      <c r="J31" s="7"/>
      <c r="K31" s="7">
        <v>290100</v>
      </c>
      <c r="L31" s="7"/>
      <c r="M31" s="7">
        <v>358492633562</v>
      </c>
      <c r="N31" s="7"/>
      <c r="O31" s="7">
        <v>316767474413</v>
      </c>
      <c r="P31" s="7"/>
      <c r="Q31" s="7">
        <f t="shared" si="1"/>
        <v>41725159149</v>
      </c>
    </row>
    <row r="32" spans="1:17">
      <c r="A32" s="2" t="s">
        <v>31</v>
      </c>
      <c r="C32" s="7">
        <v>3892776</v>
      </c>
      <c r="D32" s="7"/>
      <c r="E32" s="7">
        <v>463541058999</v>
      </c>
      <c r="F32" s="7"/>
      <c r="G32" s="7">
        <v>312626113670</v>
      </c>
      <c r="H32" s="7"/>
      <c r="I32" s="7">
        <f t="shared" si="0"/>
        <v>150914945329</v>
      </c>
      <c r="J32" s="7"/>
      <c r="K32" s="7">
        <v>3892776</v>
      </c>
      <c r="L32" s="7"/>
      <c r="M32" s="7">
        <v>463541058999</v>
      </c>
      <c r="N32" s="7"/>
      <c r="O32" s="7">
        <v>305389935522</v>
      </c>
      <c r="P32" s="7"/>
      <c r="Q32" s="7">
        <f t="shared" si="1"/>
        <v>158151123477</v>
      </c>
    </row>
    <row r="33" spans="1:17">
      <c r="A33" s="2" t="s">
        <v>45</v>
      </c>
      <c r="C33" s="7">
        <v>11359792</v>
      </c>
      <c r="D33" s="7"/>
      <c r="E33" s="7">
        <v>106045061822</v>
      </c>
      <c r="F33" s="7"/>
      <c r="G33" s="7">
        <v>106237029243</v>
      </c>
      <c r="H33" s="7"/>
      <c r="I33" s="7">
        <f t="shared" si="0"/>
        <v>-191967421</v>
      </c>
      <c r="J33" s="7"/>
      <c r="K33" s="7">
        <v>11359792</v>
      </c>
      <c r="L33" s="7"/>
      <c r="M33" s="7">
        <v>106045061822</v>
      </c>
      <c r="N33" s="7"/>
      <c r="O33" s="7">
        <v>109568228608</v>
      </c>
      <c r="P33" s="7"/>
      <c r="Q33" s="7">
        <f t="shared" si="1"/>
        <v>-3523166786</v>
      </c>
    </row>
    <row r="34" spans="1:17">
      <c r="A34" s="2" t="s">
        <v>30</v>
      </c>
      <c r="C34" s="7">
        <v>9424485</v>
      </c>
      <c r="D34" s="7"/>
      <c r="E34" s="7">
        <v>275862180667</v>
      </c>
      <c r="F34" s="7"/>
      <c r="G34" s="7">
        <v>218742989078</v>
      </c>
      <c r="H34" s="7"/>
      <c r="I34" s="7">
        <f t="shared" si="0"/>
        <v>57119191589</v>
      </c>
      <c r="J34" s="7"/>
      <c r="K34" s="7">
        <v>9424485</v>
      </c>
      <c r="L34" s="7"/>
      <c r="M34" s="7">
        <v>275862180667</v>
      </c>
      <c r="N34" s="7"/>
      <c r="O34" s="7">
        <v>267177665552</v>
      </c>
      <c r="P34" s="7"/>
      <c r="Q34" s="7">
        <f t="shared" si="1"/>
        <v>8684515115</v>
      </c>
    </row>
    <row r="35" spans="1:17">
      <c r="A35" s="2" t="s">
        <v>65</v>
      </c>
      <c r="C35" s="7">
        <v>561012</v>
      </c>
      <c r="D35" s="7"/>
      <c r="E35" s="7">
        <v>24170705580</v>
      </c>
      <c r="F35" s="7"/>
      <c r="G35" s="7">
        <v>24304547335</v>
      </c>
      <c r="H35" s="7"/>
      <c r="I35" s="7">
        <f t="shared" si="0"/>
        <v>-133841755</v>
      </c>
      <c r="J35" s="7"/>
      <c r="K35" s="7">
        <v>561012</v>
      </c>
      <c r="L35" s="7"/>
      <c r="M35" s="7">
        <v>24170705580</v>
      </c>
      <c r="N35" s="7"/>
      <c r="O35" s="7">
        <v>16913136480</v>
      </c>
      <c r="P35" s="7"/>
      <c r="Q35" s="7">
        <f t="shared" si="1"/>
        <v>7257569100</v>
      </c>
    </row>
    <row r="36" spans="1:17">
      <c r="A36" s="2" t="s">
        <v>55</v>
      </c>
      <c r="C36" s="7">
        <v>91400</v>
      </c>
      <c r="D36" s="7"/>
      <c r="E36" s="7">
        <v>112833112287</v>
      </c>
      <c r="F36" s="7"/>
      <c r="G36" s="7">
        <v>96087189881</v>
      </c>
      <c r="H36" s="7"/>
      <c r="I36" s="7">
        <f t="shared" si="0"/>
        <v>16745922406</v>
      </c>
      <c r="J36" s="7"/>
      <c r="K36" s="7">
        <v>91400</v>
      </c>
      <c r="L36" s="7"/>
      <c r="M36" s="7">
        <v>112833112287</v>
      </c>
      <c r="N36" s="7"/>
      <c r="O36" s="7">
        <v>93648316453</v>
      </c>
      <c r="P36" s="7"/>
      <c r="Q36" s="7">
        <f t="shared" si="1"/>
        <v>19184795834</v>
      </c>
    </row>
    <row r="37" spans="1:17">
      <c r="A37" s="2" t="s">
        <v>62</v>
      </c>
      <c r="C37" s="7">
        <v>178047</v>
      </c>
      <c r="D37" s="7"/>
      <c r="E37" s="7">
        <v>5379538720</v>
      </c>
      <c r="F37" s="7"/>
      <c r="G37" s="7">
        <v>3463647730</v>
      </c>
      <c r="H37" s="7"/>
      <c r="I37" s="7">
        <f t="shared" si="0"/>
        <v>1915890990</v>
      </c>
      <c r="J37" s="7"/>
      <c r="K37" s="7">
        <v>178047</v>
      </c>
      <c r="L37" s="7"/>
      <c r="M37" s="7">
        <v>5379538720</v>
      </c>
      <c r="N37" s="7"/>
      <c r="O37" s="7">
        <v>2424396101</v>
      </c>
      <c r="P37" s="7"/>
      <c r="Q37" s="7">
        <f t="shared" si="1"/>
        <v>2955142619</v>
      </c>
    </row>
    <row r="38" spans="1:17">
      <c r="A38" s="2" t="s">
        <v>23</v>
      </c>
      <c r="C38" s="7">
        <v>22276849</v>
      </c>
      <c r="D38" s="7"/>
      <c r="E38" s="7">
        <v>271843448263</v>
      </c>
      <c r="F38" s="7"/>
      <c r="G38" s="7">
        <v>229414966113</v>
      </c>
      <c r="H38" s="7"/>
      <c r="I38" s="7">
        <f t="shared" si="0"/>
        <v>42428482150</v>
      </c>
      <c r="J38" s="7"/>
      <c r="K38" s="7">
        <v>22276849</v>
      </c>
      <c r="L38" s="7"/>
      <c r="M38" s="7">
        <v>271843448263</v>
      </c>
      <c r="N38" s="7"/>
      <c r="O38" s="7">
        <v>196995708354</v>
      </c>
      <c r="P38" s="7"/>
      <c r="Q38" s="7">
        <f t="shared" si="1"/>
        <v>74847739909</v>
      </c>
    </row>
    <row r="39" spans="1:17">
      <c r="A39" s="2" t="s">
        <v>32</v>
      </c>
      <c r="C39" s="7">
        <v>3311040</v>
      </c>
      <c r="D39" s="7"/>
      <c r="E39" s="7">
        <v>403254892506</v>
      </c>
      <c r="F39" s="7"/>
      <c r="G39" s="7">
        <v>295154144142</v>
      </c>
      <c r="H39" s="7"/>
      <c r="I39" s="7">
        <f t="shared" si="0"/>
        <v>108100748364</v>
      </c>
      <c r="J39" s="7"/>
      <c r="K39" s="7">
        <v>3311040</v>
      </c>
      <c r="L39" s="7"/>
      <c r="M39" s="7">
        <v>403254892506</v>
      </c>
      <c r="N39" s="7"/>
      <c r="O39" s="7">
        <v>281123164655</v>
      </c>
      <c r="P39" s="7"/>
      <c r="Q39" s="7">
        <f t="shared" si="1"/>
        <v>122131727851</v>
      </c>
    </row>
    <row r="40" spans="1:17">
      <c r="A40" s="2" t="s">
        <v>47</v>
      </c>
      <c r="C40" s="7">
        <v>82469611</v>
      </c>
      <c r="D40" s="7"/>
      <c r="E40" s="7">
        <v>805196920952</v>
      </c>
      <c r="F40" s="7"/>
      <c r="G40" s="7">
        <v>731006001235</v>
      </c>
      <c r="H40" s="7"/>
      <c r="I40" s="7">
        <f t="shared" si="0"/>
        <v>74190919717</v>
      </c>
      <c r="J40" s="7"/>
      <c r="K40" s="7">
        <v>82469611</v>
      </c>
      <c r="L40" s="7"/>
      <c r="M40" s="7">
        <v>805196920952</v>
      </c>
      <c r="N40" s="7"/>
      <c r="O40" s="7">
        <v>614841876109</v>
      </c>
      <c r="P40" s="7"/>
      <c r="Q40" s="7">
        <f t="shared" si="1"/>
        <v>190355044843</v>
      </c>
    </row>
    <row r="41" spans="1:17">
      <c r="A41" s="2" t="s">
        <v>46</v>
      </c>
      <c r="C41" s="7">
        <v>21477500</v>
      </c>
      <c r="D41" s="7"/>
      <c r="E41" s="7">
        <v>309997772865</v>
      </c>
      <c r="F41" s="7"/>
      <c r="G41" s="7">
        <v>278186706641</v>
      </c>
      <c r="H41" s="7"/>
      <c r="I41" s="7">
        <f t="shared" si="0"/>
        <v>31811066224</v>
      </c>
      <c r="J41" s="7"/>
      <c r="K41" s="7">
        <v>21477500</v>
      </c>
      <c r="L41" s="7"/>
      <c r="M41" s="7">
        <v>309997772865</v>
      </c>
      <c r="N41" s="7"/>
      <c r="O41" s="7">
        <v>242746189908</v>
      </c>
      <c r="P41" s="7"/>
      <c r="Q41" s="7">
        <f t="shared" si="1"/>
        <v>67251582957</v>
      </c>
    </row>
    <row r="42" spans="1:17">
      <c r="A42" s="2" t="s">
        <v>44</v>
      </c>
      <c r="C42" s="7">
        <v>633689</v>
      </c>
      <c r="D42" s="7"/>
      <c r="E42" s="7">
        <v>31514825079</v>
      </c>
      <c r="F42" s="7"/>
      <c r="G42" s="7">
        <v>11338533908</v>
      </c>
      <c r="H42" s="7"/>
      <c r="I42" s="7">
        <f t="shared" si="0"/>
        <v>20176291171</v>
      </c>
      <c r="J42" s="7"/>
      <c r="K42" s="7">
        <v>633689</v>
      </c>
      <c r="L42" s="7"/>
      <c r="M42" s="7">
        <v>31514825079</v>
      </c>
      <c r="N42" s="7"/>
      <c r="O42" s="7">
        <v>13319818327</v>
      </c>
      <c r="P42" s="7"/>
      <c r="Q42" s="7">
        <f t="shared" si="1"/>
        <v>18195006752</v>
      </c>
    </row>
    <row r="43" spans="1:17">
      <c r="A43" s="2" t="s">
        <v>20</v>
      </c>
      <c r="C43" s="7">
        <v>1717429</v>
      </c>
      <c r="D43" s="7"/>
      <c r="E43" s="7">
        <v>115458632416</v>
      </c>
      <c r="F43" s="7"/>
      <c r="G43" s="7">
        <v>86333624742</v>
      </c>
      <c r="H43" s="7"/>
      <c r="I43" s="7">
        <f t="shared" si="0"/>
        <v>29125007674</v>
      </c>
      <c r="J43" s="7"/>
      <c r="K43" s="7">
        <v>1717429</v>
      </c>
      <c r="L43" s="7"/>
      <c r="M43" s="7">
        <v>115458632416</v>
      </c>
      <c r="N43" s="7"/>
      <c r="O43" s="7">
        <v>71754048801</v>
      </c>
      <c r="P43" s="7"/>
      <c r="Q43" s="7">
        <f t="shared" si="1"/>
        <v>43704583615</v>
      </c>
    </row>
    <row r="44" spans="1:17">
      <c r="A44" s="2" t="s">
        <v>54</v>
      </c>
      <c r="C44" s="7">
        <v>231600</v>
      </c>
      <c r="D44" s="7"/>
      <c r="E44" s="7">
        <v>285755671558</v>
      </c>
      <c r="F44" s="7"/>
      <c r="G44" s="7">
        <v>240085726438</v>
      </c>
      <c r="H44" s="7"/>
      <c r="I44" s="7">
        <f t="shared" si="0"/>
        <v>45669945120</v>
      </c>
      <c r="J44" s="7"/>
      <c r="K44" s="7">
        <v>231600</v>
      </c>
      <c r="L44" s="7"/>
      <c r="M44" s="7">
        <v>285755671558</v>
      </c>
      <c r="N44" s="7"/>
      <c r="O44" s="7">
        <v>232020934551</v>
      </c>
      <c r="P44" s="7"/>
      <c r="Q44" s="7">
        <f t="shared" si="1"/>
        <v>53734737007</v>
      </c>
    </row>
    <row r="45" spans="1:17">
      <c r="A45" s="2" t="s">
        <v>87</v>
      </c>
      <c r="C45" s="7">
        <v>219291</v>
      </c>
      <c r="D45" s="7"/>
      <c r="E45" s="7">
        <v>1222684699</v>
      </c>
      <c r="F45" s="7"/>
      <c r="G45" s="7">
        <v>1102498849</v>
      </c>
      <c r="H45" s="7"/>
      <c r="I45" s="7">
        <f t="shared" si="0"/>
        <v>120185850</v>
      </c>
      <c r="J45" s="7"/>
      <c r="K45" s="7">
        <v>219291</v>
      </c>
      <c r="L45" s="7"/>
      <c r="M45" s="7">
        <v>1222684699</v>
      </c>
      <c r="N45" s="7"/>
      <c r="O45" s="7">
        <v>1102498849</v>
      </c>
      <c r="P45" s="7"/>
      <c r="Q45" s="7">
        <f t="shared" si="1"/>
        <v>120185850</v>
      </c>
    </row>
    <row r="46" spans="1:17">
      <c r="A46" s="2" t="s">
        <v>26</v>
      </c>
      <c r="C46" s="7">
        <v>5100000</v>
      </c>
      <c r="D46" s="7"/>
      <c r="E46" s="7">
        <v>447397053750</v>
      </c>
      <c r="F46" s="7"/>
      <c r="G46" s="7">
        <v>345091415850</v>
      </c>
      <c r="H46" s="7"/>
      <c r="I46" s="7">
        <f t="shared" si="0"/>
        <v>102305637900</v>
      </c>
      <c r="J46" s="7"/>
      <c r="K46" s="7">
        <v>5100000</v>
      </c>
      <c r="L46" s="7"/>
      <c r="M46" s="7">
        <v>447397053750</v>
      </c>
      <c r="N46" s="7"/>
      <c r="O46" s="7">
        <v>352522200000</v>
      </c>
      <c r="P46" s="7"/>
      <c r="Q46" s="7">
        <f t="shared" si="1"/>
        <v>94874853750</v>
      </c>
    </row>
    <row r="47" spans="1:17">
      <c r="A47" s="2" t="s">
        <v>93</v>
      </c>
      <c r="C47" s="7">
        <v>456860</v>
      </c>
      <c r="D47" s="7"/>
      <c r="E47" s="7">
        <v>1506842104</v>
      </c>
      <c r="F47" s="7"/>
      <c r="G47" s="7">
        <v>869736720</v>
      </c>
      <c r="H47" s="7"/>
      <c r="I47" s="7">
        <f t="shared" si="0"/>
        <v>637105384</v>
      </c>
      <c r="J47" s="7"/>
      <c r="K47" s="7">
        <v>456860</v>
      </c>
      <c r="L47" s="7"/>
      <c r="M47" s="7">
        <v>1506842104</v>
      </c>
      <c r="N47" s="7"/>
      <c r="O47" s="7">
        <v>869736720</v>
      </c>
      <c r="P47" s="7"/>
      <c r="Q47" s="7">
        <f t="shared" si="1"/>
        <v>637105384</v>
      </c>
    </row>
    <row r="48" spans="1:17">
      <c r="A48" s="2" t="s">
        <v>68</v>
      </c>
      <c r="C48" s="7">
        <v>46401122</v>
      </c>
      <c r="D48" s="7"/>
      <c r="E48" s="7">
        <v>1380983557603</v>
      </c>
      <c r="F48" s="7"/>
      <c r="G48" s="7">
        <v>1708867088696</v>
      </c>
      <c r="H48" s="7"/>
      <c r="I48" s="7">
        <f t="shared" si="0"/>
        <v>-327883531093</v>
      </c>
      <c r="J48" s="7"/>
      <c r="K48" s="7">
        <v>46401122</v>
      </c>
      <c r="L48" s="7"/>
      <c r="M48" s="7">
        <v>1380983557603</v>
      </c>
      <c r="N48" s="7"/>
      <c r="O48" s="7">
        <v>929075289437</v>
      </c>
      <c r="P48" s="7"/>
      <c r="Q48" s="7">
        <f t="shared" si="1"/>
        <v>451908268166</v>
      </c>
    </row>
    <row r="49" spans="1:17">
      <c r="A49" s="2" t="s">
        <v>91</v>
      </c>
      <c r="C49" s="7">
        <v>1749084</v>
      </c>
      <c r="D49" s="7"/>
      <c r="E49" s="7">
        <v>19768756923</v>
      </c>
      <c r="F49" s="7"/>
      <c r="G49" s="7">
        <v>17502481133</v>
      </c>
      <c r="H49" s="7"/>
      <c r="I49" s="7">
        <f t="shared" si="0"/>
        <v>2266275790</v>
      </c>
      <c r="J49" s="7"/>
      <c r="K49" s="7">
        <v>1749084</v>
      </c>
      <c r="L49" s="7"/>
      <c r="M49" s="7">
        <v>19768756923</v>
      </c>
      <c r="N49" s="7"/>
      <c r="O49" s="7">
        <v>17502481133</v>
      </c>
      <c r="P49" s="7"/>
      <c r="Q49" s="7">
        <f t="shared" si="1"/>
        <v>2266275790</v>
      </c>
    </row>
    <row r="50" spans="1:17">
      <c r="A50" s="2" t="s">
        <v>35</v>
      </c>
      <c r="C50" s="7">
        <v>10580735</v>
      </c>
      <c r="D50" s="7"/>
      <c r="E50" s="7">
        <v>267467135908</v>
      </c>
      <c r="F50" s="7"/>
      <c r="G50" s="7">
        <v>258737378818</v>
      </c>
      <c r="H50" s="7"/>
      <c r="I50" s="7">
        <f t="shared" si="0"/>
        <v>8729757090</v>
      </c>
      <c r="J50" s="7"/>
      <c r="K50" s="7">
        <v>10580735</v>
      </c>
      <c r="L50" s="7"/>
      <c r="M50" s="7">
        <v>267467135908</v>
      </c>
      <c r="N50" s="7"/>
      <c r="O50" s="7">
        <v>291868384888</v>
      </c>
      <c r="P50" s="7"/>
      <c r="Q50" s="7">
        <f t="shared" si="1"/>
        <v>-24401248980</v>
      </c>
    </row>
    <row r="51" spans="1:17">
      <c r="A51" s="2" t="s">
        <v>76</v>
      </c>
      <c r="C51" s="7">
        <v>34333329</v>
      </c>
      <c r="D51" s="7"/>
      <c r="E51" s="7">
        <v>341290456924</v>
      </c>
      <c r="F51" s="7"/>
      <c r="G51" s="7">
        <v>305769655674</v>
      </c>
      <c r="H51" s="7"/>
      <c r="I51" s="7">
        <f t="shared" si="0"/>
        <v>35520801250</v>
      </c>
      <c r="J51" s="7"/>
      <c r="K51" s="7">
        <v>34333329</v>
      </c>
      <c r="L51" s="7"/>
      <c r="M51" s="7">
        <v>341290456924</v>
      </c>
      <c r="N51" s="7"/>
      <c r="O51" s="7">
        <v>345764682091</v>
      </c>
      <c r="P51" s="7"/>
      <c r="Q51" s="7">
        <f t="shared" si="1"/>
        <v>-4474225167</v>
      </c>
    </row>
    <row r="52" spans="1:17">
      <c r="A52" s="2" t="s">
        <v>50</v>
      </c>
      <c r="C52" s="7">
        <v>9495314</v>
      </c>
      <c r="D52" s="7"/>
      <c r="E52" s="7">
        <v>167538999650</v>
      </c>
      <c r="F52" s="7"/>
      <c r="G52" s="7">
        <v>151021070107</v>
      </c>
      <c r="H52" s="7"/>
      <c r="I52" s="7">
        <f t="shared" si="0"/>
        <v>16517929543</v>
      </c>
      <c r="J52" s="7"/>
      <c r="K52" s="7">
        <v>9495314</v>
      </c>
      <c r="L52" s="7"/>
      <c r="M52" s="7">
        <v>167538999650</v>
      </c>
      <c r="N52" s="7"/>
      <c r="O52" s="7">
        <v>143847569277</v>
      </c>
      <c r="P52" s="7"/>
      <c r="Q52" s="7">
        <f t="shared" si="1"/>
        <v>23691430373</v>
      </c>
    </row>
    <row r="53" spans="1:17">
      <c r="A53" s="2" t="s">
        <v>49</v>
      </c>
      <c r="C53" s="7">
        <v>32433588</v>
      </c>
      <c r="D53" s="7"/>
      <c r="E53" s="7">
        <v>289198255118</v>
      </c>
      <c r="F53" s="7"/>
      <c r="G53" s="7">
        <v>244383809787</v>
      </c>
      <c r="H53" s="7"/>
      <c r="I53" s="7">
        <f t="shared" si="0"/>
        <v>44814445331</v>
      </c>
      <c r="J53" s="7"/>
      <c r="K53" s="7">
        <v>32433588</v>
      </c>
      <c r="L53" s="7"/>
      <c r="M53" s="7">
        <v>289198255118</v>
      </c>
      <c r="N53" s="7"/>
      <c r="O53" s="7">
        <v>215044856369</v>
      </c>
      <c r="P53" s="7"/>
      <c r="Q53" s="7">
        <f t="shared" si="1"/>
        <v>74153398749</v>
      </c>
    </row>
    <row r="54" spans="1:17">
      <c r="A54" s="2" t="s">
        <v>48</v>
      </c>
      <c r="C54" s="7">
        <v>96512880</v>
      </c>
      <c r="D54" s="7"/>
      <c r="E54" s="7">
        <v>724336644148</v>
      </c>
      <c r="F54" s="7"/>
      <c r="G54" s="7">
        <v>633163346118</v>
      </c>
      <c r="H54" s="7"/>
      <c r="I54" s="7">
        <f t="shared" si="0"/>
        <v>91173298030</v>
      </c>
      <c r="J54" s="7"/>
      <c r="K54" s="7">
        <v>96512880</v>
      </c>
      <c r="L54" s="7"/>
      <c r="M54" s="7">
        <v>724336644148</v>
      </c>
      <c r="N54" s="7"/>
      <c r="O54" s="7">
        <v>658204538880</v>
      </c>
      <c r="P54" s="7"/>
      <c r="Q54" s="7">
        <f t="shared" si="1"/>
        <v>66132105268</v>
      </c>
    </row>
    <row r="55" spans="1:17">
      <c r="A55" s="2" t="s">
        <v>51</v>
      </c>
      <c r="C55" s="7">
        <v>40664165</v>
      </c>
      <c r="D55" s="7"/>
      <c r="E55" s="7">
        <v>737301169131</v>
      </c>
      <c r="F55" s="7"/>
      <c r="G55" s="7">
        <v>598248755630</v>
      </c>
      <c r="H55" s="7"/>
      <c r="I55" s="7">
        <f t="shared" si="0"/>
        <v>139052413501</v>
      </c>
      <c r="J55" s="7"/>
      <c r="K55" s="7">
        <v>40664165</v>
      </c>
      <c r="L55" s="7"/>
      <c r="M55" s="7">
        <v>737301169100</v>
      </c>
      <c r="N55" s="7"/>
      <c r="O55" s="7">
        <v>586930535928</v>
      </c>
      <c r="P55" s="7"/>
      <c r="Q55" s="7">
        <f t="shared" si="1"/>
        <v>150370633172</v>
      </c>
    </row>
    <row r="56" spans="1:17">
      <c r="A56" s="2" t="s">
        <v>52</v>
      </c>
      <c r="C56" s="7">
        <v>60194533</v>
      </c>
      <c r="D56" s="7"/>
      <c r="E56" s="7">
        <v>972341102340</v>
      </c>
      <c r="F56" s="7"/>
      <c r="G56" s="7">
        <v>773684335585</v>
      </c>
      <c r="H56" s="7"/>
      <c r="I56" s="7">
        <f t="shared" si="0"/>
        <v>198656766755</v>
      </c>
      <c r="J56" s="7"/>
      <c r="K56" s="7">
        <v>60194533</v>
      </c>
      <c r="L56" s="7"/>
      <c r="M56" s="7">
        <v>972341102340</v>
      </c>
      <c r="N56" s="7"/>
      <c r="O56" s="7">
        <v>633667216858</v>
      </c>
      <c r="P56" s="7"/>
      <c r="Q56" s="7">
        <f t="shared" si="1"/>
        <v>338673885482</v>
      </c>
    </row>
    <row r="57" spans="1:17">
      <c r="A57" s="2" t="s">
        <v>80</v>
      </c>
      <c r="C57" s="7">
        <v>47936086</v>
      </c>
      <c r="D57" s="7"/>
      <c r="E57" s="7">
        <v>681883896585</v>
      </c>
      <c r="F57" s="7"/>
      <c r="G57" s="7">
        <v>623149677814</v>
      </c>
      <c r="H57" s="7"/>
      <c r="I57" s="7">
        <f t="shared" si="0"/>
        <v>58734218771</v>
      </c>
      <c r="J57" s="7"/>
      <c r="K57" s="7">
        <v>47936086</v>
      </c>
      <c r="L57" s="7"/>
      <c r="M57" s="7">
        <v>681883896585</v>
      </c>
      <c r="N57" s="7"/>
      <c r="O57" s="7">
        <v>582879334779</v>
      </c>
      <c r="P57" s="7"/>
      <c r="Q57" s="7">
        <f t="shared" si="1"/>
        <v>99004561806</v>
      </c>
    </row>
    <row r="58" spans="1:17">
      <c r="A58" s="2" t="s">
        <v>36</v>
      </c>
      <c r="C58" s="7">
        <v>11693117</v>
      </c>
      <c r="D58" s="7"/>
      <c r="E58" s="7">
        <v>294656813880</v>
      </c>
      <c r="F58" s="7"/>
      <c r="G58" s="7">
        <v>271409727972</v>
      </c>
      <c r="H58" s="7"/>
      <c r="I58" s="7">
        <f t="shared" si="0"/>
        <v>23247085908</v>
      </c>
      <c r="J58" s="7"/>
      <c r="K58" s="7">
        <v>11693117</v>
      </c>
      <c r="L58" s="7"/>
      <c r="M58" s="7">
        <v>294656813880</v>
      </c>
      <c r="N58" s="7"/>
      <c r="O58" s="7">
        <v>332782034768</v>
      </c>
      <c r="P58" s="7"/>
      <c r="Q58" s="7">
        <f t="shared" si="1"/>
        <v>-38125220888</v>
      </c>
    </row>
    <row r="59" spans="1:17">
      <c r="A59" s="2" t="s">
        <v>82</v>
      </c>
      <c r="C59" s="7">
        <v>63987299</v>
      </c>
      <c r="D59" s="7"/>
      <c r="E59" s="7">
        <v>163723322945</v>
      </c>
      <c r="F59" s="7"/>
      <c r="G59" s="7">
        <v>154309549909</v>
      </c>
      <c r="H59" s="7"/>
      <c r="I59" s="7">
        <f t="shared" si="0"/>
        <v>9413773036</v>
      </c>
      <c r="J59" s="7"/>
      <c r="K59" s="7">
        <v>63987299</v>
      </c>
      <c r="L59" s="7"/>
      <c r="M59" s="7">
        <v>163723322945</v>
      </c>
      <c r="N59" s="7"/>
      <c r="O59" s="7">
        <v>152857656055</v>
      </c>
      <c r="P59" s="7"/>
      <c r="Q59" s="7">
        <f t="shared" si="1"/>
        <v>10865666890</v>
      </c>
    </row>
    <row r="60" spans="1:17">
      <c r="A60" s="2" t="s">
        <v>88</v>
      </c>
      <c r="C60" s="7">
        <v>5232047</v>
      </c>
      <c r="D60" s="7"/>
      <c r="E60" s="7">
        <v>68704104591</v>
      </c>
      <c r="F60" s="7"/>
      <c r="G60" s="7">
        <v>67566061214</v>
      </c>
      <c r="H60" s="7"/>
      <c r="I60" s="7">
        <f t="shared" si="0"/>
        <v>1138043377</v>
      </c>
      <c r="J60" s="7"/>
      <c r="K60" s="7">
        <v>5232047</v>
      </c>
      <c r="L60" s="7"/>
      <c r="M60" s="7">
        <v>68704104591</v>
      </c>
      <c r="N60" s="7"/>
      <c r="O60" s="7">
        <v>67566061214</v>
      </c>
      <c r="P60" s="7"/>
      <c r="Q60" s="7">
        <f t="shared" si="1"/>
        <v>1138043377</v>
      </c>
    </row>
    <row r="61" spans="1:17">
      <c r="A61" s="2" t="s">
        <v>85</v>
      </c>
      <c r="C61" s="7">
        <v>5100000</v>
      </c>
      <c r="D61" s="7"/>
      <c r="E61" s="7">
        <v>90493341750</v>
      </c>
      <c r="F61" s="7"/>
      <c r="G61" s="7">
        <v>94194189900</v>
      </c>
      <c r="H61" s="7"/>
      <c r="I61" s="7">
        <f t="shared" si="0"/>
        <v>-3700848150</v>
      </c>
      <c r="J61" s="7"/>
      <c r="K61" s="7">
        <v>5100000</v>
      </c>
      <c r="L61" s="7"/>
      <c r="M61" s="7">
        <v>90493341750</v>
      </c>
      <c r="N61" s="7"/>
      <c r="O61" s="7">
        <v>83599742644</v>
      </c>
      <c r="P61" s="7"/>
      <c r="Q61" s="7">
        <f t="shared" si="1"/>
        <v>6893599106</v>
      </c>
    </row>
    <row r="62" spans="1:17">
      <c r="A62" s="2" t="s">
        <v>37</v>
      </c>
      <c r="C62" s="7">
        <v>60880844</v>
      </c>
      <c r="D62" s="7"/>
      <c r="E62" s="7">
        <v>767375885763</v>
      </c>
      <c r="F62" s="7"/>
      <c r="G62" s="7">
        <v>593082309186</v>
      </c>
      <c r="H62" s="7"/>
      <c r="I62" s="7">
        <f t="shared" si="0"/>
        <v>174293576577</v>
      </c>
      <c r="J62" s="7"/>
      <c r="K62" s="7">
        <v>60880844</v>
      </c>
      <c r="L62" s="7"/>
      <c r="M62" s="7">
        <v>767375885763</v>
      </c>
      <c r="N62" s="7"/>
      <c r="O62" s="7">
        <v>471200534811</v>
      </c>
      <c r="P62" s="7"/>
      <c r="Q62" s="7">
        <f t="shared" si="1"/>
        <v>296175350952</v>
      </c>
    </row>
    <row r="63" spans="1:17">
      <c r="A63" s="2" t="s">
        <v>29</v>
      </c>
      <c r="C63" s="7">
        <v>11020888</v>
      </c>
      <c r="D63" s="7"/>
      <c r="E63" s="7">
        <v>821977188141</v>
      </c>
      <c r="F63" s="7"/>
      <c r="G63" s="7">
        <v>659290779452</v>
      </c>
      <c r="H63" s="7"/>
      <c r="I63" s="7">
        <f t="shared" si="0"/>
        <v>162686408689</v>
      </c>
      <c r="J63" s="7"/>
      <c r="K63" s="7">
        <v>11020888</v>
      </c>
      <c r="L63" s="7"/>
      <c r="M63" s="7">
        <v>821977188141</v>
      </c>
      <c r="N63" s="7"/>
      <c r="O63" s="7">
        <v>603966445185</v>
      </c>
      <c r="P63" s="7"/>
      <c r="Q63" s="7">
        <f t="shared" si="1"/>
        <v>218010742956</v>
      </c>
    </row>
    <row r="64" spans="1:17">
      <c r="A64" s="2" t="s">
        <v>84</v>
      </c>
      <c r="C64" s="7">
        <v>1506553</v>
      </c>
      <c r="D64" s="7"/>
      <c r="E64" s="7">
        <v>39461470404</v>
      </c>
      <c r="F64" s="7"/>
      <c r="G64" s="7">
        <v>37140207439</v>
      </c>
      <c r="H64" s="7"/>
      <c r="I64" s="7">
        <f t="shared" si="0"/>
        <v>2321262965</v>
      </c>
      <c r="J64" s="7"/>
      <c r="K64" s="7">
        <v>1506553</v>
      </c>
      <c r="L64" s="7"/>
      <c r="M64" s="7">
        <v>39461470404</v>
      </c>
      <c r="N64" s="7"/>
      <c r="O64" s="7">
        <v>50962953998</v>
      </c>
      <c r="P64" s="7"/>
      <c r="Q64" s="7">
        <f t="shared" si="1"/>
        <v>-11501483594</v>
      </c>
    </row>
    <row r="65" spans="1:17">
      <c r="A65" s="2" t="s">
        <v>57</v>
      </c>
      <c r="C65" s="7">
        <v>4530397</v>
      </c>
      <c r="D65" s="7"/>
      <c r="E65" s="7">
        <v>130869999465</v>
      </c>
      <c r="F65" s="7"/>
      <c r="G65" s="7">
        <v>117810020166</v>
      </c>
      <c r="H65" s="7"/>
      <c r="I65" s="7">
        <f t="shared" si="0"/>
        <v>13059979299</v>
      </c>
      <c r="J65" s="7"/>
      <c r="K65" s="7">
        <v>4530397</v>
      </c>
      <c r="L65" s="7"/>
      <c r="M65" s="7">
        <v>130869999465</v>
      </c>
      <c r="N65" s="7"/>
      <c r="O65" s="7">
        <v>112349360159</v>
      </c>
      <c r="P65" s="7"/>
      <c r="Q65" s="7">
        <f t="shared" si="1"/>
        <v>18520639306</v>
      </c>
    </row>
    <row r="66" spans="1:17">
      <c r="A66" s="2" t="s">
        <v>56</v>
      </c>
      <c r="C66" s="7">
        <v>1023131</v>
      </c>
      <c r="D66" s="7"/>
      <c r="E66" s="7">
        <v>45156725652</v>
      </c>
      <c r="F66" s="7"/>
      <c r="G66" s="7">
        <v>38423898539</v>
      </c>
      <c r="H66" s="7"/>
      <c r="I66" s="7">
        <f t="shared" si="0"/>
        <v>6732827113</v>
      </c>
      <c r="J66" s="7"/>
      <c r="K66" s="7">
        <v>1023131</v>
      </c>
      <c r="L66" s="7"/>
      <c r="M66" s="7">
        <v>45156725652</v>
      </c>
      <c r="N66" s="7"/>
      <c r="O66" s="7">
        <v>41302131278</v>
      </c>
      <c r="P66" s="7"/>
      <c r="Q66" s="7">
        <f t="shared" si="1"/>
        <v>3854594374</v>
      </c>
    </row>
    <row r="67" spans="1:17">
      <c r="A67" s="2" t="s">
        <v>43</v>
      </c>
      <c r="C67" s="7">
        <v>538214</v>
      </c>
      <c r="D67" s="7"/>
      <c r="E67" s="7">
        <v>303405093501</v>
      </c>
      <c r="F67" s="7"/>
      <c r="G67" s="7">
        <v>207140451509</v>
      </c>
      <c r="H67" s="7"/>
      <c r="I67" s="7">
        <f t="shared" si="0"/>
        <v>96264641992</v>
      </c>
      <c r="J67" s="7"/>
      <c r="K67" s="7">
        <v>538214</v>
      </c>
      <c r="L67" s="7"/>
      <c r="M67" s="7">
        <v>303405093501</v>
      </c>
      <c r="N67" s="7"/>
      <c r="O67" s="7">
        <v>218140290554</v>
      </c>
      <c r="P67" s="7"/>
      <c r="Q67" s="7">
        <f t="shared" si="1"/>
        <v>85264802947</v>
      </c>
    </row>
    <row r="68" spans="1:17">
      <c r="A68" s="2" t="s">
        <v>18</v>
      </c>
      <c r="C68" s="7">
        <v>10125945</v>
      </c>
      <c r="D68" s="7"/>
      <c r="E68" s="7">
        <v>398098262057</v>
      </c>
      <c r="F68" s="7"/>
      <c r="G68" s="7">
        <v>327185436363</v>
      </c>
      <c r="H68" s="7"/>
      <c r="I68" s="7">
        <f t="shared" si="0"/>
        <v>70912825694</v>
      </c>
      <c r="J68" s="7"/>
      <c r="K68" s="7">
        <v>10125945</v>
      </c>
      <c r="L68" s="7"/>
      <c r="M68" s="7">
        <v>398098262057</v>
      </c>
      <c r="N68" s="7"/>
      <c r="O68" s="7">
        <v>287878894939</v>
      </c>
      <c r="P68" s="7"/>
      <c r="Q68" s="7">
        <f t="shared" si="1"/>
        <v>110219367118</v>
      </c>
    </row>
    <row r="69" spans="1:17">
      <c r="A69" s="2" t="s">
        <v>79</v>
      </c>
      <c r="C69" s="7">
        <v>20837840</v>
      </c>
      <c r="D69" s="7"/>
      <c r="E69" s="7">
        <v>622451338302</v>
      </c>
      <c r="F69" s="7"/>
      <c r="G69" s="7">
        <v>526546190337</v>
      </c>
      <c r="H69" s="7"/>
      <c r="I69" s="7">
        <f t="shared" si="0"/>
        <v>95905147965</v>
      </c>
      <c r="J69" s="7"/>
      <c r="K69" s="7">
        <v>20837840</v>
      </c>
      <c r="L69" s="7"/>
      <c r="M69" s="7">
        <v>622451338302</v>
      </c>
      <c r="N69" s="7"/>
      <c r="O69" s="7">
        <v>476211523047</v>
      </c>
      <c r="P69" s="7"/>
      <c r="Q69" s="7">
        <f t="shared" si="1"/>
        <v>146239815255</v>
      </c>
    </row>
    <row r="70" spans="1:17">
      <c r="A70" s="2" t="s">
        <v>78</v>
      </c>
      <c r="C70" s="7">
        <v>1946219</v>
      </c>
      <c r="D70" s="7"/>
      <c r="E70" s="7">
        <v>47572772935</v>
      </c>
      <c r="F70" s="7"/>
      <c r="G70" s="7">
        <v>36371213142</v>
      </c>
      <c r="H70" s="7"/>
      <c r="I70" s="7">
        <f t="shared" si="0"/>
        <v>11201559793</v>
      </c>
      <c r="J70" s="7"/>
      <c r="K70" s="7">
        <v>1946219</v>
      </c>
      <c r="L70" s="7"/>
      <c r="M70" s="7">
        <v>47572772935</v>
      </c>
      <c r="N70" s="7"/>
      <c r="O70" s="7">
        <v>21782928467</v>
      </c>
      <c r="P70" s="7"/>
      <c r="Q70" s="7">
        <f t="shared" si="1"/>
        <v>25789844468</v>
      </c>
    </row>
    <row r="71" spans="1:17">
      <c r="A71" s="2" t="s">
        <v>69</v>
      </c>
      <c r="C71" s="7">
        <v>162249622</v>
      </c>
      <c r="D71" s="7"/>
      <c r="E71" s="7">
        <v>1993473166218</v>
      </c>
      <c r="F71" s="7"/>
      <c r="G71" s="7">
        <v>1722721003281</v>
      </c>
      <c r="H71" s="7"/>
      <c r="I71" s="7">
        <f t="shared" si="0"/>
        <v>270752162937</v>
      </c>
      <c r="J71" s="7"/>
      <c r="K71" s="7">
        <v>162249622</v>
      </c>
      <c r="L71" s="7"/>
      <c r="M71" s="7">
        <v>1993473166218</v>
      </c>
      <c r="N71" s="7"/>
      <c r="O71" s="7">
        <v>1473512648725</v>
      </c>
      <c r="P71" s="7"/>
      <c r="Q71" s="7">
        <f t="shared" si="1"/>
        <v>519960517493</v>
      </c>
    </row>
    <row r="72" spans="1:17">
      <c r="A72" s="2" t="s">
        <v>67</v>
      </c>
      <c r="C72" s="7">
        <v>91798294</v>
      </c>
      <c r="D72" s="7"/>
      <c r="E72" s="7">
        <v>1647100299420</v>
      </c>
      <c r="F72" s="7"/>
      <c r="G72" s="7">
        <v>1400407393407</v>
      </c>
      <c r="H72" s="7"/>
      <c r="I72" s="7">
        <f t="shared" si="0"/>
        <v>246692906013</v>
      </c>
      <c r="J72" s="7"/>
      <c r="K72" s="7">
        <v>91798294</v>
      </c>
      <c r="L72" s="7"/>
      <c r="M72" s="7">
        <v>1647100299420</v>
      </c>
      <c r="N72" s="7"/>
      <c r="O72" s="7">
        <v>1330438518912</v>
      </c>
      <c r="P72" s="7"/>
      <c r="Q72" s="7">
        <f t="shared" si="1"/>
        <v>316661780508</v>
      </c>
    </row>
    <row r="73" spans="1:17">
      <c r="A73" s="2" t="s">
        <v>28</v>
      </c>
      <c r="C73" s="7">
        <v>3888326</v>
      </c>
      <c r="D73" s="7"/>
      <c r="E73" s="7">
        <v>188466686844</v>
      </c>
      <c r="F73" s="7"/>
      <c r="G73" s="7">
        <v>176561900226</v>
      </c>
      <c r="H73" s="7"/>
      <c r="I73" s="7">
        <f t="shared" ref="I73:I106" si="2">E73-G73</f>
        <v>11904786618</v>
      </c>
      <c r="J73" s="7"/>
      <c r="K73" s="7">
        <v>3888326</v>
      </c>
      <c r="L73" s="7"/>
      <c r="M73" s="7">
        <v>188466686844</v>
      </c>
      <c r="N73" s="7"/>
      <c r="O73" s="7">
        <v>172928621191</v>
      </c>
      <c r="P73" s="7"/>
      <c r="Q73" s="7">
        <f t="shared" ref="Q73:Q106" si="3">M73-O73</f>
        <v>15538065653</v>
      </c>
    </row>
    <row r="74" spans="1:17">
      <c r="A74" s="2" t="s">
        <v>92</v>
      </c>
      <c r="C74" s="7">
        <v>7500000</v>
      </c>
      <c r="D74" s="7"/>
      <c r="E74" s="7">
        <v>207259425000</v>
      </c>
      <c r="F74" s="7"/>
      <c r="G74" s="7">
        <v>162102216000</v>
      </c>
      <c r="H74" s="7"/>
      <c r="I74" s="7">
        <f t="shared" si="2"/>
        <v>45157209000</v>
      </c>
      <c r="J74" s="7"/>
      <c r="K74" s="7">
        <v>7500000</v>
      </c>
      <c r="L74" s="7"/>
      <c r="M74" s="7">
        <v>207259425000</v>
      </c>
      <c r="N74" s="7"/>
      <c r="O74" s="7">
        <v>162102216000</v>
      </c>
      <c r="P74" s="7"/>
      <c r="Q74" s="7">
        <f t="shared" si="3"/>
        <v>45157209000</v>
      </c>
    </row>
    <row r="75" spans="1:17">
      <c r="A75" s="2" t="s">
        <v>15</v>
      </c>
      <c r="C75" s="7">
        <v>242400000</v>
      </c>
      <c r="D75" s="7"/>
      <c r="E75" s="7">
        <v>653477336640</v>
      </c>
      <c r="F75" s="7"/>
      <c r="G75" s="7">
        <v>657091702440</v>
      </c>
      <c r="H75" s="7"/>
      <c r="I75" s="7">
        <f t="shared" si="2"/>
        <v>-3614365800</v>
      </c>
      <c r="J75" s="7"/>
      <c r="K75" s="7">
        <v>242400000</v>
      </c>
      <c r="L75" s="7"/>
      <c r="M75" s="7">
        <v>653477336640</v>
      </c>
      <c r="N75" s="7"/>
      <c r="O75" s="7">
        <v>621670917931</v>
      </c>
      <c r="P75" s="7"/>
      <c r="Q75" s="7">
        <f t="shared" si="3"/>
        <v>31806418709</v>
      </c>
    </row>
    <row r="76" spans="1:17">
      <c r="A76" s="2" t="s">
        <v>16</v>
      </c>
      <c r="C76" s="7">
        <v>75603088</v>
      </c>
      <c r="D76" s="7"/>
      <c r="E76" s="7">
        <v>189235882559</v>
      </c>
      <c r="F76" s="7"/>
      <c r="G76" s="7">
        <v>166990520669</v>
      </c>
      <c r="H76" s="7"/>
      <c r="I76" s="7">
        <f t="shared" si="2"/>
        <v>22245361890</v>
      </c>
      <c r="J76" s="7"/>
      <c r="K76" s="7">
        <v>75603088</v>
      </c>
      <c r="L76" s="7"/>
      <c r="M76" s="7">
        <v>189235882559</v>
      </c>
      <c r="N76" s="7"/>
      <c r="O76" s="7">
        <v>172100942021</v>
      </c>
      <c r="P76" s="7"/>
      <c r="Q76" s="7">
        <f t="shared" si="3"/>
        <v>17134940538</v>
      </c>
    </row>
    <row r="77" spans="1:17">
      <c r="A77" s="2" t="s">
        <v>39</v>
      </c>
      <c r="C77" s="7">
        <v>68331606</v>
      </c>
      <c r="D77" s="7"/>
      <c r="E77" s="7">
        <v>480229982916</v>
      </c>
      <c r="F77" s="7"/>
      <c r="G77" s="7">
        <v>465965725997</v>
      </c>
      <c r="H77" s="7"/>
      <c r="I77" s="7">
        <f t="shared" si="2"/>
        <v>14264256919</v>
      </c>
      <c r="J77" s="7"/>
      <c r="K77" s="7">
        <v>68331606</v>
      </c>
      <c r="L77" s="7"/>
      <c r="M77" s="7">
        <v>480229982916</v>
      </c>
      <c r="N77" s="7"/>
      <c r="O77" s="7">
        <v>491777238516</v>
      </c>
      <c r="P77" s="7"/>
      <c r="Q77" s="7">
        <f t="shared" si="3"/>
        <v>-11547255600</v>
      </c>
    </row>
    <row r="78" spans="1:17">
      <c r="A78" s="2" t="s">
        <v>25</v>
      </c>
      <c r="C78" s="7">
        <v>3006727</v>
      </c>
      <c r="D78" s="7"/>
      <c r="E78" s="7">
        <v>733577158147</v>
      </c>
      <c r="F78" s="7"/>
      <c r="G78" s="7">
        <v>608416621009</v>
      </c>
      <c r="H78" s="7"/>
      <c r="I78" s="7">
        <f t="shared" si="2"/>
        <v>125160537138</v>
      </c>
      <c r="J78" s="7"/>
      <c r="K78" s="7">
        <v>3006727</v>
      </c>
      <c r="L78" s="7"/>
      <c r="M78" s="7">
        <v>733577158147</v>
      </c>
      <c r="N78" s="7"/>
      <c r="O78" s="7">
        <v>622567929796</v>
      </c>
      <c r="P78" s="7"/>
      <c r="Q78" s="7">
        <f t="shared" si="3"/>
        <v>111009228351</v>
      </c>
    </row>
    <row r="79" spans="1:17">
      <c r="A79" s="2" t="s">
        <v>64</v>
      </c>
      <c r="C79" s="7">
        <v>1200000</v>
      </c>
      <c r="D79" s="7"/>
      <c r="E79" s="7">
        <v>56792064600</v>
      </c>
      <c r="F79" s="7"/>
      <c r="G79" s="7">
        <v>48585187800</v>
      </c>
      <c r="H79" s="7"/>
      <c r="I79" s="7">
        <f t="shared" si="2"/>
        <v>8206876800</v>
      </c>
      <c r="J79" s="7"/>
      <c r="K79" s="7">
        <v>1200000</v>
      </c>
      <c r="L79" s="7"/>
      <c r="M79" s="7">
        <v>56792064600</v>
      </c>
      <c r="N79" s="7"/>
      <c r="O79" s="7">
        <v>42131815200</v>
      </c>
      <c r="P79" s="7"/>
      <c r="Q79" s="7">
        <f t="shared" si="3"/>
        <v>14660249400</v>
      </c>
    </row>
    <row r="80" spans="1:17">
      <c r="A80" s="2" t="s">
        <v>22</v>
      </c>
      <c r="C80" s="7">
        <v>8755105</v>
      </c>
      <c r="D80" s="7"/>
      <c r="E80" s="7">
        <v>1406145669076</v>
      </c>
      <c r="F80" s="7"/>
      <c r="G80" s="7">
        <v>1135307931738</v>
      </c>
      <c r="H80" s="7"/>
      <c r="I80" s="7">
        <f t="shared" si="2"/>
        <v>270837737338</v>
      </c>
      <c r="J80" s="7"/>
      <c r="K80" s="7">
        <v>8755105</v>
      </c>
      <c r="L80" s="7"/>
      <c r="M80" s="7">
        <v>1406145669076</v>
      </c>
      <c r="N80" s="7"/>
      <c r="O80" s="7">
        <v>797021850434</v>
      </c>
      <c r="P80" s="7"/>
      <c r="Q80" s="7">
        <f t="shared" si="3"/>
        <v>609123818642</v>
      </c>
    </row>
    <row r="81" spans="1:17">
      <c r="A81" s="2" t="s">
        <v>72</v>
      </c>
      <c r="C81" s="7">
        <v>6700000</v>
      </c>
      <c r="D81" s="7"/>
      <c r="E81" s="7">
        <v>200137056750</v>
      </c>
      <c r="F81" s="7"/>
      <c r="G81" s="7">
        <v>170566057350</v>
      </c>
      <c r="H81" s="7"/>
      <c r="I81" s="7">
        <f t="shared" si="2"/>
        <v>29570999400</v>
      </c>
      <c r="J81" s="7"/>
      <c r="K81" s="7">
        <v>6700000</v>
      </c>
      <c r="L81" s="7"/>
      <c r="M81" s="7">
        <v>200137056750</v>
      </c>
      <c r="N81" s="7"/>
      <c r="O81" s="7">
        <v>123168295500</v>
      </c>
      <c r="P81" s="7"/>
      <c r="Q81" s="7">
        <f t="shared" si="3"/>
        <v>76968761250</v>
      </c>
    </row>
    <row r="82" spans="1:17">
      <c r="A82" s="2" t="s">
        <v>19</v>
      </c>
      <c r="C82" s="7">
        <v>6046339</v>
      </c>
      <c r="D82" s="7"/>
      <c r="E82" s="7">
        <v>755815203557</v>
      </c>
      <c r="F82" s="7"/>
      <c r="G82" s="7">
        <v>671984556853</v>
      </c>
      <c r="H82" s="7"/>
      <c r="I82" s="7">
        <f t="shared" si="2"/>
        <v>83830646704</v>
      </c>
      <c r="J82" s="7"/>
      <c r="K82" s="7">
        <v>6046339</v>
      </c>
      <c r="L82" s="7"/>
      <c r="M82" s="7">
        <v>755815203557</v>
      </c>
      <c r="N82" s="7"/>
      <c r="O82" s="7">
        <v>677879619427</v>
      </c>
      <c r="P82" s="7"/>
      <c r="Q82" s="7">
        <f t="shared" si="3"/>
        <v>77935584130</v>
      </c>
    </row>
    <row r="83" spans="1:17">
      <c r="A83" s="2" t="s">
        <v>17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18731444</v>
      </c>
      <c r="L83" s="7"/>
      <c r="M83" s="7">
        <v>69620149744</v>
      </c>
      <c r="N83" s="7"/>
      <c r="O83" s="7">
        <v>92645455054</v>
      </c>
      <c r="P83" s="7"/>
      <c r="Q83" s="7">
        <f t="shared" si="3"/>
        <v>-23025305310</v>
      </c>
    </row>
    <row r="84" spans="1:17">
      <c r="A84" s="2" t="s">
        <v>42</v>
      </c>
      <c r="C84" s="7">
        <v>0</v>
      </c>
      <c r="D84" s="7"/>
      <c r="E84" s="7">
        <v>0</v>
      </c>
      <c r="F84" s="7"/>
      <c r="G84" s="7">
        <v>-2887063002</v>
      </c>
      <c r="H84" s="7"/>
      <c r="I84" s="7">
        <f t="shared" si="2"/>
        <v>2887063002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f t="shared" si="3"/>
        <v>0</v>
      </c>
    </row>
    <row r="85" spans="1:17">
      <c r="A85" s="2" t="s">
        <v>75</v>
      </c>
      <c r="C85" s="7">
        <v>0</v>
      </c>
      <c r="D85" s="7"/>
      <c r="E85" s="7">
        <v>0</v>
      </c>
      <c r="F85" s="7"/>
      <c r="G85" s="7">
        <v>2686765150</v>
      </c>
      <c r="H85" s="7"/>
      <c r="I85" s="7">
        <f t="shared" si="2"/>
        <v>-2686765150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f t="shared" si="3"/>
        <v>0</v>
      </c>
    </row>
    <row r="86" spans="1:17">
      <c r="A86" s="2" t="s">
        <v>146</v>
      </c>
      <c r="C86" s="7">
        <v>15762</v>
      </c>
      <c r="D86" s="7"/>
      <c r="E86" s="7">
        <v>15095100123</v>
      </c>
      <c r="F86" s="7"/>
      <c r="G86" s="7">
        <v>14826911025</v>
      </c>
      <c r="H86" s="7"/>
      <c r="I86" s="7">
        <f t="shared" si="2"/>
        <v>268189098</v>
      </c>
      <c r="J86" s="7"/>
      <c r="K86" s="7">
        <v>15762</v>
      </c>
      <c r="L86" s="7"/>
      <c r="M86" s="7">
        <v>15095100123</v>
      </c>
      <c r="N86" s="7"/>
      <c r="O86" s="7">
        <v>14139103222</v>
      </c>
      <c r="P86" s="7"/>
      <c r="Q86" s="7">
        <f t="shared" si="3"/>
        <v>955996901</v>
      </c>
    </row>
    <row r="87" spans="1:17">
      <c r="A87" s="2" t="s">
        <v>137</v>
      </c>
      <c r="C87" s="7">
        <v>15000</v>
      </c>
      <c r="D87" s="7"/>
      <c r="E87" s="7">
        <v>14948810037</v>
      </c>
      <c r="F87" s="7"/>
      <c r="G87" s="7">
        <v>14787319312</v>
      </c>
      <c r="H87" s="7"/>
      <c r="I87" s="7">
        <f t="shared" si="2"/>
        <v>161490725</v>
      </c>
      <c r="J87" s="7"/>
      <c r="K87" s="7">
        <v>15000</v>
      </c>
      <c r="L87" s="7"/>
      <c r="M87" s="7">
        <v>14948810037</v>
      </c>
      <c r="N87" s="7"/>
      <c r="O87" s="7">
        <v>14020238371</v>
      </c>
      <c r="P87" s="7"/>
      <c r="Q87" s="7">
        <f t="shared" si="3"/>
        <v>928571666</v>
      </c>
    </row>
    <row r="88" spans="1:17">
      <c r="A88" s="2" t="s">
        <v>143</v>
      </c>
      <c r="C88" s="7">
        <v>66513</v>
      </c>
      <c r="D88" s="7"/>
      <c r="E88" s="7">
        <v>64518883867</v>
      </c>
      <c r="F88" s="7"/>
      <c r="G88" s="7">
        <v>63345075695</v>
      </c>
      <c r="H88" s="7"/>
      <c r="I88" s="7">
        <f t="shared" si="2"/>
        <v>1173808172</v>
      </c>
      <c r="J88" s="7"/>
      <c r="K88" s="7">
        <v>66513</v>
      </c>
      <c r="L88" s="7"/>
      <c r="M88" s="7">
        <v>64518883867</v>
      </c>
      <c r="N88" s="7"/>
      <c r="O88" s="7">
        <v>60041242271</v>
      </c>
      <c r="P88" s="7"/>
      <c r="Q88" s="7">
        <f t="shared" si="3"/>
        <v>4477641596</v>
      </c>
    </row>
    <row r="89" spans="1:17">
      <c r="A89" s="2" t="s">
        <v>131</v>
      </c>
      <c r="C89" s="7">
        <v>51330</v>
      </c>
      <c r="D89" s="7"/>
      <c r="E89" s="7">
        <v>43700240185</v>
      </c>
      <c r="F89" s="7"/>
      <c r="G89" s="7">
        <v>42702309243</v>
      </c>
      <c r="H89" s="7"/>
      <c r="I89" s="7">
        <f t="shared" si="2"/>
        <v>997930942</v>
      </c>
      <c r="J89" s="7"/>
      <c r="K89" s="7">
        <v>51330</v>
      </c>
      <c r="L89" s="7"/>
      <c r="M89" s="7">
        <v>43700240185</v>
      </c>
      <c r="N89" s="7"/>
      <c r="O89" s="7">
        <v>40985837230</v>
      </c>
      <c r="P89" s="7"/>
      <c r="Q89" s="7">
        <f t="shared" si="3"/>
        <v>2714402955</v>
      </c>
    </row>
    <row r="90" spans="1:17">
      <c r="A90" s="2" t="s">
        <v>119</v>
      </c>
      <c r="C90" s="7">
        <v>13443</v>
      </c>
      <c r="D90" s="7"/>
      <c r="E90" s="7">
        <v>12542585971</v>
      </c>
      <c r="F90" s="7"/>
      <c r="G90" s="7">
        <v>12264662000</v>
      </c>
      <c r="H90" s="7"/>
      <c r="I90" s="7">
        <f t="shared" si="2"/>
        <v>277923971</v>
      </c>
      <c r="J90" s="7"/>
      <c r="K90" s="7">
        <v>13443</v>
      </c>
      <c r="L90" s="7"/>
      <c r="M90" s="7">
        <v>12542585971</v>
      </c>
      <c r="N90" s="7"/>
      <c r="O90" s="7">
        <v>11694835872</v>
      </c>
      <c r="P90" s="7"/>
      <c r="Q90" s="7">
        <f t="shared" si="3"/>
        <v>847750099</v>
      </c>
    </row>
    <row r="91" spans="1:17">
      <c r="A91" s="2" t="s">
        <v>152</v>
      </c>
      <c r="C91" s="7">
        <v>20000</v>
      </c>
      <c r="D91" s="7"/>
      <c r="E91" s="7">
        <v>19488647042</v>
      </c>
      <c r="F91" s="7"/>
      <c r="G91" s="7">
        <v>19149608504</v>
      </c>
      <c r="H91" s="7"/>
      <c r="I91" s="7">
        <f t="shared" si="2"/>
        <v>339038538</v>
      </c>
      <c r="J91" s="7"/>
      <c r="K91" s="7">
        <v>20000</v>
      </c>
      <c r="L91" s="7"/>
      <c r="M91" s="7">
        <v>19488647042</v>
      </c>
      <c r="N91" s="7"/>
      <c r="O91" s="7">
        <v>18163407285</v>
      </c>
      <c r="P91" s="7"/>
      <c r="Q91" s="7">
        <f t="shared" si="3"/>
        <v>1325239757</v>
      </c>
    </row>
    <row r="92" spans="1:17">
      <c r="A92" s="2" t="s">
        <v>158</v>
      </c>
      <c r="C92" s="7">
        <v>90691</v>
      </c>
      <c r="D92" s="7"/>
      <c r="E92" s="7">
        <v>85339905735</v>
      </c>
      <c r="F92" s="7"/>
      <c r="G92" s="7">
        <v>83748839191</v>
      </c>
      <c r="H92" s="7"/>
      <c r="I92" s="7">
        <f t="shared" si="2"/>
        <v>1591066544</v>
      </c>
      <c r="J92" s="7"/>
      <c r="K92" s="7">
        <v>90691</v>
      </c>
      <c r="L92" s="7"/>
      <c r="M92" s="7">
        <v>85339905735</v>
      </c>
      <c r="N92" s="7"/>
      <c r="O92" s="7">
        <v>79417768724</v>
      </c>
      <c r="P92" s="7"/>
      <c r="Q92" s="7">
        <f t="shared" si="3"/>
        <v>5922137011</v>
      </c>
    </row>
    <row r="93" spans="1:17">
      <c r="A93" s="2" t="s">
        <v>128</v>
      </c>
      <c r="C93" s="7">
        <v>3126</v>
      </c>
      <c r="D93" s="7"/>
      <c r="E93" s="7">
        <v>2731597548</v>
      </c>
      <c r="F93" s="7"/>
      <c r="G93" s="7">
        <v>2671642359</v>
      </c>
      <c r="H93" s="7"/>
      <c r="I93" s="7">
        <f t="shared" si="2"/>
        <v>59955189</v>
      </c>
      <c r="J93" s="7"/>
      <c r="K93" s="7">
        <v>3126</v>
      </c>
      <c r="L93" s="7"/>
      <c r="M93" s="7">
        <v>2731597548</v>
      </c>
      <c r="N93" s="7"/>
      <c r="O93" s="7">
        <v>2665698746</v>
      </c>
      <c r="P93" s="7"/>
      <c r="Q93" s="7">
        <f t="shared" si="3"/>
        <v>65898802</v>
      </c>
    </row>
    <row r="94" spans="1:17">
      <c r="A94" s="2" t="s">
        <v>155</v>
      </c>
      <c r="C94" s="7">
        <v>38123</v>
      </c>
      <c r="D94" s="7"/>
      <c r="E94" s="7">
        <v>36601471129</v>
      </c>
      <c r="F94" s="7"/>
      <c r="G94" s="7">
        <v>35932343166</v>
      </c>
      <c r="H94" s="7"/>
      <c r="I94" s="7">
        <f t="shared" si="2"/>
        <v>669127963</v>
      </c>
      <c r="J94" s="7"/>
      <c r="K94" s="7">
        <v>38123</v>
      </c>
      <c r="L94" s="7"/>
      <c r="M94" s="7">
        <v>36601471129</v>
      </c>
      <c r="N94" s="7"/>
      <c r="O94" s="7">
        <v>34087371935</v>
      </c>
      <c r="P94" s="7"/>
      <c r="Q94" s="7">
        <f t="shared" si="3"/>
        <v>2514099194</v>
      </c>
    </row>
    <row r="95" spans="1:17">
      <c r="A95" s="2" t="s">
        <v>122</v>
      </c>
      <c r="C95" s="7">
        <v>155118</v>
      </c>
      <c r="D95" s="7"/>
      <c r="E95" s="7">
        <v>142547300604</v>
      </c>
      <c r="F95" s="7"/>
      <c r="G95" s="7">
        <v>140221727780</v>
      </c>
      <c r="H95" s="7"/>
      <c r="I95" s="7">
        <f t="shared" si="2"/>
        <v>2325572824</v>
      </c>
      <c r="J95" s="7"/>
      <c r="K95" s="7">
        <v>155118</v>
      </c>
      <c r="L95" s="7"/>
      <c r="M95" s="7">
        <v>142547300604</v>
      </c>
      <c r="N95" s="7"/>
      <c r="O95" s="7">
        <v>135659825609</v>
      </c>
      <c r="P95" s="7"/>
      <c r="Q95" s="7">
        <f t="shared" si="3"/>
        <v>6887474995</v>
      </c>
    </row>
    <row r="96" spans="1:17">
      <c r="A96" s="2" t="s">
        <v>113</v>
      </c>
      <c r="C96" s="7">
        <v>15300</v>
      </c>
      <c r="D96" s="7"/>
      <c r="E96" s="7">
        <v>14322915900</v>
      </c>
      <c r="F96" s="7"/>
      <c r="G96" s="7">
        <v>14032176806</v>
      </c>
      <c r="H96" s="7"/>
      <c r="I96" s="7">
        <f t="shared" si="2"/>
        <v>290739094</v>
      </c>
      <c r="J96" s="7"/>
      <c r="K96" s="7">
        <v>15300</v>
      </c>
      <c r="L96" s="7"/>
      <c r="M96" s="7">
        <v>14322915900</v>
      </c>
      <c r="N96" s="7"/>
      <c r="O96" s="7">
        <v>13339273618</v>
      </c>
      <c r="P96" s="7"/>
      <c r="Q96" s="7">
        <f t="shared" si="3"/>
        <v>983642282</v>
      </c>
    </row>
    <row r="97" spans="1:17">
      <c r="A97" s="2" t="s">
        <v>134</v>
      </c>
      <c r="C97" s="7">
        <v>89380</v>
      </c>
      <c r="D97" s="7"/>
      <c r="E97" s="7">
        <v>74958265971</v>
      </c>
      <c r="F97" s="7"/>
      <c r="G97" s="7">
        <v>72977606710</v>
      </c>
      <c r="H97" s="7"/>
      <c r="I97" s="7">
        <f t="shared" si="2"/>
        <v>1980659261</v>
      </c>
      <c r="J97" s="7"/>
      <c r="K97" s="7">
        <v>89380</v>
      </c>
      <c r="L97" s="7"/>
      <c r="M97" s="7">
        <v>74958265971</v>
      </c>
      <c r="N97" s="7"/>
      <c r="O97" s="7">
        <v>69526734214</v>
      </c>
      <c r="P97" s="7"/>
      <c r="Q97" s="7">
        <f t="shared" si="3"/>
        <v>5431531757</v>
      </c>
    </row>
    <row r="98" spans="1:17">
      <c r="A98" s="2" t="s">
        <v>164</v>
      </c>
      <c r="C98" s="7">
        <v>1200000</v>
      </c>
      <c r="D98" s="7"/>
      <c r="E98" s="7">
        <v>1143392722500</v>
      </c>
      <c r="F98" s="7"/>
      <c r="G98" s="7">
        <v>1169645028125</v>
      </c>
      <c r="H98" s="7"/>
      <c r="I98" s="7">
        <f t="shared" si="2"/>
        <v>-26252305625</v>
      </c>
      <c r="J98" s="7"/>
      <c r="K98" s="7">
        <v>1200000</v>
      </c>
      <c r="L98" s="7"/>
      <c r="M98" s="7">
        <v>1143392722500</v>
      </c>
      <c r="N98" s="7"/>
      <c r="O98" s="7">
        <v>1151904999999</v>
      </c>
      <c r="P98" s="7"/>
      <c r="Q98" s="7">
        <f t="shared" si="3"/>
        <v>-8512277499</v>
      </c>
    </row>
    <row r="99" spans="1:17">
      <c r="A99" s="2" t="s">
        <v>167</v>
      </c>
      <c r="C99" s="7">
        <v>25000</v>
      </c>
      <c r="D99" s="7"/>
      <c r="E99" s="7">
        <v>23745695312</v>
      </c>
      <c r="F99" s="7"/>
      <c r="G99" s="7">
        <v>24932980078</v>
      </c>
      <c r="H99" s="7"/>
      <c r="I99" s="7">
        <f t="shared" si="2"/>
        <v>-1187284766</v>
      </c>
      <c r="J99" s="7"/>
      <c r="K99" s="7">
        <v>25000</v>
      </c>
      <c r="L99" s="7"/>
      <c r="M99" s="7">
        <v>23745695312</v>
      </c>
      <c r="N99" s="7"/>
      <c r="O99" s="7">
        <v>23754304687</v>
      </c>
      <c r="P99" s="7"/>
      <c r="Q99" s="7">
        <f t="shared" si="3"/>
        <v>-8609375</v>
      </c>
    </row>
    <row r="100" spans="1:17">
      <c r="A100" s="2" t="s">
        <v>140</v>
      </c>
      <c r="C100" s="7">
        <v>12320</v>
      </c>
      <c r="D100" s="7"/>
      <c r="E100" s="7">
        <v>10085073189</v>
      </c>
      <c r="F100" s="7"/>
      <c r="G100" s="7">
        <v>9846638173</v>
      </c>
      <c r="H100" s="7"/>
      <c r="I100" s="7">
        <f t="shared" si="2"/>
        <v>238435016</v>
      </c>
      <c r="J100" s="7"/>
      <c r="K100" s="7">
        <v>12320</v>
      </c>
      <c r="L100" s="7"/>
      <c r="M100" s="7">
        <v>10085073189</v>
      </c>
      <c r="N100" s="7"/>
      <c r="O100" s="7">
        <v>9269883369</v>
      </c>
      <c r="P100" s="7"/>
      <c r="Q100" s="7">
        <f t="shared" si="3"/>
        <v>815189820</v>
      </c>
    </row>
    <row r="101" spans="1:17">
      <c r="A101" s="2" t="s">
        <v>116</v>
      </c>
      <c r="C101" s="7">
        <v>162728</v>
      </c>
      <c r="D101" s="7"/>
      <c r="E101" s="7">
        <v>107459759739</v>
      </c>
      <c r="F101" s="7"/>
      <c r="G101" s="7">
        <v>104086531624</v>
      </c>
      <c r="H101" s="7"/>
      <c r="I101" s="7">
        <f t="shared" si="2"/>
        <v>3373228115</v>
      </c>
      <c r="J101" s="7"/>
      <c r="K101" s="7">
        <v>162728</v>
      </c>
      <c r="L101" s="7"/>
      <c r="M101" s="7">
        <v>107459759739</v>
      </c>
      <c r="N101" s="7"/>
      <c r="O101" s="7">
        <v>103608382069</v>
      </c>
      <c r="P101" s="7"/>
      <c r="Q101" s="7">
        <f t="shared" si="3"/>
        <v>3851377670</v>
      </c>
    </row>
    <row r="102" spans="1:17">
      <c r="A102" s="2" t="s">
        <v>176</v>
      </c>
      <c r="C102" s="7">
        <v>300000</v>
      </c>
      <c r="D102" s="7"/>
      <c r="E102" s="7">
        <v>280572137086</v>
      </c>
      <c r="F102" s="7"/>
      <c r="G102" s="7">
        <v>280623000000</v>
      </c>
      <c r="H102" s="7"/>
      <c r="I102" s="7">
        <f t="shared" si="2"/>
        <v>-50862914</v>
      </c>
      <c r="J102" s="7"/>
      <c r="K102" s="7">
        <v>300000</v>
      </c>
      <c r="L102" s="7"/>
      <c r="M102" s="7">
        <v>280572137086</v>
      </c>
      <c r="N102" s="7"/>
      <c r="O102" s="7">
        <v>280623000000</v>
      </c>
      <c r="P102" s="7"/>
      <c r="Q102" s="7">
        <f t="shared" si="3"/>
        <v>-50862914</v>
      </c>
    </row>
    <row r="103" spans="1:17">
      <c r="A103" s="2" t="s">
        <v>109</v>
      </c>
      <c r="C103" s="7">
        <v>0</v>
      </c>
      <c r="D103" s="7"/>
      <c r="E103" s="7">
        <v>0</v>
      </c>
      <c r="F103" s="7"/>
      <c r="G103" s="7">
        <v>599931243</v>
      </c>
      <c r="H103" s="7"/>
      <c r="I103" s="7">
        <f t="shared" si="2"/>
        <v>-599931243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f t="shared" si="3"/>
        <v>0</v>
      </c>
    </row>
    <row r="104" spans="1:17">
      <c r="A104" s="2" t="s">
        <v>125</v>
      </c>
      <c r="C104" s="7">
        <v>0</v>
      </c>
      <c r="D104" s="7"/>
      <c r="E104" s="7">
        <v>0</v>
      </c>
      <c r="F104" s="7"/>
      <c r="G104" s="7">
        <v>540303592</v>
      </c>
      <c r="H104" s="7"/>
      <c r="I104" s="7">
        <f t="shared" si="2"/>
        <v>-540303592</v>
      </c>
      <c r="J104" s="7"/>
      <c r="K104" s="7">
        <v>0</v>
      </c>
      <c r="L104" s="7"/>
      <c r="M104" s="7">
        <v>0</v>
      </c>
      <c r="N104" s="7"/>
      <c r="O104" s="7">
        <v>0</v>
      </c>
      <c r="P104" s="7"/>
      <c r="Q104" s="7">
        <f t="shared" si="3"/>
        <v>0</v>
      </c>
    </row>
    <row r="105" spans="1:17">
      <c r="A105" s="2" t="s">
        <v>149</v>
      </c>
      <c r="C105" s="7">
        <v>0</v>
      </c>
      <c r="D105" s="7"/>
      <c r="E105" s="7">
        <v>0</v>
      </c>
      <c r="F105" s="7"/>
      <c r="G105" s="7">
        <v>937922554</v>
      </c>
      <c r="H105" s="7"/>
      <c r="I105" s="7">
        <f t="shared" si="2"/>
        <v>-937922554</v>
      </c>
      <c r="J105" s="7"/>
      <c r="K105" s="7">
        <v>0</v>
      </c>
      <c r="L105" s="7"/>
      <c r="M105" s="7">
        <v>0</v>
      </c>
      <c r="N105" s="7"/>
      <c r="O105" s="7">
        <v>0</v>
      </c>
      <c r="P105" s="7"/>
      <c r="Q105" s="7">
        <f t="shared" si="3"/>
        <v>0</v>
      </c>
    </row>
    <row r="106" spans="1:17">
      <c r="A106" s="2" t="s">
        <v>161</v>
      </c>
      <c r="C106" s="7">
        <v>0</v>
      </c>
      <c r="D106" s="7"/>
      <c r="E106" s="7">
        <v>0</v>
      </c>
      <c r="F106" s="7"/>
      <c r="G106" s="7">
        <v>-129977</v>
      </c>
      <c r="H106" s="7"/>
      <c r="I106" s="7">
        <f t="shared" si="2"/>
        <v>129977</v>
      </c>
      <c r="J106" s="7"/>
      <c r="K106" s="7">
        <v>0</v>
      </c>
      <c r="L106" s="7"/>
      <c r="M106" s="7">
        <v>0</v>
      </c>
      <c r="N106" s="7"/>
      <c r="O106" s="7">
        <v>0</v>
      </c>
      <c r="P106" s="7"/>
      <c r="Q106" s="7">
        <f t="shared" si="3"/>
        <v>0</v>
      </c>
    </row>
    <row r="107" spans="1:17" ht="24.75" thickBot="1">
      <c r="C107" s="7"/>
      <c r="D107" s="7"/>
      <c r="E107" s="13">
        <f>SUM(E8:E106)</f>
        <v>31298221485567</v>
      </c>
      <c r="F107" s="7"/>
      <c r="G107" s="13">
        <f>SUM(G8:G106)</f>
        <v>27525312972576</v>
      </c>
      <c r="H107" s="7"/>
      <c r="I107" s="13">
        <f>SUM(I8:I106)</f>
        <v>3772908512991</v>
      </c>
      <c r="J107" s="7"/>
      <c r="K107" s="7"/>
      <c r="L107" s="7"/>
      <c r="M107" s="13">
        <f>SUM(M8:M106)</f>
        <v>31367841635312</v>
      </c>
      <c r="N107" s="7"/>
      <c r="O107" s="13">
        <f>SUM(O8:O106)</f>
        <v>25353327663260</v>
      </c>
      <c r="P107" s="7"/>
      <c r="Q107" s="13">
        <f>SUM(Q8:Q106)</f>
        <v>6014513972052</v>
      </c>
    </row>
    <row r="108" spans="1:17" ht="24.75" thickTop="1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>
      <c r="G109" s="4"/>
      <c r="I109" s="4"/>
      <c r="O109" s="4"/>
      <c r="Q109" s="4"/>
    </row>
    <row r="110" spans="1:17"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2" spans="1:17" s="5" customFormat="1"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7:17">
      <c r="G113" s="4"/>
      <c r="I113" s="4"/>
      <c r="O113" s="4"/>
      <c r="Q113" s="6"/>
    </row>
    <row r="114" spans="7:17"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2021-08-28T16:53:32Z</dcterms:created>
  <dcterms:modified xsi:type="dcterms:W3CDTF">2021-08-31T12:56:53Z</dcterms:modified>
</cp:coreProperties>
</file>