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شهریور 1400\"/>
    </mc:Choice>
  </mc:AlternateContent>
  <xr:revisionPtr revIDLastSave="0" documentId="13_ncr:1_{9090D6D1-CBEB-4615-929B-D614A04C2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C10" i="15"/>
  <c r="C9" i="15"/>
  <c r="E10" i="14"/>
  <c r="C10" i="14"/>
  <c r="I10" i="13"/>
  <c r="K9" i="13" s="1"/>
  <c r="E10" i="13"/>
  <c r="G9" i="13" s="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8" i="12"/>
  <c r="C41" i="12"/>
  <c r="E41" i="12"/>
  <c r="G41" i="12"/>
  <c r="K41" i="12"/>
  <c r="M41" i="12"/>
  <c r="O41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8" i="11"/>
  <c r="I8" i="11"/>
  <c r="I106" i="11" s="1"/>
  <c r="C7" i="15" s="1"/>
  <c r="I10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2" i="11"/>
  <c r="I103" i="11"/>
  <c r="I104" i="11"/>
  <c r="I105" i="11"/>
  <c r="C106" i="11"/>
  <c r="E106" i="11"/>
  <c r="G106" i="11"/>
  <c r="O106" i="11"/>
  <c r="Q106" i="1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8" i="10"/>
  <c r="E77" i="10"/>
  <c r="G77" i="10"/>
  <c r="M77" i="10"/>
  <c r="O77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E110" i="9"/>
  <c r="G110" i="9"/>
  <c r="M110" i="9"/>
  <c r="O110" i="9"/>
  <c r="M59" i="8"/>
  <c r="M65" i="8" s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8" i="8"/>
  <c r="Q65" i="8"/>
  <c r="K65" i="8"/>
  <c r="I65" i="8"/>
  <c r="I18" i="7"/>
  <c r="K18" i="7"/>
  <c r="M18" i="7"/>
  <c r="O18" i="7"/>
  <c r="Q18" i="7"/>
  <c r="S18" i="7"/>
  <c r="Q9" i="6"/>
  <c r="Q8" i="6"/>
  <c r="O10" i="6"/>
  <c r="M10" i="6"/>
  <c r="K10" i="6"/>
  <c r="T33" i="3"/>
  <c r="AK31" i="3"/>
  <c r="S31" i="3"/>
  <c r="Q31" i="3"/>
  <c r="AI31" i="3"/>
  <c r="AG31" i="3"/>
  <c r="AA31" i="3"/>
  <c r="W31" i="3"/>
  <c r="Y92" i="1"/>
  <c r="E92" i="1"/>
  <c r="G92" i="1"/>
  <c r="K92" i="1"/>
  <c r="O92" i="1"/>
  <c r="Q92" i="1"/>
  <c r="U92" i="1"/>
  <c r="W92" i="1"/>
  <c r="S65" i="8" l="1"/>
  <c r="I77" i="10"/>
  <c r="G8" i="13"/>
  <c r="G10" i="13" s="1"/>
  <c r="K8" i="13"/>
  <c r="K10" i="13" s="1"/>
  <c r="Q77" i="10"/>
  <c r="C11" i="15"/>
  <c r="I41" i="12"/>
  <c r="C8" i="15" s="1"/>
  <c r="Q41" i="12"/>
  <c r="K11" i="11"/>
  <c r="K92" i="11"/>
  <c r="K8" i="11"/>
  <c r="K102" i="11"/>
  <c r="K98" i="11"/>
  <c r="K94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104" i="11"/>
  <c r="K100" i="11"/>
  <c r="K96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Q110" i="9"/>
  <c r="I110" i="9"/>
  <c r="S10" i="6"/>
  <c r="Q10" i="6"/>
  <c r="O65" i="8"/>
  <c r="E7" i="15" l="1"/>
  <c r="E8" i="15"/>
  <c r="E9" i="15"/>
  <c r="E10" i="15"/>
  <c r="K90" i="11"/>
  <c r="K106" i="11"/>
  <c r="S106" i="11"/>
  <c r="U98" i="11" s="1"/>
  <c r="M106" i="11"/>
  <c r="S86" i="11"/>
  <c r="E11" i="15" l="1"/>
  <c r="U86" i="11"/>
  <c r="U56" i="11"/>
  <c r="U54" i="11"/>
  <c r="U75" i="11"/>
  <c r="U9" i="11"/>
  <c r="U35" i="11"/>
  <c r="U15" i="11"/>
  <c r="U79" i="11"/>
  <c r="U13" i="11"/>
  <c r="U77" i="11"/>
  <c r="U105" i="11"/>
  <c r="U36" i="11"/>
  <c r="U97" i="11"/>
  <c r="U39" i="11"/>
  <c r="U103" i="11"/>
  <c r="U72" i="11"/>
  <c r="U37" i="11"/>
  <c r="U101" i="11"/>
  <c r="U70" i="11"/>
  <c r="U27" i="11"/>
  <c r="U91" i="11"/>
  <c r="U60" i="11"/>
  <c r="U25" i="11"/>
  <c r="U89" i="11"/>
  <c r="U58" i="11"/>
  <c r="U51" i="11"/>
  <c r="U84" i="11"/>
  <c r="U18" i="11"/>
  <c r="U31" i="11"/>
  <c r="U95" i="11"/>
  <c r="U64" i="11"/>
  <c r="U29" i="11"/>
  <c r="U93" i="11"/>
  <c r="U62" i="11"/>
  <c r="U19" i="11"/>
  <c r="U68" i="11"/>
  <c r="U34" i="11"/>
  <c r="U87" i="11"/>
  <c r="U85" i="11"/>
  <c r="U11" i="11"/>
  <c r="U73" i="11"/>
  <c r="U81" i="11"/>
  <c r="U55" i="11"/>
  <c r="U24" i="11"/>
  <c r="U88" i="11"/>
  <c r="U53" i="11"/>
  <c r="U22" i="11"/>
  <c r="U102" i="11"/>
  <c r="U43" i="11"/>
  <c r="U12" i="11"/>
  <c r="U76" i="11"/>
  <c r="U41" i="11"/>
  <c r="U10" i="11"/>
  <c r="U74" i="11"/>
  <c r="U83" i="11"/>
  <c r="U17" i="11"/>
  <c r="U50" i="11"/>
  <c r="U47" i="11"/>
  <c r="U16" i="11"/>
  <c r="U80" i="11"/>
  <c r="U45" i="11"/>
  <c r="U14" i="11"/>
  <c r="U78" i="11"/>
  <c r="U67" i="11"/>
  <c r="U100" i="11"/>
  <c r="U66" i="11"/>
  <c r="U21" i="11"/>
  <c r="U44" i="11"/>
  <c r="U42" i="11"/>
  <c r="U52" i="11"/>
  <c r="U48" i="11"/>
  <c r="U46" i="11"/>
  <c r="U8" i="11"/>
  <c r="U23" i="11"/>
  <c r="U71" i="11"/>
  <c r="U40" i="11"/>
  <c r="U104" i="11"/>
  <c r="U69" i="11"/>
  <c r="U38" i="11"/>
  <c r="U65" i="11"/>
  <c r="U59" i="11"/>
  <c r="U28" i="11"/>
  <c r="U92" i="11"/>
  <c r="U57" i="11"/>
  <c r="U26" i="11"/>
  <c r="U90" i="11"/>
  <c r="U20" i="11"/>
  <c r="U49" i="11"/>
  <c r="U82" i="11"/>
  <c r="U63" i="11"/>
  <c r="U32" i="11"/>
  <c r="U96" i="11"/>
  <c r="U61" i="11"/>
  <c r="U30" i="11"/>
  <c r="U94" i="11"/>
  <c r="U99" i="11"/>
  <c r="U33" i="11"/>
  <c r="U106" i="11" l="1"/>
</calcChain>
</file>

<file path=xl/sharedStrings.xml><?xml version="1.0" encoding="utf-8"?>
<sst xmlns="http://schemas.openxmlformats.org/spreadsheetml/2006/main" count="1022" uniqueCount="294">
  <si>
    <t>صندوق سرمایه‌گذاری مشترک پیشرو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</si>
  <si>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</si>
  <si>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</si>
  <si>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</si>
  <si>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</si>
  <si>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</si>
  <si>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</si>
  <si>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</si>
  <si>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</si>
  <si>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</si>
  <si>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</si>
  <si>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</si>
  <si>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</si>
  <si>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</si>
  <si>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</si>
  <si>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</si>
  <si>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</si>
  <si>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</si>
  <si>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</si>
  <si>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</si>
  <si>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</si>
  <si>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</si>
  <si>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</si>
  <si>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</si>
  <si>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</si>
  <si>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</si>
  <si>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</si>
  <si>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</si>
  <si>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</si>
  <si>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</si>
  <si>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</si>
  <si>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</si>
  <si>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</si>
  <si>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</si>
  <si>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</si>
  <si>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</si>
  <si>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</si>
  <si>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</si>
  <si>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تولیدی و خدمات صنایع نسوز توکا</t>
  </si>
  <si>
    <t>حفاری شمال</t>
  </si>
  <si>
    <t>داروسازی کاسپین تامین</t>
  </si>
  <si>
    <t>دریایی و کشتیرانی خط دریابندر</t>
  </si>
  <si>
    <t>س. و خدمات مدیریت صند. ب کشوری</t>
  </si>
  <si>
    <t>سپنتا</t>
  </si>
  <si>
    <t>سپید ماکیان</t>
  </si>
  <si>
    <t>سخت آژند</t>
  </si>
  <si>
    <t>سرمایه گذاری تامین اجتماعی</t>
  </si>
  <si>
    <t>سرمایه گذاری صبا تامین</t>
  </si>
  <si>
    <t>سرمایه گذاری هامون صبا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</si>
  <si>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</si>
  <si>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</si>
  <si>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</si>
  <si>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</si>
  <si>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</si>
  <si>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</si>
  <si>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</si>
  <si>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</si>
  <si>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</si>
  <si>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</si>
  <si>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</si>
  <si>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</si>
  <si>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</si>
  <si>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</si>
  <si>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</si>
  <si>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</si>
  <si>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</si>
  <si>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</si>
  <si>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</si>
  <si>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</si>
  <si>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</si>
  <si>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</si>
  <si>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</si>
  <si>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</si>
  <si>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</si>
  <si>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</si>
  <si>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</si>
  <si>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</si>
  <si>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</si>
  <si>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</si>
  <si>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</si>
  <si>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</si>
  <si>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</si>
  <si>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</si>
  <si>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</si>
  <si>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</si>
  <si>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</si>
  <si>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</si>
  <si>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</si>
  <si>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</si>
  <si>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</si>
  <si>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</si>
  <si>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توسعه سامانه ی نرم افزاری نگین</t>
  </si>
  <si>
    <t>ریل پرداز نو آفرین</t>
  </si>
  <si>
    <t>آریان کیمیا تک</t>
  </si>
  <si>
    <t>ح . بیمه اتکایی امین</t>
  </si>
  <si>
    <t>پالایش نفت اصفهان</t>
  </si>
  <si>
    <t>بیمه اتکایی امین</t>
  </si>
  <si>
    <t>بانک‌ کارآفرین‌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</si>
  <si>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</si>
  <si>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</si>
  <si>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</si>
  <si>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</si>
  <si>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</si>
  <si>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</si>
  <si>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</si>
  <si>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</si>
  <si>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</si>
  <si>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</si>
  <si>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</si>
  <si>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</si>
  <si>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</si>
  <si>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</si>
  <si>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</si>
  <si>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</si>
  <si>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</si>
  <si>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</si>
  <si>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</si>
  <si>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</si>
  <si>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</si>
  <si>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</si>
  <si>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</si>
  <si>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</si>
  <si>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</si>
  <si>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</si>
  <si>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</si>
  <si>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</si>
  <si>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</si>
  <si>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</si>
  <si>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</si>
  <si>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</si>
  <si>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</si>
  <si>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</si>
  <si>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</si>
  <si>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</si>
  <si>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</si>
  <si>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</si>
  <si>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</si>
  <si>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</si>
  <si>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</si>
  <si>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</si>
  <si>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</si>
  <si>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</si>
  <si>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</si>
  <si>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</si>
  <si>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</si>
  <si>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</si>
  <si>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</si>
  <si>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</si>
  <si>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</si>
  <si>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</si>
  <si>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0104</t>
  </si>
  <si>
    <t>1399/04/03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</si>
  <si>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</si>
  <si>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</si>
  <si>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</si>
  <si>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</si>
  <si>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</si>
  <si>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</si>
  <si>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</si>
  <si>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</si>
  <si>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</si>
  <si>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</si>
  <si>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</si>
  <si>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</si>
  <si>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</si>
  <si>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اسنادخزانه-م3بودجه99-011110</t>
  </si>
  <si>
    <t>1399/06/22</t>
  </si>
  <si>
    <t>1401/11/10</t>
  </si>
  <si>
    <t>مرابحه عام دولت3-ش.خ 0103</t>
  </si>
  <si>
    <t>1401/03/03</t>
  </si>
  <si>
    <t>اسنادخزانه-م2بودجه99-011019</t>
  </si>
  <si>
    <t>1399/06/19</t>
  </si>
  <si>
    <t>1401/10/19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</si>
  <si>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</si>
  <si>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</si>
  <si>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</si>
  <si>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</si>
  <si>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</si>
  <si>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</si>
  <si>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</si>
  <si>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</si>
  <si>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</si>
  <si>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</si>
  <si>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</si>
  <si>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</si>
  <si>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</si>
  <si>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</si>
  <si>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</si>
  <si>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</si>
  <si>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</si>
  <si>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</si>
  <si>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</si>
  <si>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</si>
  <si>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</si>
  <si>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</si>
  <si>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</si>
  <si>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</si>
  <si>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</si>
  <si>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</si>
  <si>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</si>
  <si>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</si>
  <si>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</si>
  <si>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</si>
  <si>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</si>
  <si>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</si>
  <si>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</si>
  <si>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</si>
  <si>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</si>
  <si>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</si>
  <si>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</si>
  <si>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</si>
  <si>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1400/04/26</t>
  </si>
  <si>
    <t>1400/04/24</t>
  </si>
  <si>
    <t>1400/04/31</t>
  </si>
  <si>
    <t>1400/04/29</t>
  </si>
  <si>
    <t>1400/03/18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</si>
  <si>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</si>
  <si>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</si>
  <si>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</si>
  <si>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</si>
  <si>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</si>
  <si>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</si>
  <si>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</si>
  <si>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</si>
  <si>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</si>
  <si>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1400/05/11</t>
  </si>
  <si>
    <t>1400/04/09</t>
  </si>
  <si>
    <t>1400/04/28</t>
  </si>
  <si>
    <t>1400/04/15</t>
  </si>
  <si>
    <t>1400/03/08</t>
  </si>
  <si>
    <t>1400/04/27</t>
  </si>
  <si>
    <t>1400/03/30</t>
  </si>
  <si>
    <t>1400/02/12</t>
  </si>
  <si>
    <t>1400/02/29</t>
  </si>
  <si>
    <t>1400/03/23</t>
  </si>
  <si>
    <t>1400/04/23</t>
  </si>
  <si>
    <t>1400/03/12</t>
  </si>
  <si>
    <t>1400/04/22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</si>
  <si>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</si>
  <si>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</si>
  <si>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</si>
  <si>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</si>
  <si>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</si>
  <si>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</si>
  <si>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</si>
  <si>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</si>
  <si>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</si>
  <si>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</si>
  <si>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</si>
  <si>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</si>
  <si>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</si>
  <si>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</si>
  <si>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</si>
  <si>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</si>
  <si>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</si>
  <si>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</si>
  <si>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صنعت غذایی کورش</t>
  </si>
  <si>
    <t>گ.مدیریت ارزش سرمایه ص ب کشوری</t>
  </si>
  <si>
    <t>زغال سنگ پروده طبس</t>
  </si>
  <si>
    <t>گسترش صنایع روی ایرانیان</t>
  </si>
  <si>
    <t>غلتک سازان سپاهان</t>
  </si>
  <si>
    <t>ح . معدنی و صنعتی گل گهر</t>
  </si>
  <si>
    <t>ح . توسعه‌معادن‌وفلزات‌</t>
  </si>
  <si>
    <t>بانک  پاسارگاد</t>
  </si>
  <si>
    <t>لیزینگ پارسیان</t>
  </si>
  <si>
    <t>اوراق سلف ورق گرم فولاد اصفهان</t>
  </si>
  <si>
    <t>اوراق سلف موازی ورق گرم فولاد</t>
  </si>
  <si>
    <t>اسنادخزانه-م5بودجه98-000422</t>
  </si>
  <si>
    <t>اسنادخزانه-م22بودجه97-000428</t>
  </si>
  <si>
    <t>اسنادخزانه-م4بودجه98-000421</t>
  </si>
  <si>
    <t>اسنادخزانه-م20بودجه97-000324</t>
  </si>
  <si>
    <t>اسنادخزانه-م6بودجه98-000519</t>
  </si>
  <si>
    <t>اسنادخزانه-م14بودجه98-010318</t>
  </si>
  <si>
    <t>اسنادخزانه-م13بودجه97-000518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</si>
  <si>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</si>
  <si>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</si>
  <si>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</si>
  <si>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</si>
  <si>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</si>
  <si>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</si>
  <si>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</si>
  <si>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</si>
  <si>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</si>
  <si>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</si>
  <si>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</si>
  <si>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</si>
  <si>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</si>
  <si>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</si>
  <si>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1400/06/01</t>
  </si>
  <si>
    <t>-</t>
  </si>
  <si>
    <t>از ابتدای سال مالی</t>
  </si>
  <si>
    <t>تا پایان ماه</t>
  </si>
  <si>
    <t xml:space="preserve"> سایر درآمدهای تنزیل سود بانک</t>
  </si>
  <si>
    <t>سایر درآمدهای 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</si>
</sst>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164" fontId="2" fillId="0" borderId="0" xfId="1" applyNumberFormat="1" applyFont="1"/>
    <xf numFmtId="3" fontId="2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38100</xdr:rowOff>
        </xdr:from>
        <xdr:to>
          <xdr:col>11</xdr:col>
          <xdr:colOff>276225</xdr:colOff>
          <xdr:row>32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2CB8DF7-EB81-46A8-B8B5-6756BCDC4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05E1-DEA7-471A-9627-136633D7015C}">
  <dimension ref="A1"/>
  <sheetViews>
    <sheetView rightToLeft="1" tabSelected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7" r:id="rId4">
          <objectPr defaultSize="0" r:id="rId5">
            <anchor moveWithCells="1">
              <from>
                <xdr:col>1</xdr:col>
                <xdr:colOff>57150</xdr:colOff>
                <xdr:row>0</xdr:row>
                <xdr:rowOff>38100</xdr:rowOff>
              </from>
              <to>
                <xdr:col>11</xdr:col>
                <xdr:colOff>276225</xdr:colOff>
                <xdr:row>32</xdr:row>
                <xdr:rowOff>57150</xdr:rowOff>
              </to>
            </anchor>
          </objectPr>
        </oleObject>
      </mc:Choice>
      <mc:Fallback>
        <oleObject progId="Document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9"/>
  <sheetViews>
    <sheetView rightToLeft="1" view="pageLayout" topLeftCell="B103" zoomScaleNormal="80" workbookViewId="0">
      <selection activeCell="M106" sqref="M106:Q106"/>
    </sheetView>
  </sheetViews>
  <sheetFormatPr defaultRowHeight="24" x14ac:dyDescent="0.55000000000000004"/>
  <cols>
    <col min="1" max="1" width="37.1406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21.42578125" style="1" bestFit="1" customWidth="1"/>
    <col min="10" max="10" width="1" style="1" customWidth="1"/>
    <col min="11" max="11" width="22.1406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0.7109375" style="1" bestFit="1" customWidth="1"/>
    <col min="20" max="20" width="1" style="1" customWidth="1"/>
    <col min="21" max="21" width="22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19" t="s">
        <v>3</v>
      </c>
      <c r="C6" s="20" t="s">
        <v>191</v>
      </c>
      <c r="D6" s="20" t="s">
        <v>191</v>
      </c>
      <c r="E6" s="20" t="s">
        <v>191</v>
      </c>
      <c r="F6" s="20" t="s">
        <v>191</v>
      </c>
      <c r="G6" s="20" t="s">
        <v>191</v>
      </c>
      <c r="H6" s="20" t="s">
        <v>191</v>
      </c>
      <c r="I6" s="20" t="s">
        <v>191</v>
      </c>
      <c r="J6" s="20" t="s">
        <v>191</v>
      </c>
      <c r="K6" s="20" t="s">
        <v>191</v>
      </c>
      <c r="M6" s="20" t="s">
        <v>192</v>
      </c>
      <c r="N6" s="20" t="s">
        <v>192</v>
      </c>
      <c r="O6" s="20" t="s">
        <v>192</v>
      </c>
      <c r="P6" s="20" t="s">
        <v>192</v>
      </c>
      <c r="Q6" s="20" t="s">
        <v>192</v>
      </c>
      <c r="R6" s="20" t="s">
        <v>192</v>
      </c>
      <c r="S6" s="20" t="s">
        <v>192</v>
      </c>
      <c r="T6" s="20" t="s">
        <v>192</v>
      </c>
      <c r="U6" s="20" t="s">
        <v>192</v>
      </c>
    </row>
    <row r="7" spans="1:21" ht="24.75" x14ac:dyDescent="0.55000000000000004">
      <c r="A7" s="20" t="s">
        <v>3</v>
      </c>
      <c r="C7" s="20" t="s">
        <v>274</v>
      </c>
      <c r="E7" s="20" t="s">
        <v>275</v>
      </c>
      <c r="G7" s="20" t="s">
        <v>276</v>
      </c>
      <c r="I7" s="20" t="s">
        <v>179</v>
      </c>
      <c r="K7" s="20" t="s">
        <v>277</v>
      </c>
      <c r="M7" s="20" t="s">
        <v>274</v>
      </c>
      <c r="O7" s="20" t="s">
        <v>275</v>
      </c>
      <c r="Q7" s="20" t="s">
        <v>276</v>
      </c>
      <c r="S7" s="20" t="s">
        <v>179</v>
      </c>
      <c r="U7" s="20" t="s">
        <v>277</v>
      </c>
    </row>
    <row r="8" spans="1:21" x14ac:dyDescent="0.55000000000000004">
      <c r="A8" s="1" t="s">
        <v>38</v>
      </c>
      <c r="C8" s="6">
        <v>0</v>
      </c>
      <c r="D8" s="6"/>
      <c r="E8" s="6">
        <v>3439324998</v>
      </c>
      <c r="F8" s="6"/>
      <c r="G8" s="6">
        <v>-33793104840</v>
      </c>
      <c r="H8" s="6"/>
      <c r="I8" s="6">
        <f>C8+E8+G8</f>
        <v>-30353779842</v>
      </c>
      <c r="J8" s="6"/>
      <c r="K8" s="9">
        <f>I8/$I$106</f>
        <v>1.0994490763607236E-2</v>
      </c>
      <c r="L8" s="6"/>
      <c r="M8" s="6">
        <v>2775085641</v>
      </c>
      <c r="N8" s="6"/>
      <c r="O8" s="6">
        <v>-137894129440</v>
      </c>
      <c r="P8" s="6"/>
      <c r="Q8" s="6">
        <v>-33793104840</v>
      </c>
      <c r="R8" s="6"/>
      <c r="S8" s="6">
        <f>M8+O8+Q8</f>
        <v>-168912148639</v>
      </c>
      <c r="T8" s="6"/>
      <c r="U8" s="9">
        <f>S8/$S$106</f>
        <v>-3.5863790451955452E-2</v>
      </c>
    </row>
    <row r="9" spans="1:21" x14ac:dyDescent="0.55000000000000004">
      <c r="A9" s="1" t="s">
        <v>36</v>
      </c>
      <c r="C9" s="6">
        <v>0</v>
      </c>
      <c r="D9" s="6"/>
      <c r="E9" s="6">
        <v>43535003365</v>
      </c>
      <c r="F9" s="6"/>
      <c r="G9" s="6">
        <v>4882025340</v>
      </c>
      <c r="H9" s="6"/>
      <c r="I9" s="6">
        <f t="shared" ref="I9:I72" si="0">C9+E9+G9</f>
        <v>48417028705</v>
      </c>
      <c r="J9" s="6"/>
      <c r="K9" s="9">
        <f t="shared" ref="K9:K72" si="1">I9/$I$106</f>
        <v>-1.7537208798024756E-2</v>
      </c>
      <c r="L9" s="6"/>
      <c r="M9" s="6">
        <v>5728842557</v>
      </c>
      <c r="N9" s="6"/>
      <c r="O9" s="6">
        <v>5409782477</v>
      </c>
      <c r="P9" s="6"/>
      <c r="Q9" s="6">
        <v>4882025340</v>
      </c>
      <c r="R9" s="6"/>
      <c r="S9" s="6">
        <f t="shared" ref="S9:S72" si="2">M9+O9+Q9</f>
        <v>16020650374</v>
      </c>
      <c r="T9" s="6"/>
      <c r="U9" s="9">
        <f t="shared" ref="U9:U72" si="3">S9/$S$106</f>
        <v>3.4015389215439639E-3</v>
      </c>
    </row>
    <row r="10" spans="1:21" x14ac:dyDescent="0.55000000000000004">
      <c r="A10" s="1" t="s">
        <v>89</v>
      </c>
      <c r="C10" s="6">
        <v>0</v>
      </c>
      <c r="D10" s="6"/>
      <c r="E10" s="6">
        <v>-16560717640</v>
      </c>
      <c r="F10" s="6"/>
      <c r="G10" s="6">
        <v>1795099011</v>
      </c>
      <c r="H10" s="6"/>
      <c r="I10" s="6">
        <f t="shared" si="0"/>
        <v>-14765618629</v>
      </c>
      <c r="J10" s="6"/>
      <c r="K10" s="9">
        <f t="shared" si="1"/>
        <v>5.3482781545005397E-3</v>
      </c>
      <c r="L10" s="6"/>
      <c r="M10" s="6">
        <v>0</v>
      </c>
      <c r="N10" s="6"/>
      <c r="O10" s="6">
        <v>-9667118534</v>
      </c>
      <c r="P10" s="6"/>
      <c r="Q10" s="6">
        <v>1795099011</v>
      </c>
      <c r="R10" s="6"/>
      <c r="S10" s="6">
        <f t="shared" si="2"/>
        <v>-7872019523</v>
      </c>
      <c r="T10" s="6"/>
      <c r="U10" s="9">
        <f t="shared" si="3"/>
        <v>-1.6714041049229159E-3</v>
      </c>
    </row>
    <row r="11" spans="1:21" x14ac:dyDescent="0.55000000000000004">
      <c r="A11" s="1" t="s">
        <v>92</v>
      </c>
      <c r="C11" s="6">
        <v>0</v>
      </c>
      <c r="D11" s="6"/>
      <c r="E11" s="6">
        <v>2637557159</v>
      </c>
      <c r="F11" s="6"/>
      <c r="G11" s="6">
        <v>893068775</v>
      </c>
      <c r="H11" s="6"/>
      <c r="I11" s="6">
        <f t="shared" si="0"/>
        <v>3530625934</v>
      </c>
      <c r="J11" s="6"/>
      <c r="K11" s="9">
        <f t="shared" si="1"/>
        <v>-1.2788336221442893E-3</v>
      </c>
      <c r="L11" s="6"/>
      <c r="M11" s="6">
        <v>0</v>
      </c>
      <c r="N11" s="6"/>
      <c r="O11" s="6">
        <v>2637557159</v>
      </c>
      <c r="P11" s="6"/>
      <c r="Q11" s="6">
        <v>893068775</v>
      </c>
      <c r="R11" s="6"/>
      <c r="S11" s="6">
        <f t="shared" si="2"/>
        <v>3530625934</v>
      </c>
      <c r="T11" s="6"/>
      <c r="U11" s="9">
        <f t="shared" si="3"/>
        <v>7.4963008689109723E-4</v>
      </c>
    </row>
    <row r="12" spans="1:21" x14ac:dyDescent="0.55000000000000004">
      <c r="A12" s="1" t="s">
        <v>41</v>
      </c>
      <c r="C12" s="6">
        <v>0</v>
      </c>
      <c r="D12" s="6"/>
      <c r="E12" s="6">
        <v>-2694571334</v>
      </c>
      <c r="F12" s="6"/>
      <c r="G12" s="6">
        <v>161234936</v>
      </c>
      <c r="H12" s="6"/>
      <c r="I12" s="6">
        <f t="shared" si="0"/>
        <v>-2533336398</v>
      </c>
      <c r="J12" s="6"/>
      <c r="K12" s="9">
        <f t="shared" si="1"/>
        <v>9.1760379675620053E-4</v>
      </c>
      <c r="L12" s="6"/>
      <c r="M12" s="6">
        <v>549905838</v>
      </c>
      <c r="N12" s="6"/>
      <c r="O12" s="6">
        <v>-1425666509</v>
      </c>
      <c r="P12" s="6"/>
      <c r="Q12" s="6">
        <v>161234936</v>
      </c>
      <c r="R12" s="6"/>
      <c r="S12" s="6">
        <f t="shared" si="2"/>
        <v>-714525735</v>
      </c>
      <c r="T12" s="6"/>
      <c r="U12" s="9">
        <f t="shared" si="3"/>
        <v>-1.5170963982784111E-4</v>
      </c>
    </row>
    <row r="13" spans="1:21" x14ac:dyDescent="0.55000000000000004">
      <c r="A13" s="1" t="s">
        <v>35</v>
      </c>
      <c r="C13" s="6">
        <v>0</v>
      </c>
      <c r="D13" s="6"/>
      <c r="E13" s="6">
        <v>-35821343528</v>
      </c>
      <c r="F13" s="6"/>
      <c r="G13" s="6">
        <v>-1968218863</v>
      </c>
      <c r="H13" s="6"/>
      <c r="I13" s="6">
        <f t="shared" si="0"/>
        <v>-37789562391</v>
      </c>
      <c r="J13" s="6"/>
      <c r="K13" s="9">
        <f t="shared" si="1"/>
        <v>1.3687817360186573E-2</v>
      </c>
      <c r="L13" s="6"/>
      <c r="M13" s="6">
        <v>15210213514</v>
      </c>
      <c r="N13" s="6"/>
      <c r="O13" s="6">
        <v>-60222592508</v>
      </c>
      <c r="P13" s="6"/>
      <c r="Q13" s="6">
        <v>-12032883258</v>
      </c>
      <c r="R13" s="6"/>
      <c r="S13" s="6">
        <f t="shared" si="2"/>
        <v>-57045262252</v>
      </c>
      <c r="T13" s="6"/>
      <c r="U13" s="9">
        <f t="shared" si="3"/>
        <v>-1.2111972692118165E-2</v>
      </c>
    </row>
    <row r="14" spans="1:21" x14ac:dyDescent="0.55000000000000004">
      <c r="A14" s="1" t="s">
        <v>66</v>
      </c>
      <c r="C14" s="6">
        <v>0</v>
      </c>
      <c r="D14" s="6"/>
      <c r="E14" s="6">
        <v>-4492713070</v>
      </c>
      <c r="F14" s="6"/>
      <c r="G14" s="6">
        <v>214838543</v>
      </c>
      <c r="H14" s="6"/>
      <c r="I14" s="6">
        <f t="shared" si="0"/>
        <v>-4277874527</v>
      </c>
      <c r="J14" s="6"/>
      <c r="K14" s="9">
        <f t="shared" si="1"/>
        <v>1.5494957207897171E-3</v>
      </c>
      <c r="L14" s="6"/>
      <c r="M14" s="6">
        <v>1320000000</v>
      </c>
      <c r="N14" s="6"/>
      <c r="O14" s="6">
        <v>10167536329</v>
      </c>
      <c r="P14" s="6"/>
      <c r="Q14" s="6">
        <v>214838543</v>
      </c>
      <c r="R14" s="6"/>
      <c r="S14" s="6">
        <f t="shared" si="2"/>
        <v>11702374872</v>
      </c>
      <c r="T14" s="6"/>
      <c r="U14" s="9">
        <f t="shared" si="3"/>
        <v>2.4846733854330637E-3</v>
      </c>
    </row>
    <row r="15" spans="1:21" x14ac:dyDescent="0.55000000000000004">
      <c r="A15" s="1" t="s">
        <v>65</v>
      </c>
      <c r="C15" s="6">
        <v>0</v>
      </c>
      <c r="D15" s="6"/>
      <c r="E15" s="6">
        <v>-83763365903</v>
      </c>
      <c r="F15" s="6"/>
      <c r="G15" s="6">
        <v>1636943187</v>
      </c>
      <c r="H15" s="6"/>
      <c r="I15" s="6">
        <f t="shared" si="0"/>
        <v>-82126422716</v>
      </c>
      <c r="J15" s="6"/>
      <c r="K15" s="9">
        <f t="shared" si="1"/>
        <v>2.9747141894657398E-2</v>
      </c>
      <c r="L15" s="6"/>
      <c r="M15" s="6">
        <v>0</v>
      </c>
      <c r="N15" s="6"/>
      <c r="O15" s="6">
        <v>823473693</v>
      </c>
      <c r="P15" s="6"/>
      <c r="Q15" s="6">
        <v>1636943187</v>
      </c>
      <c r="R15" s="6"/>
      <c r="S15" s="6">
        <f t="shared" si="2"/>
        <v>2460416880</v>
      </c>
      <c r="T15" s="6"/>
      <c r="U15" s="9">
        <f t="shared" si="3"/>
        <v>5.2240100028187308E-4</v>
      </c>
    </row>
    <row r="16" spans="1:21" x14ac:dyDescent="0.55000000000000004">
      <c r="A16" s="1" t="s">
        <v>74</v>
      </c>
      <c r="C16" s="6">
        <v>0</v>
      </c>
      <c r="D16" s="6"/>
      <c r="E16" s="6">
        <v>423609491</v>
      </c>
      <c r="F16" s="6"/>
      <c r="G16" s="6">
        <v>4507821089</v>
      </c>
      <c r="H16" s="6"/>
      <c r="I16" s="6">
        <f t="shared" si="0"/>
        <v>4931430580</v>
      </c>
      <c r="J16" s="6"/>
      <c r="K16" s="9">
        <f t="shared" si="1"/>
        <v>-1.7862212958453028E-3</v>
      </c>
      <c r="L16" s="6"/>
      <c r="M16" s="6">
        <v>12309574151</v>
      </c>
      <c r="N16" s="6"/>
      <c r="O16" s="6">
        <v>43536709130</v>
      </c>
      <c r="P16" s="6"/>
      <c r="Q16" s="6">
        <v>4507821089</v>
      </c>
      <c r="R16" s="6"/>
      <c r="S16" s="6">
        <f t="shared" si="2"/>
        <v>60354104370</v>
      </c>
      <c r="T16" s="6"/>
      <c r="U16" s="9">
        <f t="shared" si="3"/>
        <v>1.2814513162503002E-2</v>
      </c>
    </row>
    <row r="17" spans="1:21" x14ac:dyDescent="0.55000000000000004">
      <c r="A17" s="1" t="s">
        <v>27</v>
      </c>
      <c r="C17" s="6">
        <v>0</v>
      </c>
      <c r="D17" s="6"/>
      <c r="E17" s="6">
        <v>-80779836398</v>
      </c>
      <c r="F17" s="6"/>
      <c r="G17" s="6">
        <v>11913689284</v>
      </c>
      <c r="H17" s="6"/>
      <c r="I17" s="6">
        <f t="shared" si="0"/>
        <v>-68866147114</v>
      </c>
      <c r="J17" s="6"/>
      <c r="K17" s="9">
        <f t="shared" si="1"/>
        <v>2.49441164267271E-2</v>
      </c>
      <c r="L17" s="6"/>
      <c r="M17" s="6">
        <v>85031005800</v>
      </c>
      <c r="N17" s="6"/>
      <c r="O17" s="6">
        <v>216784129450</v>
      </c>
      <c r="P17" s="6"/>
      <c r="Q17" s="6">
        <v>11913689284</v>
      </c>
      <c r="R17" s="6"/>
      <c r="S17" s="6">
        <f t="shared" si="2"/>
        <v>313728824534</v>
      </c>
      <c r="T17" s="6"/>
      <c r="U17" s="9">
        <f t="shared" si="3"/>
        <v>6.6611578341072772E-2</v>
      </c>
    </row>
    <row r="18" spans="1:21" x14ac:dyDescent="0.55000000000000004">
      <c r="A18" s="1" t="s">
        <v>70</v>
      </c>
      <c r="C18" s="6">
        <v>0</v>
      </c>
      <c r="D18" s="6"/>
      <c r="E18" s="6">
        <v>-214124359891</v>
      </c>
      <c r="F18" s="6"/>
      <c r="G18" s="6">
        <v>30308240659</v>
      </c>
      <c r="H18" s="6"/>
      <c r="I18" s="6">
        <f t="shared" si="0"/>
        <v>-183816119232</v>
      </c>
      <c r="J18" s="6"/>
      <c r="K18" s="9">
        <f t="shared" si="1"/>
        <v>6.6580328236484618E-2</v>
      </c>
      <c r="L18" s="6"/>
      <c r="M18" s="6">
        <v>84917519432</v>
      </c>
      <c r="N18" s="6"/>
      <c r="O18" s="6">
        <v>237783908274</v>
      </c>
      <c r="P18" s="6"/>
      <c r="Q18" s="6">
        <v>133962868200</v>
      </c>
      <c r="R18" s="6"/>
      <c r="S18" s="6">
        <f t="shared" si="2"/>
        <v>456664295906</v>
      </c>
      <c r="T18" s="6"/>
      <c r="U18" s="9">
        <f t="shared" si="3"/>
        <v>9.6959944842482007E-2</v>
      </c>
    </row>
    <row r="19" spans="1:21" x14ac:dyDescent="0.55000000000000004">
      <c r="A19" s="1" t="s">
        <v>71</v>
      </c>
      <c r="C19" s="6">
        <v>0</v>
      </c>
      <c r="D19" s="6"/>
      <c r="E19" s="6">
        <v>-16786469243</v>
      </c>
      <c r="F19" s="6"/>
      <c r="G19" s="6">
        <v>15001440629</v>
      </c>
      <c r="H19" s="6"/>
      <c r="I19" s="6">
        <f t="shared" si="0"/>
        <v>-1785028614</v>
      </c>
      <c r="J19" s="6"/>
      <c r="K19" s="9">
        <f t="shared" si="1"/>
        <v>6.4655804685788052E-4</v>
      </c>
      <c r="L19" s="6"/>
      <c r="M19" s="6">
        <v>0</v>
      </c>
      <c r="N19" s="6"/>
      <c r="O19" s="6">
        <v>28370739756</v>
      </c>
      <c r="P19" s="6"/>
      <c r="Q19" s="6">
        <v>15001440629</v>
      </c>
      <c r="R19" s="6"/>
      <c r="S19" s="6">
        <f t="shared" si="2"/>
        <v>43372180385</v>
      </c>
      <c r="T19" s="6"/>
      <c r="U19" s="9">
        <f t="shared" si="3"/>
        <v>9.2088745617489969E-3</v>
      </c>
    </row>
    <row r="20" spans="1:21" x14ac:dyDescent="0.55000000000000004">
      <c r="A20" s="1" t="s">
        <v>18</v>
      </c>
      <c r="C20" s="6">
        <v>0</v>
      </c>
      <c r="D20" s="6"/>
      <c r="E20" s="6">
        <v>-20110538419</v>
      </c>
      <c r="F20" s="6"/>
      <c r="G20" s="6">
        <v>8117712583</v>
      </c>
      <c r="H20" s="6"/>
      <c r="I20" s="6">
        <f t="shared" si="0"/>
        <v>-11992825836</v>
      </c>
      <c r="J20" s="6"/>
      <c r="K20" s="9">
        <f t="shared" si="1"/>
        <v>4.3439404769288975E-3</v>
      </c>
      <c r="L20" s="6"/>
      <c r="M20" s="6">
        <v>42275820375</v>
      </c>
      <c r="N20" s="6"/>
      <c r="O20" s="6">
        <v>90108828698</v>
      </c>
      <c r="P20" s="6"/>
      <c r="Q20" s="6">
        <v>8117712583</v>
      </c>
      <c r="R20" s="6"/>
      <c r="S20" s="6">
        <f t="shared" si="2"/>
        <v>140502361656</v>
      </c>
      <c r="T20" s="6"/>
      <c r="U20" s="9">
        <f t="shared" si="3"/>
        <v>2.9831763416880756E-2</v>
      </c>
    </row>
    <row r="21" spans="1:21" x14ac:dyDescent="0.55000000000000004">
      <c r="A21" s="1" t="s">
        <v>19</v>
      </c>
      <c r="C21" s="6">
        <v>0</v>
      </c>
      <c r="D21" s="6"/>
      <c r="E21" s="6">
        <v>-40567938906</v>
      </c>
      <c r="F21" s="6"/>
      <c r="G21" s="6">
        <v>1299306967</v>
      </c>
      <c r="H21" s="6"/>
      <c r="I21" s="6">
        <f t="shared" si="0"/>
        <v>-39268631939</v>
      </c>
      <c r="J21" s="6"/>
      <c r="K21" s="9">
        <f t="shared" si="1"/>
        <v>1.422355348823603E-2</v>
      </c>
      <c r="L21" s="6"/>
      <c r="M21" s="6">
        <v>71635539309</v>
      </c>
      <c r="N21" s="6"/>
      <c r="O21" s="6">
        <v>37367645223</v>
      </c>
      <c r="P21" s="6"/>
      <c r="Q21" s="6">
        <v>1299306967</v>
      </c>
      <c r="R21" s="6"/>
      <c r="S21" s="6">
        <f t="shared" si="2"/>
        <v>110302491499</v>
      </c>
      <c r="T21" s="6"/>
      <c r="U21" s="9">
        <f t="shared" si="3"/>
        <v>2.3419662074770191E-2</v>
      </c>
    </row>
    <row r="22" spans="1:21" x14ac:dyDescent="0.55000000000000004">
      <c r="A22" s="1" t="s">
        <v>95</v>
      </c>
      <c r="C22" s="6">
        <v>0</v>
      </c>
      <c r="D22" s="6"/>
      <c r="E22" s="6">
        <v>0</v>
      </c>
      <c r="F22" s="6"/>
      <c r="G22" s="6">
        <v>139337007</v>
      </c>
      <c r="H22" s="6"/>
      <c r="I22" s="6">
        <f t="shared" si="0"/>
        <v>139337007</v>
      </c>
      <c r="J22" s="6"/>
      <c r="K22" s="9">
        <f t="shared" si="1"/>
        <v>-5.0469478413046227E-5</v>
      </c>
      <c r="L22" s="6"/>
      <c r="M22" s="6">
        <v>0</v>
      </c>
      <c r="N22" s="6"/>
      <c r="O22" s="6">
        <v>0</v>
      </c>
      <c r="P22" s="6"/>
      <c r="Q22" s="6">
        <v>139337007</v>
      </c>
      <c r="R22" s="6"/>
      <c r="S22" s="6">
        <f t="shared" si="2"/>
        <v>139337007</v>
      </c>
      <c r="T22" s="6"/>
      <c r="U22" s="9">
        <f t="shared" si="3"/>
        <v>2.9584332811552792E-5</v>
      </c>
    </row>
    <row r="23" spans="1:21" x14ac:dyDescent="0.55000000000000004">
      <c r="A23" s="1" t="s">
        <v>78</v>
      </c>
      <c r="C23" s="6">
        <v>0</v>
      </c>
      <c r="D23" s="6"/>
      <c r="E23" s="6">
        <v>-28042049896</v>
      </c>
      <c r="F23" s="6"/>
      <c r="G23" s="6">
        <v>30071677485</v>
      </c>
      <c r="H23" s="6"/>
      <c r="I23" s="6">
        <f t="shared" si="0"/>
        <v>2029627589</v>
      </c>
      <c r="J23" s="6"/>
      <c r="K23" s="9">
        <f t="shared" si="1"/>
        <v>-7.3515462973564917E-4</v>
      </c>
      <c r="L23" s="6"/>
      <c r="M23" s="6">
        <v>115707893400</v>
      </c>
      <c r="N23" s="6"/>
      <c r="O23" s="6">
        <v>342576117220</v>
      </c>
      <c r="P23" s="6"/>
      <c r="Q23" s="6">
        <v>21176037362</v>
      </c>
      <c r="R23" s="6"/>
      <c r="S23" s="6">
        <f t="shared" si="2"/>
        <v>479460047982</v>
      </c>
      <c r="T23" s="6"/>
      <c r="U23" s="9">
        <f t="shared" si="3"/>
        <v>0.10179998791952348</v>
      </c>
    </row>
    <row r="24" spans="1:21" x14ac:dyDescent="0.55000000000000004">
      <c r="A24" s="1" t="s">
        <v>62</v>
      </c>
      <c r="C24" s="6">
        <v>0</v>
      </c>
      <c r="D24" s="6"/>
      <c r="E24" s="6">
        <v>-16524479269</v>
      </c>
      <c r="F24" s="6"/>
      <c r="G24" s="6">
        <v>17432048708</v>
      </c>
      <c r="H24" s="6"/>
      <c r="I24" s="6">
        <f t="shared" si="0"/>
        <v>907569439</v>
      </c>
      <c r="J24" s="6"/>
      <c r="K24" s="9">
        <f t="shared" si="1"/>
        <v>-3.2873216668096637E-4</v>
      </c>
      <c r="L24" s="6"/>
      <c r="M24" s="6">
        <v>0</v>
      </c>
      <c r="N24" s="6"/>
      <c r="O24" s="6">
        <v>0</v>
      </c>
      <c r="P24" s="6"/>
      <c r="Q24" s="6">
        <v>17432048708</v>
      </c>
      <c r="R24" s="6"/>
      <c r="S24" s="6">
        <f t="shared" si="2"/>
        <v>17432048708</v>
      </c>
      <c r="T24" s="6"/>
      <c r="U24" s="9">
        <f t="shared" si="3"/>
        <v>3.7012100494211914E-3</v>
      </c>
    </row>
    <row r="25" spans="1:21" x14ac:dyDescent="0.55000000000000004">
      <c r="A25" s="1" t="s">
        <v>96</v>
      </c>
      <c r="C25" s="6">
        <v>0</v>
      </c>
      <c r="D25" s="6"/>
      <c r="E25" s="6">
        <v>-8361431018</v>
      </c>
      <c r="F25" s="6"/>
      <c r="G25" s="6">
        <v>427368027</v>
      </c>
      <c r="H25" s="6"/>
      <c r="I25" s="6">
        <f t="shared" si="0"/>
        <v>-7934062991</v>
      </c>
      <c r="J25" s="6"/>
      <c r="K25" s="9">
        <f t="shared" si="1"/>
        <v>2.8738095461747896E-3</v>
      </c>
      <c r="L25" s="6"/>
      <c r="M25" s="6">
        <v>0</v>
      </c>
      <c r="N25" s="6"/>
      <c r="O25" s="6">
        <v>-8361431018</v>
      </c>
      <c r="P25" s="6"/>
      <c r="Q25" s="6">
        <v>427368027</v>
      </c>
      <c r="R25" s="6"/>
      <c r="S25" s="6">
        <f t="shared" si="2"/>
        <v>-7934062991</v>
      </c>
      <c r="T25" s="6"/>
      <c r="U25" s="9">
        <f t="shared" si="3"/>
        <v>-1.6845773074023903E-3</v>
      </c>
    </row>
    <row r="26" spans="1:21" x14ac:dyDescent="0.55000000000000004">
      <c r="A26" s="1" t="s">
        <v>255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9">
        <f t="shared" si="1"/>
        <v>0</v>
      </c>
      <c r="L26" s="6"/>
      <c r="M26" s="6">
        <v>0</v>
      </c>
      <c r="N26" s="6"/>
      <c r="O26" s="6">
        <v>0</v>
      </c>
      <c r="P26" s="6"/>
      <c r="Q26" s="6">
        <v>1906375493</v>
      </c>
      <c r="R26" s="6"/>
      <c r="S26" s="6">
        <f t="shared" si="2"/>
        <v>1906375493</v>
      </c>
      <c r="T26" s="6"/>
      <c r="U26" s="9">
        <f t="shared" si="3"/>
        <v>4.0476574215994197E-4</v>
      </c>
    </row>
    <row r="27" spans="1:21" x14ac:dyDescent="0.55000000000000004">
      <c r="A27" s="1" t="s">
        <v>39</v>
      </c>
      <c r="C27" s="6">
        <v>0</v>
      </c>
      <c r="D27" s="6"/>
      <c r="E27" s="6">
        <v>-76076036897</v>
      </c>
      <c r="F27" s="6"/>
      <c r="G27" s="6">
        <v>0</v>
      </c>
      <c r="H27" s="6"/>
      <c r="I27" s="6">
        <f t="shared" si="0"/>
        <v>-76076036897</v>
      </c>
      <c r="J27" s="6"/>
      <c r="K27" s="9">
        <f t="shared" si="1"/>
        <v>2.7555622046074594E-2</v>
      </c>
      <c r="L27" s="6"/>
      <c r="M27" s="6">
        <v>0</v>
      </c>
      <c r="N27" s="6"/>
      <c r="O27" s="6">
        <v>-87623292497</v>
      </c>
      <c r="P27" s="6"/>
      <c r="Q27" s="6">
        <v>-1941827741</v>
      </c>
      <c r="R27" s="6"/>
      <c r="S27" s="6">
        <f t="shared" si="2"/>
        <v>-89565120238</v>
      </c>
      <c r="T27" s="6"/>
      <c r="U27" s="9">
        <f t="shared" si="3"/>
        <v>-1.9016658836569774E-2</v>
      </c>
    </row>
    <row r="28" spans="1:21" x14ac:dyDescent="0.55000000000000004">
      <c r="A28" s="1" t="s">
        <v>54</v>
      </c>
      <c r="C28" s="6">
        <v>0</v>
      </c>
      <c r="D28" s="6"/>
      <c r="E28" s="6">
        <v>-146599120044</v>
      </c>
      <c r="F28" s="6"/>
      <c r="G28" s="6">
        <v>0</v>
      </c>
      <c r="H28" s="6"/>
      <c r="I28" s="6">
        <f t="shared" si="0"/>
        <v>-146599120044</v>
      </c>
      <c r="J28" s="6"/>
      <c r="K28" s="9">
        <f t="shared" si="1"/>
        <v>5.3099899902631253E-2</v>
      </c>
      <c r="L28" s="6"/>
      <c r="M28" s="6">
        <v>0</v>
      </c>
      <c r="N28" s="6"/>
      <c r="O28" s="6">
        <v>192074765437</v>
      </c>
      <c r="P28" s="6"/>
      <c r="Q28" s="6">
        <v>2824521915</v>
      </c>
      <c r="R28" s="6"/>
      <c r="S28" s="6">
        <f t="shared" si="2"/>
        <v>194899287352</v>
      </c>
      <c r="T28" s="6"/>
      <c r="U28" s="9">
        <f t="shared" si="3"/>
        <v>4.1381435599201793E-2</v>
      </c>
    </row>
    <row r="29" spans="1:21" x14ac:dyDescent="0.55000000000000004">
      <c r="A29" s="1" t="s">
        <v>34</v>
      </c>
      <c r="C29" s="6">
        <v>0</v>
      </c>
      <c r="D29" s="6"/>
      <c r="E29" s="6">
        <v>-7178484270</v>
      </c>
      <c r="F29" s="6"/>
      <c r="G29" s="6">
        <v>0</v>
      </c>
      <c r="H29" s="6"/>
      <c r="I29" s="6">
        <f t="shared" si="0"/>
        <v>-7178484270</v>
      </c>
      <c r="J29" s="6"/>
      <c r="K29" s="9">
        <f t="shared" si="1"/>
        <v>2.6001301786477797E-3</v>
      </c>
      <c r="L29" s="6"/>
      <c r="M29" s="6">
        <v>2219109396</v>
      </c>
      <c r="N29" s="6"/>
      <c r="O29" s="6">
        <v>-6691807418</v>
      </c>
      <c r="P29" s="6"/>
      <c r="Q29" s="6">
        <v>-7787752626</v>
      </c>
      <c r="R29" s="6"/>
      <c r="S29" s="6">
        <f t="shared" si="2"/>
        <v>-12260450648</v>
      </c>
      <c r="T29" s="6"/>
      <c r="U29" s="9">
        <f t="shared" si="3"/>
        <v>-2.6031652336988269E-3</v>
      </c>
    </row>
    <row r="30" spans="1:21" x14ac:dyDescent="0.55000000000000004">
      <c r="A30" s="1" t="s">
        <v>220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9">
        <f t="shared" si="1"/>
        <v>0</v>
      </c>
      <c r="L30" s="6"/>
      <c r="M30" s="6">
        <v>1511182890</v>
      </c>
      <c r="N30" s="6"/>
      <c r="O30" s="6">
        <v>0</v>
      </c>
      <c r="P30" s="6"/>
      <c r="Q30" s="6">
        <v>-16036842895</v>
      </c>
      <c r="R30" s="6"/>
      <c r="S30" s="6">
        <f t="shared" si="2"/>
        <v>-14525660005</v>
      </c>
      <c r="T30" s="6"/>
      <c r="U30" s="9">
        <f t="shared" si="3"/>
        <v>-3.084119353126206E-3</v>
      </c>
    </row>
    <row r="31" spans="1:21" x14ac:dyDescent="0.55000000000000004">
      <c r="A31" s="1" t="s">
        <v>256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9">
        <f t="shared" si="1"/>
        <v>0</v>
      </c>
      <c r="L31" s="6"/>
      <c r="M31" s="6">
        <v>0</v>
      </c>
      <c r="N31" s="6"/>
      <c r="O31" s="6">
        <v>0</v>
      </c>
      <c r="P31" s="6"/>
      <c r="Q31" s="6">
        <v>15479786703</v>
      </c>
      <c r="R31" s="6"/>
      <c r="S31" s="6">
        <f t="shared" si="2"/>
        <v>15479786703</v>
      </c>
      <c r="T31" s="6"/>
      <c r="U31" s="9">
        <f t="shared" si="3"/>
        <v>3.2867015844068011E-3</v>
      </c>
    </row>
    <row r="32" spans="1:21" x14ac:dyDescent="0.55000000000000004">
      <c r="A32" s="1" t="s">
        <v>64</v>
      </c>
      <c r="C32" s="6">
        <v>0</v>
      </c>
      <c r="D32" s="6"/>
      <c r="E32" s="6">
        <v>-1609348431</v>
      </c>
      <c r="F32" s="6"/>
      <c r="G32" s="6">
        <v>0</v>
      </c>
      <c r="H32" s="6"/>
      <c r="I32" s="6">
        <f t="shared" si="0"/>
        <v>-1609348431</v>
      </c>
      <c r="J32" s="6"/>
      <c r="K32" s="9">
        <f t="shared" si="1"/>
        <v>5.8292464899453679E-4</v>
      </c>
      <c r="L32" s="6"/>
      <c r="M32" s="6">
        <v>121082667</v>
      </c>
      <c r="N32" s="6"/>
      <c r="O32" s="6">
        <v>1345794187</v>
      </c>
      <c r="P32" s="6"/>
      <c r="Q32" s="6">
        <v>1350855745</v>
      </c>
      <c r="R32" s="6"/>
      <c r="S32" s="6">
        <f t="shared" si="2"/>
        <v>2817732599</v>
      </c>
      <c r="T32" s="6"/>
      <c r="U32" s="9">
        <f t="shared" si="3"/>
        <v>5.9826704173987055E-4</v>
      </c>
    </row>
    <row r="33" spans="1:21" x14ac:dyDescent="0.55000000000000004">
      <c r="A33" s="1" t="s">
        <v>40</v>
      </c>
      <c r="C33" s="6">
        <v>0</v>
      </c>
      <c r="D33" s="6"/>
      <c r="E33" s="6">
        <v>13903349933</v>
      </c>
      <c r="F33" s="6"/>
      <c r="G33" s="6">
        <v>0</v>
      </c>
      <c r="H33" s="6"/>
      <c r="I33" s="6">
        <f t="shared" si="0"/>
        <v>13903349933</v>
      </c>
      <c r="J33" s="6"/>
      <c r="K33" s="9">
        <f t="shared" si="1"/>
        <v>-5.0359544418272974E-3</v>
      </c>
      <c r="L33" s="6"/>
      <c r="M33" s="6">
        <v>20977556757</v>
      </c>
      <c r="N33" s="6"/>
      <c r="O33" s="6">
        <v>-37891524114</v>
      </c>
      <c r="P33" s="6"/>
      <c r="Q33" s="6">
        <v>-1357210481</v>
      </c>
      <c r="R33" s="6"/>
      <c r="S33" s="6">
        <f t="shared" si="2"/>
        <v>-18271177838</v>
      </c>
      <c r="T33" s="6"/>
      <c r="U33" s="9">
        <f t="shared" si="3"/>
        <v>-3.8793757498929169E-3</v>
      </c>
    </row>
    <row r="34" spans="1:21" x14ac:dyDescent="0.55000000000000004">
      <c r="A34" s="1" t="s">
        <v>30</v>
      </c>
      <c r="C34" s="6">
        <v>0</v>
      </c>
      <c r="D34" s="6"/>
      <c r="E34" s="6">
        <v>30831435053</v>
      </c>
      <c r="F34" s="6"/>
      <c r="G34" s="6">
        <v>0</v>
      </c>
      <c r="H34" s="6"/>
      <c r="I34" s="6">
        <f t="shared" si="0"/>
        <v>30831435053</v>
      </c>
      <c r="J34" s="6"/>
      <c r="K34" s="9">
        <f t="shared" si="1"/>
        <v>-1.1167503015552934E-2</v>
      </c>
      <c r="L34" s="6"/>
      <c r="M34" s="6">
        <v>17987965270</v>
      </c>
      <c r="N34" s="6"/>
      <c r="O34" s="6">
        <v>39515950168</v>
      </c>
      <c r="P34" s="6"/>
      <c r="Q34" s="6">
        <v>-6911071672</v>
      </c>
      <c r="R34" s="6"/>
      <c r="S34" s="6">
        <f t="shared" si="2"/>
        <v>50592843766</v>
      </c>
      <c r="T34" s="6"/>
      <c r="U34" s="9">
        <f t="shared" si="3"/>
        <v>1.0741981330603993E-2</v>
      </c>
    </row>
    <row r="35" spans="1:21" x14ac:dyDescent="0.55000000000000004">
      <c r="A35" s="1" t="s">
        <v>257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9">
        <f t="shared" si="1"/>
        <v>0</v>
      </c>
      <c r="L35" s="6"/>
      <c r="M35" s="6">
        <v>0</v>
      </c>
      <c r="N35" s="6"/>
      <c r="O35" s="6">
        <v>0</v>
      </c>
      <c r="P35" s="6"/>
      <c r="Q35" s="6">
        <v>16045303888</v>
      </c>
      <c r="R35" s="6"/>
      <c r="S35" s="6">
        <f t="shared" si="2"/>
        <v>16045303888</v>
      </c>
      <c r="T35" s="6"/>
      <c r="U35" s="9">
        <f t="shared" si="3"/>
        <v>3.4067734086257071E-3</v>
      </c>
    </row>
    <row r="36" spans="1:21" x14ac:dyDescent="0.55000000000000004">
      <c r="A36" s="1" t="s">
        <v>55</v>
      </c>
      <c r="C36" s="6">
        <v>0</v>
      </c>
      <c r="D36" s="6"/>
      <c r="E36" s="6">
        <v>-19353587437</v>
      </c>
      <c r="F36" s="6"/>
      <c r="G36" s="6">
        <v>0</v>
      </c>
      <c r="H36" s="6"/>
      <c r="I36" s="6">
        <f t="shared" si="0"/>
        <v>-19353587437</v>
      </c>
      <c r="J36" s="6"/>
      <c r="K36" s="9">
        <f t="shared" si="1"/>
        <v>7.0100936168858152E-3</v>
      </c>
      <c r="L36" s="6"/>
      <c r="M36" s="6">
        <v>0</v>
      </c>
      <c r="N36" s="6"/>
      <c r="O36" s="6">
        <v>22371571711</v>
      </c>
      <c r="P36" s="6"/>
      <c r="Q36" s="6">
        <v>63379422</v>
      </c>
      <c r="R36" s="6"/>
      <c r="S36" s="6">
        <f t="shared" si="2"/>
        <v>22434951133</v>
      </c>
      <c r="T36" s="6"/>
      <c r="U36" s="9">
        <f t="shared" si="3"/>
        <v>4.763437045332798E-3</v>
      </c>
    </row>
    <row r="37" spans="1:21" x14ac:dyDescent="0.55000000000000004">
      <c r="A37" s="1" t="s">
        <v>258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9">
        <f t="shared" si="1"/>
        <v>0</v>
      </c>
      <c r="L37" s="6"/>
      <c r="M37" s="6">
        <v>0</v>
      </c>
      <c r="N37" s="6"/>
      <c r="O37" s="6">
        <v>0</v>
      </c>
      <c r="P37" s="6"/>
      <c r="Q37" s="6">
        <v>-234752</v>
      </c>
      <c r="R37" s="6"/>
      <c r="S37" s="6">
        <f t="shared" si="2"/>
        <v>-234752</v>
      </c>
      <c r="T37" s="6"/>
      <c r="U37" s="9">
        <f t="shared" si="3"/>
        <v>-4.9843049206429715E-8</v>
      </c>
    </row>
    <row r="38" spans="1:21" x14ac:dyDescent="0.55000000000000004">
      <c r="A38" s="1" t="s">
        <v>67</v>
      </c>
      <c r="C38" s="6">
        <v>0</v>
      </c>
      <c r="D38" s="6"/>
      <c r="E38" s="6">
        <v>-5795347985</v>
      </c>
      <c r="F38" s="6"/>
      <c r="G38" s="6">
        <v>0</v>
      </c>
      <c r="H38" s="6"/>
      <c r="I38" s="6">
        <f t="shared" si="0"/>
        <v>-5795347985</v>
      </c>
      <c r="J38" s="6"/>
      <c r="K38" s="9">
        <f t="shared" si="1"/>
        <v>2.0991421900216963E-3</v>
      </c>
      <c r="L38" s="6"/>
      <c r="M38" s="6">
        <v>345945785</v>
      </c>
      <c r="N38" s="6"/>
      <c r="O38" s="6">
        <v>1462221114</v>
      </c>
      <c r="P38" s="6"/>
      <c r="Q38" s="6">
        <v>-272641454</v>
      </c>
      <c r="R38" s="6"/>
      <c r="S38" s="6">
        <f t="shared" si="2"/>
        <v>1535525445</v>
      </c>
      <c r="T38" s="6"/>
      <c r="U38" s="9">
        <f t="shared" si="3"/>
        <v>3.2602606287852664E-4</v>
      </c>
    </row>
    <row r="39" spans="1:21" x14ac:dyDescent="0.55000000000000004">
      <c r="A39" s="1" t="s">
        <v>22</v>
      </c>
      <c r="C39" s="6">
        <v>0</v>
      </c>
      <c r="D39" s="6"/>
      <c r="E39" s="6">
        <v>-59093452329</v>
      </c>
      <c r="F39" s="6"/>
      <c r="G39" s="6">
        <v>0</v>
      </c>
      <c r="H39" s="6"/>
      <c r="I39" s="6">
        <f t="shared" si="0"/>
        <v>-59093452329</v>
      </c>
      <c r="J39" s="6"/>
      <c r="K39" s="9">
        <f t="shared" si="1"/>
        <v>2.1404333140806173E-2</v>
      </c>
      <c r="L39" s="6"/>
      <c r="M39" s="6">
        <v>0</v>
      </c>
      <c r="N39" s="6"/>
      <c r="O39" s="6">
        <v>550030366312</v>
      </c>
      <c r="P39" s="6"/>
      <c r="Q39" s="6">
        <v>16647893</v>
      </c>
      <c r="R39" s="6"/>
      <c r="S39" s="6">
        <f t="shared" si="2"/>
        <v>550047014205</v>
      </c>
      <c r="T39" s="6"/>
      <c r="U39" s="9">
        <f t="shared" si="3"/>
        <v>0.11678716430475378</v>
      </c>
    </row>
    <row r="40" spans="1:21" x14ac:dyDescent="0.55000000000000004">
      <c r="A40" s="1" t="s">
        <v>26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9">
        <f t="shared" si="1"/>
        <v>0</v>
      </c>
      <c r="L40" s="6"/>
      <c r="M40" s="6">
        <v>0</v>
      </c>
      <c r="N40" s="6"/>
      <c r="O40" s="6">
        <v>0</v>
      </c>
      <c r="P40" s="6"/>
      <c r="Q40" s="6">
        <v>2097507090</v>
      </c>
      <c r="R40" s="6"/>
      <c r="S40" s="6">
        <f t="shared" si="2"/>
        <v>2097507090</v>
      </c>
      <c r="T40" s="6"/>
      <c r="U40" s="9">
        <f t="shared" si="3"/>
        <v>4.453472136454863E-4</v>
      </c>
    </row>
    <row r="41" spans="1:21" x14ac:dyDescent="0.55000000000000004">
      <c r="A41" s="1" t="s">
        <v>28</v>
      </c>
      <c r="C41" s="6">
        <v>0</v>
      </c>
      <c r="D41" s="6"/>
      <c r="E41" s="6">
        <v>5565874263</v>
      </c>
      <c r="F41" s="6"/>
      <c r="G41" s="6">
        <v>0</v>
      </c>
      <c r="H41" s="6"/>
      <c r="I41" s="6">
        <f t="shared" si="0"/>
        <v>5565874263</v>
      </c>
      <c r="J41" s="6"/>
      <c r="K41" s="9">
        <f t="shared" si="1"/>
        <v>-2.0160241490346357E-3</v>
      </c>
      <c r="L41" s="6"/>
      <c r="M41" s="6">
        <v>19812309507</v>
      </c>
      <c r="N41" s="6"/>
      <c r="O41" s="6">
        <v>21103939916</v>
      </c>
      <c r="P41" s="6"/>
      <c r="Q41" s="6">
        <v>620287217</v>
      </c>
      <c r="R41" s="6"/>
      <c r="S41" s="6">
        <f t="shared" si="2"/>
        <v>41536536640</v>
      </c>
      <c r="T41" s="6"/>
      <c r="U41" s="9">
        <f t="shared" si="3"/>
        <v>8.8191267363523663E-3</v>
      </c>
    </row>
    <row r="42" spans="1:21" x14ac:dyDescent="0.55000000000000004">
      <c r="A42" s="1" t="s">
        <v>80</v>
      </c>
      <c r="C42" s="6">
        <v>0</v>
      </c>
      <c r="D42" s="6"/>
      <c r="E42" s="6">
        <v>-44926747313</v>
      </c>
      <c r="F42" s="6"/>
      <c r="G42" s="6">
        <v>0</v>
      </c>
      <c r="H42" s="6"/>
      <c r="I42" s="6">
        <f t="shared" si="0"/>
        <v>-44926747313</v>
      </c>
      <c r="J42" s="6"/>
      <c r="K42" s="9">
        <f t="shared" si="1"/>
        <v>1.6272988436459211E-2</v>
      </c>
      <c r="L42" s="6"/>
      <c r="M42" s="6">
        <v>0</v>
      </c>
      <c r="N42" s="6"/>
      <c r="O42" s="6">
        <v>-51379861951</v>
      </c>
      <c r="P42" s="6"/>
      <c r="Q42" s="6">
        <v>-238571924</v>
      </c>
      <c r="R42" s="6"/>
      <c r="S42" s="6">
        <f t="shared" si="2"/>
        <v>-51618433875</v>
      </c>
      <c r="T42" s="6"/>
      <c r="U42" s="9">
        <f t="shared" si="3"/>
        <v>-1.0959736826908666E-2</v>
      </c>
    </row>
    <row r="43" spans="1:21" x14ac:dyDescent="0.55000000000000004">
      <c r="A43" s="1" t="s">
        <v>259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9">
        <f t="shared" si="1"/>
        <v>0</v>
      </c>
      <c r="L43" s="6"/>
      <c r="M43" s="6">
        <v>0</v>
      </c>
      <c r="N43" s="6"/>
      <c r="O43" s="6">
        <v>0</v>
      </c>
      <c r="P43" s="6"/>
      <c r="Q43" s="6">
        <v>457762745</v>
      </c>
      <c r="R43" s="6"/>
      <c r="S43" s="6">
        <f t="shared" si="2"/>
        <v>457762745</v>
      </c>
      <c r="T43" s="6"/>
      <c r="U43" s="9">
        <f t="shared" si="3"/>
        <v>9.7193169915082034E-5</v>
      </c>
    </row>
    <row r="44" spans="1:21" x14ac:dyDescent="0.55000000000000004">
      <c r="A44" s="1" t="s">
        <v>72</v>
      </c>
      <c r="C44" s="6">
        <v>0</v>
      </c>
      <c r="D44" s="6"/>
      <c r="E44" s="6">
        <v>-366273420355</v>
      </c>
      <c r="F44" s="6"/>
      <c r="G44" s="6">
        <v>0</v>
      </c>
      <c r="H44" s="6"/>
      <c r="I44" s="6">
        <f t="shared" si="0"/>
        <v>-366273420355</v>
      </c>
      <c r="J44" s="6"/>
      <c r="K44" s="9">
        <f t="shared" si="1"/>
        <v>0.13266847680946153</v>
      </c>
      <c r="L44" s="6"/>
      <c r="M44" s="6">
        <v>52075277149</v>
      </c>
      <c r="N44" s="6"/>
      <c r="O44" s="6">
        <v>153687097137</v>
      </c>
      <c r="P44" s="6"/>
      <c r="Q44" s="6">
        <v>6906777898</v>
      </c>
      <c r="R44" s="6"/>
      <c r="S44" s="6">
        <f t="shared" si="2"/>
        <v>212669152184</v>
      </c>
      <c r="T44" s="6"/>
      <c r="U44" s="9">
        <f t="shared" si="3"/>
        <v>4.5154371494158949E-2</v>
      </c>
    </row>
    <row r="45" spans="1:21" x14ac:dyDescent="0.55000000000000004">
      <c r="A45" s="1" t="s">
        <v>260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9">
        <f t="shared" si="1"/>
        <v>0</v>
      </c>
      <c r="L45" s="6"/>
      <c r="M45" s="6">
        <v>0</v>
      </c>
      <c r="N45" s="6"/>
      <c r="O45" s="6">
        <v>0</v>
      </c>
      <c r="P45" s="6"/>
      <c r="Q45" s="6">
        <v>-1171702936</v>
      </c>
      <c r="R45" s="6"/>
      <c r="S45" s="6">
        <f t="shared" si="2"/>
        <v>-1171702936</v>
      </c>
      <c r="T45" s="6"/>
      <c r="U45" s="9">
        <f t="shared" si="3"/>
        <v>-2.4877848578229862E-4</v>
      </c>
    </row>
    <row r="46" spans="1:21" x14ac:dyDescent="0.55000000000000004">
      <c r="A46" s="1" t="s">
        <v>248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9">
        <f t="shared" si="1"/>
        <v>0</v>
      </c>
      <c r="L46" s="6"/>
      <c r="M46" s="6">
        <v>16627381</v>
      </c>
      <c r="N46" s="6"/>
      <c r="O46" s="6">
        <v>0</v>
      </c>
      <c r="P46" s="6"/>
      <c r="Q46" s="6">
        <v>1256935671</v>
      </c>
      <c r="R46" s="6"/>
      <c r="S46" s="6">
        <f t="shared" si="2"/>
        <v>1273563052</v>
      </c>
      <c r="T46" s="6"/>
      <c r="U46" s="9">
        <f t="shared" si="3"/>
        <v>2.7040564454542158E-4</v>
      </c>
    </row>
    <row r="47" spans="1:21" x14ac:dyDescent="0.55000000000000004">
      <c r="A47" s="1" t="s">
        <v>86</v>
      </c>
      <c r="C47" s="6">
        <v>0</v>
      </c>
      <c r="D47" s="6"/>
      <c r="E47" s="6">
        <v>-14247872703</v>
      </c>
      <c r="F47" s="6"/>
      <c r="G47" s="6">
        <v>0</v>
      </c>
      <c r="H47" s="6"/>
      <c r="I47" s="6">
        <f t="shared" si="0"/>
        <v>-14247872703</v>
      </c>
      <c r="J47" s="6"/>
      <c r="K47" s="9">
        <f t="shared" si="1"/>
        <v>5.1607445810565537E-3</v>
      </c>
      <c r="L47" s="6"/>
      <c r="M47" s="6">
        <v>5060521395</v>
      </c>
      <c r="N47" s="6"/>
      <c r="O47" s="6">
        <v>-3382205813</v>
      </c>
      <c r="P47" s="6"/>
      <c r="Q47" s="6">
        <v>-4776</v>
      </c>
      <c r="R47" s="6"/>
      <c r="S47" s="6">
        <f t="shared" si="2"/>
        <v>1678310806</v>
      </c>
      <c r="T47" s="6"/>
      <c r="U47" s="9">
        <f t="shared" si="3"/>
        <v>3.5634255762311169E-4</v>
      </c>
    </row>
    <row r="48" spans="1:21" x14ac:dyDescent="0.55000000000000004">
      <c r="A48" s="1" t="s">
        <v>37</v>
      </c>
      <c r="C48" s="6">
        <v>0</v>
      </c>
      <c r="D48" s="6"/>
      <c r="E48" s="6">
        <v>-168846902308</v>
      </c>
      <c r="F48" s="6"/>
      <c r="G48" s="6">
        <v>0</v>
      </c>
      <c r="H48" s="6"/>
      <c r="I48" s="6">
        <f t="shared" si="0"/>
        <v>-168846902308</v>
      </c>
      <c r="J48" s="6"/>
      <c r="K48" s="9">
        <f t="shared" si="1"/>
        <v>6.1158304420471231E-2</v>
      </c>
      <c r="L48" s="6"/>
      <c r="M48" s="6">
        <v>24269525911</v>
      </c>
      <c r="N48" s="6"/>
      <c r="O48" s="6">
        <v>127328448643</v>
      </c>
      <c r="P48" s="6"/>
      <c r="Q48" s="6">
        <v>4474534847</v>
      </c>
      <c r="R48" s="6"/>
      <c r="S48" s="6">
        <f t="shared" si="2"/>
        <v>156072509401</v>
      </c>
      <c r="T48" s="6"/>
      <c r="U48" s="9">
        <f t="shared" si="3"/>
        <v>3.3137650651943358E-2</v>
      </c>
    </row>
    <row r="49" spans="1:21" x14ac:dyDescent="0.55000000000000004">
      <c r="A49" s="1" t="s">
        <v>81</v>
      </c>
      <c r="C49" s="6">
        <v>0</v>
      </c>
      <c r="D49" s="6"/>
      <c r="E49" s="6">
        <v>-6229537570</v>
      </c>
      <c r="F49" s="6"/>
      <c r="G49" s="6">
        <v>0</v>
      </c>
      <c r="H49" s="6"/>
      <c r="I49" s="6">
        <f t="shared" si="0"/>
        <v>-6229537570</v>
      </c>
      <c r="J49" s="6"/>
      <c r="K49" s="9">
        <f t="shared" si="1"/>
        <v>2.2564106886003047E-3</v>
      </c>
      <c r="L49" s="6"/>
      <c r="M49" s="6">
        <v>4912192145</v>
      </c>
      <c r="N49" s="6"/>
      <c r="O49" s="6">
        <v>19560306897</v>
      </c>
      <c r="P49" s="6"/>
      <c r="Q49" s="6">
        <v>29362299818</v>
      </c>
      <c r="R49" s="6"/>
      <c r="S49" s="6">
        <f t="shared" si="2"/>
        <v>53834798860</v>
      </c>
      <c r="T49" s="6"/>
      <c r="U49" s="9">
        <f t="shared" si="3"/>
        <v>1.1430320204288892E-2</v>
      </c>
    </row>
    <row r="50" spans="1:21" x14ac:dyDescent="0.55000000000000004">
      <c r="A50" s="1" t="s">
        <v>261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9">
        <f t="shared" si="1"/>
        <v>0</v>
      </c>
      <c r="L50" s="6"/>
      <c r="M50" s="6">
        <v>0</v>
      </c>
      <c r="N50" s="6"/>
      <c r="O50" s="6">
        <v>0</v>
      </c>
      <c r="P50" s="6"/>
      <c r="Q50" s="6">
        <v>-13958124051</v>
      </c>
      <c r="R50" s="6"/>
      <c r="S50" s="6">
        <f t="shared" si="2"/>
        <v>-13958124051</v>
      </c>
      <c r="T50" s="6"/>
      <c r="U50" s="9">
        <f t="shared" si="3"/>
        <v>-2.9636188995341597E-3</v>
      </c>
    </row>
    <row r="51" spans="1:21" x14ac:dyDescent="0.55000000000000004">
      <c r="A51" s="1" t="s">
        <v>262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9">
        <f t="shared" si="1"/>
        <v>0</v>
      </c>
      <c r="L51" s="6"/>
      <c r="M51" s="6">
        <v>0</v>
      </c>
      <c r="N51" s="6"/>
      <c r="O51" s="6">
        <v>0</v>
      </c>
      <c r="P51" s="6"/>
      <c r="Q51" s="6">
        <v>0</v>
      </c>
      <c r="R51" s="6"/>
      <c r="S51" s="6">
        <f t="shared" si="2"/>
        <v>0</v>
      </c>
      <c r="T51" s="6"/>
      <c r="U51" s="9">
        <f t="shared" si="3"/>
        <v>0</v>
      </c>
    </row>
    <row r="52" spans="1:21" x14ac:dyDescent="0.55000000000000004">
      <c r="A52" s="1" t="s">
        <v>15</v>
      </c>
      <c r="C52" s="6">
        <v>0</v>
      </c>
      <c r="D52" s="6"/>
      <c r="E52" s="6">
        <v>-143369843400</v>
      </c>
      <c r="F52" s="6"/>
      <c r="G52" s="6">
        <v>0</v>
      </c>
      <c r="H52" s="6"/>
      <c r="I52" s="6">
        <f t="shared" si="0"/>
        <v>-143369843400</v>
      </c>
      <c r="J52" s="6"/>
      <c r="K52" s="9">
        <f t="shared" si="1"/>
        <v>5.1930218485015389E-2</v>
      </c>
      <c r="L52" s="6"/>
      <c r="M52" s="6">
        <v>727200000</v>
      </c>
      <c r="N52" s="6"/>
      <c r="O52" s="6">
        <v>-111563424691</v>
      </c>
      <c r="P52" s="6"/>
      <c r="Q52" s="6">
        <v>-3800256331</v>
      </c>
      <c r="R52" s="6"/>
      <c r="S52" s="6">
        <f t="shared" si="2"/>
        <v>-114636481022</v>
      </c>
      <c r="T52" s="6"/>
      <c r="U52" s="9">
        <f t="shared" si="3"/>
        <v>-2.4339864045594892E-2</v>
      </c>
    </row>
    <row r="53" spans="1:21" x14ac:dyDescent="0.55000000000000004">
      <c r="A53" s="1" t="s">
        <v>263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9">
        <f t="shared" si="1"/>
        <v>0</v>
      </c>
      <c r="L53" s="6"/>
      <c r="M53" s="6">
        <v>0</v>
      </c>
      <c r="N53" s="6"/>
      <c r="O53" s="6">
        <v>0</v>
      </c>
      <c r="P53" s="6"/>
      <c r="Q53" s="6">
        <v>-1342988682</v>
      </c>
      <c r="R53" s="6"/>
      <c r="S53" s="6">
        <f t="shared" si="2"/>
        <v>-1342988682</v>
      </c>
      <c r="T53" s="6"/>
      <c r="U53" s="9">
        <f t="shared" si="3"/>
        <v>-2.8514624352765552E-4</v>
      </c>
    </row>
    <row r="54" spans="1:21" x14ac:dyDescent="0.55000000000000004">
      <c r="A54" s="1" t="s">
        <v>16</v>
      </c>
      <c r="C54" s="6">
        <v>0</v>
      </c>
      <c r="D54" s="6"/>
      <c r="E54" s="6">
        <v>-33969268830</v>
      </c>
      <c r="F54" s="6"/>
      <c r="G54" s="6">
        <v>0</v>
      </c>
      <c r="H54" s="6"/>
      <c r="I54" s="6">
        <f t="shared" si="0"/>
        <v>-33969268830</v>
      </c>
      <c r="J54" s="6"/>
      <c r="K54" s="9">
        <f t="shared" si="1"/>
        <v>1.2304062767206195E-2</v>
      </c>
      <c r="L54" s="6"/>
      <c r="M54" s="6">
        <v>740808782</v>
      </c>
      <c r="N54" s="6"/>
      <c r="O54" s="6">
        <v>-16834328292</v>
      </c>
      <c r="P54" s="6"/>
      <c r="Q54" s="6">
        <v>-4182975115</v>
      </c>
      <c r="R54" s="6"/>
      <c r="S54" s="6">
        <f t="shared" si="2"/>
        <v>-20276494625</v>
      </c>
      <c r="T54" s="6"/>
      <c r="U54" s="9">
        <f t="shared" si="3"/>
        <v>-4.3051489202553441E-3</v>
      </c>
    </row>
    <row r="55" spans="1:21" x14ac:dyDescent="0.55000000000000004">
      <c r="A55" s="1" t="s">
        <v>244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9">
        <f t="shared" si="1"/>
        <v>0</v>
      </c>
      <c r="L55" s="6"/>
      <c r="M55" s="6">
        <v>477631000</v>
      </c>
      <c r="N55" s="6"/>
      <c r="O55" s="6">
        <v>0</v>
      </c>
      <c r="P55" s="6"/>
      <c r="Q55" s="6">
        <v>-3118896985</v>
      </c>
      <c r="R55" s="6"/>
      <c r="S55" s="6">
        <f t="shared" si="2"/>
        <v>-2641265985</v>
      </c>
      <c r="T55" s="6"/>
      <c r="U55" s="9">
        <f t="shared" si="3"/>
        <v>-5.6079927096520607E-4</v>
      </c>
    </row>
    <row r="56" spans="1:21" x14ac:dyDescent="0.55000000000000004">
      <c r="A56" s="1" t="s">
        <v>84</v>
      </c>
      <c r="C56" s="6">
        <v>0</v>
      </c>
      <c r="D56" s="6"/>
      <c r="E56" s="6">
        <v>-112531001535</v>
      </c>
      <c r="F56" s="6"/>
      <c r="G56" s="6">
        <v>0</v>
      </c>
      <c r="H56" s="6"/>
      <c r="I56" s="6">
        <f t="shared" si="0"/>
        <v>-112531001535</v>
      </c>
      <c r="J56" s="6"/>
      <c r="K56" s="9">
        <f t="shared" si="1"/>
        <v>4.0760032636334396E-2</v>
      </c>
      <c r="L56" s="6"/>
      <c r="M56" s="6">
        <v>90665200000</v>
      </c>
      <c r="N56" s="6"/>
      <c r="O56" s="6">
        <v>106708878599</v>
      </c>
      <c r="P56" s="6"/>
      <c r="Q56" s="6">
        <v>-240659505</v>
      </c>
      <c r="R56" s="6"/>
      <c r="S56" s="6">
        <f t="shared" si="2"/>
        <v>197133419094</v>
      </c>
      <c r="T56" s="6"/>
      <c r="U56" s="9">
        <f t="shared" si="3"/>
        <v>4.1855791252615411E-2</v>
      </c>
    </row>
    <row r="57" spans="1:21" x14ac:dyDescent="0.55000000000000004">
      <c r="A57" s="1" t="s">
        <v>17</v>
      </c>
      <c r="C57" s="6">
        <v>0</v>
      </c>
      <c r="D57" s="6"/>
      <c r="E57" s="6">
        <v>41541201947</v>
      </c>
      <c r="F57" s="6"/>
      <c r="G57" s="6">
        <v>0</v>
      </c>
      <c r="H57" s="6"/>
      <c r="I57" s="6">
        <f t="shared" si="0"/>
        <v>41541201947</v>
      </c>
      <c r="J57" s="6"/>
      <c r="K57" s="9">
        <f t="shared" si="1"/>
        <v>-1.5046704677071974E-2</v>
      </c>
      <c r="L57" s="6"/>
      <c r="M57" s="6">
        <v>13734877446</v>
      </c>
      <c r="N57" s="6"/>
      <c r="O57" s="6">
        <v>18515896637</v>
      </c>
      <c r="P57" s="6"/>
      <c r="Q57" s="6">
        <v>-4945</v>
      </c>
      <c r="R57" s="6"/>
      <c r="S57" s="6">
        <f t="shared" si="2"/>
        <v>32250769138</v>
      </c>
      <c r="T57" s="6"/>
      <c r="U57" s="9">
        <f t="shared" si="3"/>
        <v>6.8475526218755908E-3</v>
      </c>
    </row>
    <row r="58" spans="1:21" x14ac:dyDescent="0.55000000000000004">
      <c r="A58" s="1" t="s">
        <v>264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9">
        <f t="shared" si="1"/>
        <v>0</v>
      </c>
      <c r="L58" s="6"/>
      <c r="M58" s="6">
        <v>0</v>
      </c>
      <c r="N58" s="6"/>
      <c r="O58" s="6">
        <v>0</v>
      </c>
      <c r="P58" s="6"/>
      <c r="Q58" s="6">
        <v>-1755922527</v>
      </c>
      <c r="R58" s="6"/>
      <c r="S58" s="6">
        <f t="shared" si="2"/>
        <v>-1755922527</v>
      </c>
      <c r="T58" s="6"/>
      <c r="U58" s="9">
        <f t="shared" si="3"/>
        <v>-3.7282124504131765E-4</v>
      </c>
    </row>
    <row r="59" spans="1:21" x14ac:dyDescent="0.55000000000000004">
      <c r="A59" s="1" t="s">
        <v>87</v>
      </c>
      <c r="C59" s="6">
        <v>0</v>
      </c>
      <c r="D59" s="6"/>
      <c r="E59" s="6">
        <v>-1099921911</v>
      </c>
      <c r="F59" s="6"/>
      <c r="G59" s="6">
        <v>0</v>
      </c>
      <c r="H59" s="6"/>
      <c r="I59" s="6">
        <f t="shared" si="0"/>
        <v>-1099921911</v>
      </c>
      <c r="J59" s="6"/>
      <c r="K59" s="9">
        <f t="shared" si="1"/>
        <v>3.9840446079949924E-4</v>
      </c>
      <c r="L59" s="6"/>
      <c r="M59" s="6">
        <v>637277399</v>
      </c>
      <c r="N59" s="6"/>
      <c r="O59" s="6">
        <v>-12768658716</v>
      </c>
      <c r="P59" s="6"/>
      <c r="Q59" s="6">
        <v>-271364457</v>
      </c>
      <c r="R59" s="6"/>
      <c r="S59" s="6">
        <f t="shared" si="2"/>
        <v>-12402745774</v>
      </c>
      <c r="T59" s="6"/>
      <c r="U59" s="9">
        <f t="shared" si="3"/>
        <v>-2.633377640694521E-3</v>
      </c>
    </row>
    <row r="60" spans="1:21" x14ac:dyDescent="0.55000000000000004">
      <c r="A60" s="1" t="s">
        <v>250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9">
        <f t="shared" si="1"/>
        <v>0</v>
      </c>
      <c r="L60" s="6"/>
      <c r="M60" s="6">
        <v>324040713</v>
      </c>
      <c r="N60" s="6"/>
      <c r="O60" s="6">
        <v>0</v>
      </c>
      <c r="P60" s="6"/>
      <c r="Q60" s="6">
        <v>4992036199</v>
      </c>
      <c r="R60" s="6"/>
      <c r="S60" s="6">
        <f t="shared" si="2"/>
        <v>5316076912</v>
      </c>
      <c r="T60" s="6"/>
      <c r="U60" s="9">
        <f t="shared" si="3"/>
        <v>1.12872087611599E-3</v>
      </c>
    </row>
    <row r="61" spans="1:21" x14ac:dyDescent="0.55000000000000004">
      <c r="A61" s="1" t="s">
        <v>79</v>
      </c>
      <c r="C61" s="6">
        <v>0</v>
      </c>
      <c r="D61" s="6"/>
      <c r="E61" s="6">
        <v>-46328237262</v>
      </c>
      <c r="F61" s="6"/>
      <c r="G61" s="6">
        <v>0</v>
      </c>
      <c r="H61" s="6"/>
      <c r="I61" s="6">
        <f t="shared" si="0"/>
        <v>-46328237262</v>
      </c>
      <c r="J61" s="6"/>
      <c r="K61" s="9">
        <f t="shared" si="1"/>
        <v>1.6780624334847331E-2</v>
      </c>
      <c r="L61" s="6"/>
      <c r="M61" s="6">
        <v>7422135201</v>
      </c>
      <c r="N61" s="6"/>
      <c r="O61" s="6">
        <v>-50802462429</v>
      </c>
      <c r="P61" s="6"/>
      <c r="Q61" s="6">
        <v>-1835016176</v>
      </c>
      <c r="R61" s="6"/>
      <c r="S61" s="6">
        <f t="shared" si="2"/>
        <v>-45215343404</v>
      </c>
      <c r="T61" s="6"/>
      <c r="U61" s="9">
        <f t="shared" si="3"/>
        <v>-9.60021889556293E-3</v>
      </c>
    </row>
    <row r="62" spans="1:21" x14ac:dyDescent="0.55000000000000004">
      <c r="A62" s="1" t="s">
        <v>51</v>
      </c>
      <c r="C62" s="6">
        <v>0</v>
      </c>
      <c r="D62" s="6"/>
      <c r="E62" s="6">
        <v>-16140376867</v>
      </c>
      <c r="F62" s="6"/>
      <c r="G62" s="6">
        <v>0</v>
      </c>
      <c r="H62" s="6"/>
      <c r="I62" s="6">
        <f t="shared" si="0"/>
        <v>-16140376867</v>
      </c>
      <c r="J62" s="6"/>
      <c r="K62" s="9">
        <f t="shared" si="1"/>
        <v>5.8462315174280096E-3</v>
      </c>
      <c r="L62" s="6"/>
      <c r="M62" s="6">
        <v>4348544053</v>
      </c>
      <c r="N62" s="6"/>
      <c r="O62" s="6">
        <v>7551053505</v>
      </c>
      <c r="P62" s="6"/>
      <c r="Q62" s="6">
        <v>0</v>
      </c>
      <c r="R62" s="6"/>
      <c r="S62" s="6">
        <f t="shared" si="2"/>
        <v>11899597558</v>
      </c>
      <c r="T62" s="6"/>
      <c r="U62" s="9">
        <f t="shared" si="3"/>
        <v>2.5265481300270278E-3</v>
      </c>
    </row>
    <row r="63" spans="1:21" x14ac:dyDescent="0.55000000000000004">
      <c r="A63" s="1" t="s">
        <v>49</v>
      </c>
      <c r="C63" s="6">
        <v>0</v>
      </c>
      <c r="D63" s="6"/>
      <c r="E63" s="6">
        <v>-91141696945</v>
      </c>
      <c r="F63" s="6"/>
      <c r="G63" s="6">
        <v>0</v>
      </c>
      <c r="H63" s="6"/>
      <c r="I63" s="6">
        <f t="shared" si="0"/>
        <v>-91141696945</v>
      </c>
      <c r="J63" s="6"/>
      <c r="K63" s="9">
        <f t="shared" si="1"/>
        <v>3.3012578679073243E-2</v>
      </c>
      <c r="L63" s="6"/>
      <c r="M63" s="6">
        <v>10770502203</v>
      </c>
      <c r="N63" s="6"/>
      <c r="O63" s="6">
        <v>-25009591677</v>
      </c>
      <c r="P63" s="6"/>
      <c r="Q63" s="6">
        <v>0</v>
      </c>
      <c r="R63" s="6"/>
      <c r="S63" s="6">
        <f t="shared" si="2"/>
        <v>-14239089474</v>
      </c>
      <c r="T63" s="6"/>
      <c r="U63" s="9">
        <f t="shared" si="3"/>
        <v>-3.0232740820412066E-3</v>
      </c>
    </row>
    <row r="64" spans="1:21" x14ac:dyDescent="0.55000000000000004">
      <c r="A64" s="1" t="s">
        <v>53</v>
      </c>
      <c r="C64" s="6">
        <v>0</v>
      </c>
      <c r="D64" s="6"/>
      <c r="E64" s="6">
        <v>-35975769763</v>
      </c>
      <c r="F64" s="6"/>
      <c r="G64" s="6">
        <v>0</v>
      </c>
      <c r="H64" s="6"/>
      <c r="I64" s="6">
        <f t="shared" si="0"/>
        <v>-35975769763</v>
      </c>
      <c r="J64" s="6"/>
      <c r="K64" s="9">
        <f t="shared" si="1"/>
        <v>1.3030840654173443E-2</v>
      </c>
      <c r="L64" s="6"/>
      <c r="M64" s="6">
        <v>78118001184</v>
      </c>
      <c r="N64" s="6"/>
      <c r="O64" s="6">
        <v>114394863408</v>
      </c>
      <c r="P64" s="6"/>
      <c r="Q64" s="6">
        <v>0</v>
      </c>
      <c r="R64" s="6"/>
      <c r="S64" s="6">
        <f t="shared" si="2"/>
        <v>192512864592</v>
      </c>
      <c r="T64" s="6"/>
      <c r="U64" s="9">
        <f t="shared" si="3"/>
        <v>4.0874745189518287E-2</v>
      </c>
    </row>
    <row r="65" spans="1:21" x14ac:dyDescent="0.55000000000000004">
      <c r="A65" s="1" t="s">
        <v>83</v>
      </c>
      <c r="C65" s="6">
        <v>0</v>
      </c>
      <c r="D65" s="6"/>
      <c r="E65" s="6">
        <v>-108566189188</v>
      </c>
      <c r="F65" s="6"/>
      <c r="G65" s="6">
        <v>0</v>
      </c>
      <c r="H65" s="6"/>
      <c r="I65" s="6">
        <f t="shared" si="0"/>
        <v>-108566189188</v>
      </c>
      <c r="J65" s="6"/>
      <c r="K65" s="9">
        <f t="shared" si="1"/>
        <v>3.9323931664546653E-2</v>
      </c>
      <c r="L65" s="6"/>
      <c r="M65" s="6">
        <v>9222104080</v>
      </c>
      <c r="N65" s="6"/>
      <c r="O65" s="6">
        <v>-9561627382</v>
      </c>
      <c r="P65" s="6"/>
      <c r="Q65" s="6">
        <v>0</v>
      </c>
      <c r="R65" s="6"/>
      <c r="S65" s="6">
        <f t="shared" si="2"/>
        <v>-339523302</v>
      </c>
      <c r="T65" s="6"/>
      <c r="U65" s="9">
        <f t="shared" si="3"/>
        <v>-7.2088317238257804E-5</v>
      </c>
    </row>
    <row r="66" spans="1:21" x14ac:dyDescent="0.55000000000000004">
      <c r="A66" s="1" t="s">
        <v>29</v>
      </c>
      <c r="C66" s="6">
        <v>0</v>
      </c>
      <c r="D66" s="6"/>
      <c r="E66" s="6">
        <v>18404927044</v>
      </c>
      <c r="F66" s="6"/>
      <c r="G66" s="6">
        <v>0</v>
      </c>
      <c r="H66" s="6"/>
      <c r="I66" s="6">
        <f t="shared" si="0"/>
        <v>18404927044</v>
      </c>
      <c r="J66" s="6"/>
      <c r="K66" s="9">
        <f t="shared" si="1"/>
        <v>-6.6664778305511379E-3</v>
      </c>
      <c r="L66" s="6"/>
      <c r="M66" s="6">
        <v>12192798575</v>
      </c>
      <c r="N66" s="6"/>
      <c r="O66" s="6">
        <v>236415670000</v>
      </c>
      <c r="P66" s="6"/>
      <c r="Q66" s="6">
        <v>0</v>
      </c>
      <c r="R66" s="6"/>
      <c r="S66" s="6">
        <f t="shared" si="2"/>
        <v>248608468575</v>
      </c>
      <c r="T66" s="6"/>
      <c r="U66" s="9">
        <f t="shared" si="3"/>
        <v>5.2785084396805397E-2</v>
      </c>
    </row>
    <row r="67" spans="1:21" x14ac:dyDescent="0.55000000000000004">
      <c r="A67" s="1" t="s">
        <v>88</v>
      </c>
      <c r="C67" s="6">
        <v>0</v>
      </c>
      <c r="D67" s="6"/>
      <c r="E67" s="6">
        <v>6379729181</v>
      </c>
      <c r="F67" s="6"/>
      <c r="G67" s="6">
        <v>0</v>
      </c>
      <c r="H67" s="6"/>
      <c r="I67" s="6">
        <f t="shared" si="0"/>
        <v>6379729181</v>
      </c>
      <c r="J67" s="6"/>
      <c r="K67" s="9">
        <f t="shared" si="1"/>
        <v>-2.3108118303528697E-3</v>
      </c>
      <c r="L67" s="6"/>
      <c r="M67" s="6">
        <v>2479385762</v>
      </c>
      <c r="N67" s="6"/>
      <c r="O67" s="6">
        <v>-5121754412</v>
      </c>
      <c r="P67" s="6"/>
      <c r="Q67" s="6">
        <v>0</v>
      </c>
      <c r="R67" s="6"/>
      <c r="S67" s="6">
        <f t="shared" si="2"/>
        <v>-2642368650</v>
      </c>
      <c r="T67" s="6"/>
      <c r="U67" s="9">
        <f t="shared" si="3"/>
        <v>-5.6103339116802945E-4</v>
      </c>
    </row>
    <row r="68" spans="1:21" x14ac:dyDescent="0.55000000000000004">
      <c r="A68" s="1" t="s">
        <v>59</v>
      </c>
      <c r="C68" s="6">
        <v>0</v>
      </c>
      <c r="D68" s="6"/>
      <c r="E68" s="6">
        <v>-24228513320</v>
      </c>
      <c r="F68" s="6"/>
      <c r="G68" s="6">
        <v>0</v>
      </c>
      <c r="H68" s="6"/>
      <c r="I68" s="6">
        <f t="shared" si="0"/>
        <v>-24228513320</v>
      </c>
      <c r="J68" s="6"/>
      <c r="K68" s="9">
        <f t="shared" si="1"/>
        <v>8.775848256766007E-3</v>
      </c>
      <c r="L68" s="6"/>
      <c r="M68" s="6">
        <v>11522354468</v>
      </c>
      <c r="N68" s="6"/>
      <c r="O68" s="6">
        <v>-5707874014</v>
      </c>
      <c r="P68" s="6"/>
      <c r="Q68" s="6">
        <v>0</v>
      </c>
      <c r="R68" s="6"/>
      <c r="S68" s="6">
        <f t="shared" si="2"/>
        <v>5814480454</v>
      </c>
      <c r="T68" s="6"/>
      <c r="U68" s="9">
        <f t="shared" si="3"/>
        <v>1.2345429874017933E-3</v>
      </c>
    </row>
    <row r="69" spans="1:21" x14ac:dyDescent="0.55000000000000004">
      <c r="A69" s="1" t="s">
        <v>58</v>
      </c>
      <c r="C69" s="6">
        <v>0</v>
      </c>
      <c r="D69" s="6"/>
      <c r="E69" s="6">
        <v>-5695442874</v>
      </c>
      <c r="F69" s="6"/>
      <c r="G69" s="6">
        <v>0</v>
      </c>
      <c r="H69" s="6"/>
      <c r="I69" s="6">
        <f t="shared" si="0"/>
        <v>-5695442874</v>
      </c>
      <c r="J69" s="6"/>
      <c r="K69" s="9">
        <f t="shared" si="1"/>
        <v>2.0629554012314972E-3</v>
      </c>
      <c r="L69" s="6"/>
      <c r="M69" s="6">
        <v>3344120176</v>
      </c>
      <c r="N69" s="6"/>
      <c r="O69" s="6">
        <v>-1840848500</v>
      </c>
      <c r="P69" s="6"/>
      <c r="Q69" s="6">
        <v>0</v>
      </c>
      <c r="R69" s="6"/>
      <c r="S69" s="6">
        <f t="shared" si="2"/>
        <v>1503271676</v>
      </c>
      <c r="T69" s="6"/>
      <c r="U69" s="9">
        <f t="shared" si="3"/>
        <v>3.1917787331950338E-4</v>
      </c>
    </row>
    <row r="70" spans="1:21" x14ac:dyDescent="0.55000000000000004">
      <c r="A70" s="1" t="s">
        <v>43</v>
      </c>
      <c r="C70" s="6">
        <v>0</v>
      </c>
      <c r="D70" s="6"/>
      <c r="E70" s="6">
        <v>-7602515214</v>
      </c>
      <c r="F70" s="6"/>
      <c r="G70" s="6">
        <v>0</v>
      </c>
      <c r="H70" s="6"/>
      <c r="I70" s="6">
        <f t="shared" si="0"/>
        <v>-7602515214</v>
      </c>
      <c r="J70" s="6"/>
      <c r="K70" s="9">
        <f t="shared" si="1"/>
        <v>2.7537190997494912E-3</v>
      </c>
      <c r="L70" s="6"/>
      <c r="M70" s="6">
        <v>25207445384</v>
      </c>
      <c r="N70" s="6"/>
      <c r="O70" s="6">
        <v>77662287732</v>
      </c>
      <c r="P70" s="6"/>
      <c r="Q70" s="6">
        <v>0</v>
      </c>
      <c r="R70" s="6"/>
      <c r="S70" s="6">
        <f t="shared" si="2"/>
        <v>102869733116</v>
      </c>
      <c r="T70" s="6"/>
      <c r="U70" s="9">
        <f t="shared" si="3"/>
        <v>2.1841522839222159E-2</v>
      </c>
    </row>
    <row r="71" spans="1:21" x14ac:dyDescent="0.55000000000000004">
      <c r="A71" s="1" t="s">
        <v>82</v>
      </c>
      <c r="C71" s="6">
        <v>0</v>
      </c>
      <c r="D71" s="6"/>
      <c r="E71" s="6">
        <v>-75398431660</v>
      </c>
      <c r="F71" s="6"/>
      <c r="G71" s="6">
        <v>0</v>
      </c>
      <c r="H71" s="6"/>
      <c r="I71" s="6">
        <f t="shared" si="0"/>
        <v>-75398431660</v>
      </c>
      <c r="J71" s="6"/>
      <c r="K71" s="9">
        <f t="shared" si="1"/>
        <v>2.7310185577919806E-2</v>
      </c>
      <c r="L71" s="6"/>
      <c r="M71" s="6">
        <v>43490949552</v>
      </c>
      <c r="N71" s="6"/>
      <c r="O71" s="6">
        <v>70841383594</v>
      </c>
      <c r="P71" s="6"/>
      <c r="Q71" s="6">
        <v>0</v>
      </c>
      <c r="R71" s="6"/>
      <c r="S71" s="6">
        <f t="shared" si="2"/>
        <v>114332333146</v>
      </c>
      <c r="T71" s="6"/>
      <c r="U71" s="9">
        <f t="shared" si="3"/>
        <v>2.4275286714839459E-2</v>
      </c>
    </row>
    <row r="72" spans="1:21" x14ac:dyDescent="0.55000000000000004">
      <c r="A72" s="1" t="s">
        <v>69</v>
      </c>
      <c r="C72" s="6">
        <v>0</v>
      </c>
      <c r="D72" s="6"/>
      <c r="E72" s="6">
        <v>-185720596179</v>
      </c>
      <c r="F72" s="6"/>
      <c r="G72" s="6">
        <v>0</v>
      </c>
      <c r="H72" s="6"/>
      <c r="I72" s="6">
        <f t="shared" si="0"/>
        <v>-185720596179</v>
      </c>
      <c r="J72" s="6"/>
      <c r="K72" s="9">
        <f t="shared" si="1"/>
        <v>6.7270151853585577E-2</v>
      </c>
      <c r="L72" s="6"/>
      <c r="M72" s="6">
        <v>69843494894</v>
      </c>
      <c r="N72" s="6"/>
      <c r="O72" s="6">
        <v>130941184328</v>
      </c>
      <c r="P72" s="6"/>
      <c r="Q72" s="6">
        <v>0</v>
      </c>
      <c r="R72" s="6"/>
      <c r="S72" s="6">
        <f t="shared" si="2"/>
        <v>200784679222</v>
      </c>
      <c r="T72" s="6"/>
      <c r="U72" s="9">
        <f t="shared" si="3"/>
        <v>4.2631034650862834E-2</v>
      </c>
    </row>
    <row r="73" spans="1:21" x14ac:dyDescent="0.55000000000000004">
      <c r="A73" s="1" t="s">
        <v>25</v>
      </c>
      <c r="C73" s="6">
        <v>0</v>
      </c>
      <c r="D73" s="6"/>
      <c r="E73" s="6">
        <v>-12006158125</v>
      </c>
      <c r="F73" s="6"/>
      <c r="G73" s="6">
        <v>0</v>
      </c>
      <c r="H73" s="6"/>
      <c r="I73" s="6">
        <f t="shared" ref="I73:I105" si="4">C73+E73+G73</f>
        <v>-12006158125</v>
      </c>
      <c r="J73" s="6"/>
      <c r="K73" s="9">
        <f t="shared" ref="K73:K105" si="5">I73/$I$106</f>
        <v>4.3487695864839922E-3</v>
      </c>
      <c r="L73" s="6"/>
      <c r="M73" s="6">
        <v>69154721000</v>
      </c>
      <c r="N73" s="6"/>
      <c r="O73" s="6">
        <v>99003070225</v>
      </c>
      <c r="P73" s="6"/>
      <c r="Q73" s="6">
        <v>0</v>
      </c>
      <c r="R73" s="6"/>
      <c r="S73" s="6">
        <f t="shared" ref="S73:S105" si="6">M73+O73+Q73</f>
        <v>168157791225</v>
      </c>
      <c r="T73" s="6"/>
      <c r="U73" s="9">
        <f t="shared" ref="U73:U105" si="7">S73/$S$106</f>
        <v>3.5703623664429737E-2</v>
      </c>
    </row>
    <row r="74" spans="1:21" x14ac:dyDescent="0.55000000000000004">
      <c r="A74" s="1" t="s">
        <v>61</v>
      </c>
      <c r="C74" s="6">
        <v>0</v>
      </c>
      <c r="D74" s="6"/>
      <c r="E74" s="6">
        <v>5405083107</v>
      </c>
      <c r="F74" s="6"/>
      <c r="G74" s="6">
        <v>0</v>
      </c>
      <c r="H74" s="6"/>
      <c r="I74" s="6">
        <f t="shared" si="4"/>
        <v>5405083107</v>
      </c>
      <c r="J74" s="6"/>
      <c r="K74" s="9">
        <f t="shared" si="5"/>
        <v>-1.9577837292676834E-3</v>
      </c>
      <c r="L74" s="6"/>
      <c r="M74" s="6">
        <v>2729584000</v>
      </c>
      <c r="N74" s="6"/>
      <c r="O74" s="6">
        <v>6650170689</v>
      </c>
      <c r="P74" s="6"/>
      <c r="Q74" s="6">
        <v>0</v>
      </c>
      <c r="R74" s="6"/>
      <c r="S74" s="6">
        <f t="shared" si="6"/>
        <v>9379754689</v>
      </c>
      <c r="T74" s="6"/>
      <c r="U74" s="9">
        <f t="shared" si="7"/>
        <v>1.9915296760328635E-3</v>
      </c>
    </row>
    <row r="75" spans="1:21" x14ac:dyDescent="0.55000000000000004">
      <c r="A75" s="1" t="s">
        <v>63</v>
      </c>
      <c r="C75" s="6">
        <v>0</v>
      </c>
      <c r="D75" s="6"/>
      <c r="E75" s="6">
        <v>2129528980</v>
      </c>
      <c r="F75" s="6"/>
      <c r="G75" s="6">
        <v>0</v>
      </c>
      <c r="H75" s="6"/>
      <c r="I75" s="6">
        <f t="shared" si="4"/>
        <v>2129528980</v>
      </c>
      <c r="J75" s="6"/>
      <c r="K75" s="9">
        <f t="shared" si="5"/>
        <v>-7.7134007109874519E-4</v>
      </c>
      <c r="L75" s="6"/>
      <c r="M75" s="6">
        <v>2526208944</v>
      </c>
      <c r="N75" s="6"/>
      <c r="O75" s="6">
        <v>-456327638</v>
      </c>
      <c r="P75" s="6"/>
      <c r="Q75" s="6">
        <v>0</v>
      </c>
      <c r="R75" s="6"/>
      <c r="S75" s="6">
        <f t="shared" si="6"/>
        <v>2069881306</v>
      </c>
      <c r="T75" s="6"/>
      <c r="U75" s="9">
        <f t="shared" si="7"/>
        <v>4.3948164780886637E-4</v>
      </c>
    </row>
    <row r="76" spans="1:21" x14ac:dyDescent="0.55000000000000004">
      <c r="A76" s="1" t="s">
        <v>60</v>
      </c>
      <c r="C76" s="6">
        <v>0</v>
      </c>
      <c r="D76" s="6"/>
      <c r="E76" s="6">
        <v>-122224364376</v>
      </c>
      <c r="F76" s="6"/>
      <c r="G76" s="6">
        <v>0</v>
      </c>
      <c r="H76" s="6"/>
      <c r="I76" s="6">
        <f t="shared" si="4"/>
        <v>-122224364376</v>
      </c>
      <c r="J76" s="6"/>
      <c r="K76" s="9">
        <f t="shared" si="5"/>
        <v>4.4271080972930817E-2</v>
      </c>
      <c r="L76" s="6"/>
      <c r="M76" s="6">
        <v>96849875403</v>
      </c>
      <c r="N76" s="6"/>
      <c r="O76" s="6">
        <v>-3601538524</v>
      </c>
      <c r="P76" s="6"/>
      <c r="Q76" s="6">
        <v>0</v>
      </c>
      <c r="R76" s="6"/>
      <c r="S76" s="6">
        <f t="shared" si="6"/>
        <v>93248336879</v>
      </c>
      <c r="T76" s="6"/>
      <c r="U76" s="9">
        <f t="shared" si="7"/>
        <v>1.9798687310343389E-2</v>
      </c>
    </row>
    <row r="77" spans="1:21" x14ac:dyDescent="0.55000000000000004">
      <c r="A77" s="1" t="s">
        <v>73</v>
      </c>
      <c r="C77" s="6">
        <v>0</v>
      </c>
      <c r="D77" s="6"/>
      <c r="E77" s="6">
        <v>-52192651583</v>
      </c>
      <c r="F77" s="6"/>
      <c r="G77" s="6">
        <v>0</v>
      </c>
      <c r="H77" s="6"/>
      <c r="I77" s="6">
        <f t="shared" si="4"/>
        <v>-52192651583</v>
      </c>
      <c r="J77" s="6"/>
      <c r="K77" s="9">
        <f t="shared" si="5"/>
        <v>1.8904783152029824E-2</v>
      </c>
      <c r="L77" s="6"/>
      <c r="M77" s="6">
        <v>10738514389</v>
      </c>
      <c r="N77" s="6"/>
      <c r="O77" s="6">
        <v>-46255624910</v>
      </c>
      <c r="P77" s="6"/>
      <c r="Q77" s="6">
        <v>0</v>
      </c>
      <c r="R77" s="6"/>
      <c r="S77" s="6">
        <f t="shared" si="6"/>
        <v>-35517110521</v>
      </c>
      <c r="T77" s="6"/>
      <c r="U77" s="9">
        <f t="shared" si="7"/>
        <v>-7.5410692448558709E-3</v>
      </c>
    </row>
    <row r="78" spans="1:21" x14ac:dyDescent="0.55000000000000004">
      <c r="A78" s="1" t="s">
        <v>24</v>
      </c>
      <c r="C78" s="6">
        <v>0</v>
      </c>
      <c r="D78" s="6"/>
      <c r="E78" s="6">
        <v>-1001531219</v>
      </c>
      <c r="F78" s="6"/>
      <c r="G78" s="6">
        <v>0</v>
      </c>
      <c r="H78" s="6"/>
      <c r="I78" s="6">
        <f t="shared" si="4"/>
        <v>-1001531219</v>
      </c>
      <c r="J78" s="6"/>
      <c r="K78" s="9">
        <f t="shared" si="5"/>
        <v>3.62766212118453E-4</v>
      </c>
      <c r="L78" s="6"/>
      <c r="M78" s="6">
        <v>8400182910</v>
      </c>
      <c r="N78" s="6"/>
      <c r="O78" s="6">
        <v>19045785373</v>
      </c>
      <c r="P78" s="6"/>
      <c r="Q78" s="6">
        <v>0</v>
      </c>
      <c r="R78" s="6"/>
      <c r="S78" s="6">
        <f t="shared" si="6"/>
        <v>27445968283</v>
      </c>
      <c r="T78" s="6"/>
      <c r="U78" s="9">
        <f t="shared" si="7"/>
        <v>5.8273869770978657E-3</v>
      </c>
    </row>
    <row r="79" spans="1:21" x14ac:dyDescent="0.55000000000000004">
      <c r="A79" s="1" t="s">
        <v>68</v>
      </c>
      <c r="C79" s="6">
        <v>0</v>
      </c>
      <c r="D79" s="6"/>
      <c r="E79" s="6">
        <v>13885135533</v>
      </c>
      <c r="F79" s="6"/>
      <c r="G79" s="6">
        <v>0</v>
      </c>
      <c r="H79" s="6"/>
      <c r="I79" s="6">
        <f t="shared" si="4"/>
        <v>13885135533</v>
      </c>
      <c r="J79" s="6"/>
      <c r="K79" s="9">
        <f t="shared" si="5"/>
        <v>-5.0293569750996924E-3</v>
      </c>
      <c r="L79" s="6"/>
      <c r="M79" s="6">
        <v>14426740263</v>
      </c>
      <c r="N79" s="6"/>
      <c r="O79" s="6">
        <v>58004033919</v>
      </c>
      <c r="P79" s="6"/>
      <c r="Q79" s="6">
        <v>0</v>
      </c>
      <c r="R79" s="6"/>
      <c r="S79" s="6">
        <f t="shared" si="6"/>
        <v>72430774182</v>
      </c>
      <c r="T79" s="6"/>
      <c r="U79" s="9">
        <f t="shared" si="7"/>
        <v>1.5378657654091231E-2</v>
      </c>
    </row>
    <row r="80" spans="1:21" x14ac:dyDescent="0.55000000000000004">
      <c r="A80" s="1" t="s">
        <v>21</v>
      </c>
      <c r="C80" s="6">
        <v>0</v>
      </c>
      <c r="D80" s="6"/>
      <c r="E80" s="6">
        <v>-54776131200</v>
      </c>
      <c r="F80" s="6"/>
      <c r="G80" s="6">
        <v>0</v>
      </c>
      <c r="H80" s="6"/>
      <c r="I80" s="6">
        <f t="shared" si="4"/>
        <v>-54776131200</v>
      </c>
      <c r="J80" s="6"/>
      <c r="K80" s="9">
        <f t="shared" si="5"/>
        <v>1.9840549403710012E-2</v>
      </c>
      <c r="L80" s="6"/>
      <c r="M80" s="6">
        <v>48000000000</v>
      </c>
      <c r="N80" s="6"/>
      <c r="O80" s="6">
        <v>112725270000</v>
      </c>
      <c r="P80" s="6"/>
      <c r="Q80" s="6">
        <v>0</v>
      </c>
      <c r="R80" s="6"/>
      <c r="S80" s="6">
        <f t="shared" si="6"/>
        <v>160725270000</v>
      </c>
      <c r="T80" s="6"/>
      <c r="U80" s="9">
        <f t="shared" si="7"/>
        <v>3.4125534782778001E-2</v>
      </c>
    </row>
    <row r="81" spans="1:21" x14ac:dyDescent="0.55000000000000004">
      <c r="A81" s="1" t="s">
        <v>31</v>
      </c>
      <c r="C81" s="6">
        <v>0</v>
      </c>
      <c r="D81" s="6"/>
      <c r="E81" s="6">
        <v>-45274483598</v>
      </c>
      <c r="F81" s="6"/>
      <c r="G81" s="6">
        <v>0</v>
      </c>
      <c r="H81" s="6"/>
      <c r="I81" s="6">
        <f t="shared" si="4"/>
        <v>-45274483598</v>
      </c>
      <c r="J81" s="6"/>
      <c r="K81" s="9">
        <f t="shared" si="5"/>
        <v>1.6398942548056E-2</v>
      </c>
      <c r="L81" s="6"/>
      <c r="M81" s="6">
        <v>36200337325</v>
      </c>
      <c r="N81" s="6"/>
      <c r="O81" s="6">
        <v>112876639878</v>
      </c>
      <c r="P81" s="6"/>
      <c r="Q81" s="6">
        <v>0</v>
      </c>
      <c r="R81" s="6"/>
      <c r="S81" s="6">
        <f t="shared" si="6"/>
        <v>149076977203</v>
      </c>
      <c r="T81" s="6"/>
      <c r="U81" s="9">
        <f t="shared" si="7"/>
        <v>3.1652344219750758E-2</v>
      </c>
    </row>
    <row r="82" spans="1:21" x14ac:dyDescent="0.55000000000000004">
      <c r="A82" s="1" t="s">
        <v>23</v>
      </c>
      <c r="C82" s="6">
        <v>0</v>
      </c>
      <c r="D82" s="6"/>
      <c r="E82" s="6">
        <v>-39219050854</v>
      </c>
      <c r="F82" s="6"/>
      <c r="G82" s="6">
        <v>0</v>
      </c>
      <c r="H82" s="6"/>
      <c r="I82" s="6">
        <f t="shared" si="4"/>
        <v>-39219050854</v>
      </c>
      <c r="J82" s="6"/>
      <c r="K82" s="9">
        <f t="shared" si="5"/>
        <v>1.4205594644760206E-2</v>
      </c>
      <c r="L82" s="6"/>
      <c r="M82" s="6">
        <v>17375942220</v>
      </c>
      <c r="N82" s="6"/>
      <c r="O82" s="6">
        <v>35628689054</v>
      </c>
      <c r="P82" s="6"/>
      <c r="Q82" s="6">
        <v>0</v>
      </c>
      <c r="R82" s="6"/>
      <c r="S82" s="6">
        <f t="shared" si="6"/>
        <v>53004631274</v>
      </c>
      <c r="T82" s="6"/>
      <c r="U82" s="9">
        <f t="shared" si="7"/>
        <v>1.1254057238100827E-2</v>
      </c>
    </row>
    <row r="83" spans="1:21" x14ac:dyDescent="0.55000000000000004">
      <c r="A83" s="1" t="s">
        <v>32</v>
      </c>
      <c r="C83" s="6">
        <v>0</v>
      </c>
      <c r="D83" s="6"/>
      <c r="E83" s="6">
        <v>-73893858893</v>
      </c>
      <c r="F83" s="6"/>
      <c r="G83" s="6">
        <v>0</v>
      </c>
      <c r="H83" s="6"/>
      <c r="I83" s="6">
        <f t="shared" si="4"/>
        <v>-73893858893</v>
      </c>
      <c r="J83" s="6"/>
      <c r="K83" s="9">
        <f t="shared" si="5"/>
        <v>2.6765211888446459E-2</v>
      </c>
      <c r="L83" s="6"/>
      <c r="M83" s="6">
        <v>38076960000</v>
      </c>
      <c r="N83" s="6"/>
      <c r="O83" s="6">
        <v>48237868957</v>
      </c>
      <c r="P83" s="6"/>
      <c r="Q83" s="6">
        <v>0</v>
      </c>
      <c r="R83" s="6"/>
      <c r="S83" s="6">
        <f t="shared" si="6"/>
        <v>86314828957</v>
      </c>
      <c r="T83" s="6"/>
      <c r="U83" s="9">
        <f t="shared" si="7"/>
        <v>1.8326550005743573E-2</v>
      </c>
    </row>
    <row r="84" spans="1:21" x14ac:dyDescent="0.55000000000000004">
      <c r="A84" s="1" t="s">
        <v>47</v>
      </c>
      <c r="C84" s="6">
        <v>156909432732</v>
      </c>
      <c r="D84" s="6"/>
      <c r="E84" s="6">
        <v>-252331105954</v>
      </c>
      <c r="F84" s="6"/>
      <c r="G84" s="6">
        <v>0</v>
      </c>
      <c r="H84" s="6"/>
      <c r="I84" s="6">
        <f t="shared" si="4"/>
        <v>-95421673222</v>
      </c>
      <c r="J84" s="6"/>
      <c r="K84" s="9">
        <f t="shared" si="5"/>
        <v>3.4562835678065632E-2</v>
      </c>
      <c r="L84" s="6"/>
      <c r="M84" s="6">
        <v>156909432732</v>
      </c>
      <c r="N84" s="6"/>
      <c r="O84" s="6">
        <v>-61976061111</v>
      </c>
      <c r="P84" s="6"/>
      <c r="Q84" s="6">
        <v>0</v>
      </c>
      <c r="R84" s="6"/>
      <c r="S84" s="6">
        <f t="shared" si="6"/>
        <v>94933371621</v>
      </c>
      <c r="T84" s="6"/>
      <c r="U84" s="9">
        <f t="shared" si="7"/>
        <v>2.0156457508510178E-2</v>
      </c>
    </row>
    <row r="85" spans="1:21" x14ac:dyDescent="0.55000000000000004">
      <c r="A85" s="1" t="s">
        <v>44</v>
      </c>
      <c r="C85" s="6">
        <v>0</v>
      </c>
      <c r="D85" s="6"/>
      <c r="E85" s="6">
        <v>5215725597</v>
      </c>
      <c r="F85" s="6"/>
      <c r="G85" s="6">
        <v>0</v>
      </c>
      <c r="H85" s="6"/>
      <c r="I85" s="6">
        <f t="shared" si="4"/>
        <v>5215725597</v>
      </c>
      <c r="J85" s="6"/>
      <c r="K85" s="9">
        <f t="shared" si="5"/>
        <v>-1.8891962450877401E-3</v>
      </c>
      <c r="L85" s="6"/>
      <c r="M85" s="6">
        <v>1901067000</v>
      </c>
      <c r="N85" s="6"/>
      <c r="O85" s="6">
        <v>23410732349</v>
      </c>
      <c r="P85" s="6"/>
      <c r="Q85" s="6">
        <v>0</v>
      </c>
      <c r="R85" s="6"/>
      <c r="S85" s="6">
        <f t="shared" si="6"/>
        <v>25311799349</v>
      </c>
      <c r="T85" s="6"/>
      <c r="U85" s="9">
        <f t="shared" si="7"/>
        <v>5.3742556419348183E-3</v>
      </c>
    </row>
    <row r="86" spans="1:21" x14ac:dyDescent="0.55000000000000004">
      <c r="A86" s="1" t="s">
        <v>20</v>
      </c>
      <c r="C86" s="6">
        <v>0</v>
      </c>
      <c r="D86" s="6"/>
      <c r="E86" s="6">
        <v>-3721718447</v>
      </c>
      <c r="F86" s="6"/>
      <c r="G86" s="6">
        <v>0</v>
      </c>
      <c r="H86" s="6"/>
      <c r="I86" s="6">
        <f t="shared" si="4"/>
        <v>-3721718447</v>
      </c>
      <c r="J86" s="6"/>
      <c r="K86" s="9">
        <f t="shared" si="5"/>
        <v>1.3480495445140604E-3</v>
      </c>
      <c r="L86" s="6"/>
      <c r="M86" s="6">
        <v>9531737422</v>
      </c>
      <c r="N86" s="6"/>
      <c r="O86" s="6">
        <v>39982865167</v>
      </c>
      <c r="P86" s="6"/>
      <c r="Q86" s="6">
        <v>0</v>
      </c>
      <c r="R86" s="6"/>
      <c r="S86" s="6">
        <f t="shared" si="6"/>
        <v>49514602589</v>
      </c>
      <c r="T86" s="6"/>
      <c r="U86" s="9">
        <f t="shared" si="7"/>
        <v>1.051304684637549E-2</v>
      </c>
    </row>
    <row r="87" spans="1:21" x14ac:dyDescent="0.55000000000000004">
      <c r="A87" s="1" t="s">
        <v>26</v>
      </c>
      <c r="C87" s="6">
        <v>0</v>
      </c>
      <c r="D87" s="6"/>
      <c r="E87" s="6">
        <v>12268565100</v>
      </c>
      <c r="F87" s="6"/>
      <c r="G87" s="6">
        <v>0</v>
      </c>
      <c r="H87" s="6"/>
      <c r="I87" s="6">
        <f t="shared" si="4"/>
        <v>12268565100</v>
      </c>
      <c r="J87" s="6"/>
      <c r="K87" s="9">
        <f t="shared" si="5"/>
        <v>-4.4438164333004682E-3</v>
      </c>
      <c r="L87" s="6"/>
      <c r="M87" s="6">
        <v>51000000000</v>
      </c>
      <c r="N87" s="6"/>
      <c r="O87" s="6">
        <v>107143418850</v>
      </c>
      <c r="P87" s="6"/>
      <c r="Q87" s="6">
        <v>0</v>
      </c>
      <c r="R87" s="6"/>
      <c r="S87" s="6">
        <f t="shared" si="6"/>
        <v>158143418850</v>
      </c>
      <c r="T87" s="6"/>
      <c r="U87" s="9">
        <f t="shared" si="7"/>
        <v>3.3577350597283832E-2</v>
      </c>
    </row>
    <row r="88" spans="1:21" x14ac:dyDescent="0.55000000000000004">
      <c r="A88" s="1" t="s">
        <v>94</v>
      </c>
      <c r="C88" s="6">
        <v>0</v>
      </c>
      <c r="D88" s="6"/>
      <c r="E88" s="6">
        <v>-7192342566</v>
      </c>
      <c r="F88" s="6"/>
      <c r="G88" s="6">
        <v>0</v>
      </c>
      <c r="H88" s="6"/>
      <c r="I88" s="6">
        <f t="shared" si="4"/>
        <v>-7192342566</v>
      </c>
      <c r="J88" s="6"/>
      <c r="K88" s="9">
        <f t="shared" si="5"/>
        <v>2.6051498140330408E-3</v>
      </c>
      <c r="L88" s="6"/>
      <c r="M88" s="6">
        <v>0</v>
      </c>
      <c r="N88" s="6"/>
      <c r="O88" s="6">
        <v>-7192342566</v>
      </c>
      <c r="P88" s="6"/>
      <c r="Q88" s="6">
        <v>0</v>
      </c>
      <c r="R88" s="6"/>
      <c r="S88" s="6">
        <f t="shared" si="6"/>
        <v>-7192342566</v>
      </c>
      <c r="T88" s="6"/>
      <c r="U88" s="9">
        <f t="shared" si="7"/>
        <v>-1.5270936325425851E-3</v>
      </c>
    </row>
    <row r="89" spans="1:21" x14ac:dyDescent="0.55000000000000004">
      <c r="A89" s="1" t="s">
        <v>85</v>
      </c>
      <c r="C89" s="6">
        <v>0</v>
      </c>
      <c r="D89" s="6"/>
      <c r="E89" s="6">
        <v>-3232115626</v>
      </c>
      <c r="F89" s="6"/>
      <c r="G89" s="6">
        <v>0</v>
      </c>
      <c r="H89" s="6"/>
      <c r="I89" s="6">
        <f t="shared" si="4"/>
        <v>-3232115626</v>
      </c>
      <c r="J89" s="6"/>
      <c r="K89" s="9">
        <f t="shared" si="5"/>
        <v>1.1707097297911416E-3</v>
      </c>
      <c r="L89" s="6"/>
      <c r="M89" s="6">
        <v>0</v>
      </c>
      <c r="N89" s="6"/>
      <c r="O89" s="6">
        <v>1386713303</v>
      </c>
      <c r="P89" s="6"/>
      <c r="Q89" s="6">
        <v>0</v>
      </c>
      <c r="R89" s="6"/>
      <c r="S89" s="6">
        <f t="shared" si="6"/>
        <v>1386713303</v>
      </c>
      <c r="T89" s="6"/>
      <c r="U89" s="9">
        <f t="shared" si="7"/>
        <v>2.9442994903830288E-4</v>
      </c>
    </row>
    <row r="90" spans="1:21" x14ac:dyDescent="0.55000000000000004">
      <c r="A90" s="1" t="s">
        <v>77</v>
      </c>
      <c r="C90" s="6">
        <v>0</v>
      </c>
      <c r="D90" s="6"/>
      <c r="E90" s="6">
        <v>-14109628175</v>
      </c>
      <c r="F90" s="6"/>
      <c r="G90" s="6">
        <v>0</v>
      </c>
      <c r="H90" s="6"/>
      <c r="I90" s="6">
        <f t="shared" si="4"/>
        <v>-14109628175</v>
      </c>
      <c r="J90" s="6"/>
      <c r="K90" s="9">
        <f t="shared" si="5"/>
        <v>5.1106708111957029E-3</v>
      </c>
      <c r="L90" s="6"/>
      <c r="M90" s="6">
        <v>0</v>
      </c>
      <c r="N90" s="6"/>
      <c r="O90" s="6">
        <v>7710385636</v>
      </c>
      <c r="P90" s="6"/>
      <c r="Q90" s="6">
        <v>0</v>
      </c>
      <c r="R90" s="6"/>
      <c r="S90" s="6">
        <f t="shared" si="6"/>
        <v>7710385636</v>
      </c>
      <c r="T90" s="6"/>
      <c r="U90" s="9">
        <f t="shared" si="7"/>
        <v>1.6370856506257533E-3</v>
      </c>
    </row>
    <row r="91" spans="1:21" x14ac:dyDescent="0.55000000000000004">
      <c r="A91" s="1" t="s">
        <v>90</v>
      </c>
      <c r="C91" s="6">
        <v>0</v>
      </c>
      <c r="D91" s="6"/>
      <c r="E91" s="6">
        <v>-39339723761</v>
      </c>
      <c r="F91" s="6"/>
      <c r="G91" s="6">
        <v>0</v>
      </c>
      <c r="H91" s="6"/>
      <c r="I91" s="6">
        <f t="shared" si="4"/>
        <v>-39339723761</v>
      </c>
      <c r="J91" s="6"/>
      <c r="K91" s="9">
        <f t="shared" si="5"/>
        <v>1.4249303769895038E-2</v>
      </c>
      <c r="L91" s="6"/>
      <c r="M91" s="6">
        <v>0</v>
      </c>
      <c r="N91" s="6"/>
      <c r="O91" s="6">
        <v>720884991</v>
      </c>
      <c r="P91" s="6"/>
      <c r="Q91" s="6">
        <v>0</v>
      </c>
      <c r="R91" s="6"/>
      <c r="S91" s="6">
        <f t="shared" si="6"/>
        <v>720884991</v>
      </c>
      <c r="T91" s="6"/>
      <c r="U91" s="9">
        <f t="shared" si="7"/>
        <v>1.5305985073008809E-4</v>
      </c>
    </row>
    <row r="92" spans="1:21" x14ac:dyDescent="0.55000000000000004">
      <c r="A92" s="1" t="s">
        <v>33</v>
      </c>
      <c r="C92" s="6">
        <v>0</v>
      </c>
      <c r="D92" s="6"/>
      <c r="E92" s="6">
        <v>1542314888</v>
      </c>
      <c r="F92" s="6"/>
      <c r="G92" s="6">
        <v>0</v>
      </c>
      <c r="H92" s="6"/>
      <c r="I92" s="6">
        <f t="shared" si="4"/>
        <v>1542314888</v>
      </c>
      <c r="J92" s="6"/>
      <c r="K92" s="9">
        <f t="shared" si="5"/>
        <v>-5.5864432301201803E-4</v>
      </c>
      <c r="L92" s="6"/>
      <c r="M92" s="6">
        <v>0</v>
      </c>
      <c r="N92" s="6"/>
      <c r="O92" s="6">
        <v>-8973468437</v>
      </c>
      <c r="P92" s="6"/>
      <c r="Q92" s="6">
        <v>0</v>
      </c>
      <c r="R92" s="6"/>
      <c r="S92" s="6">
        <f t="shared" si="6"/>
        <v>-8973468437</v>
      </c>
      <c r="T92" s="6"/>
      <c r="U92" s="9">
        <f t="shared" si="7"/>
        <v>-1.9052661057530284E-3</v>
      </c>
    </row>
    <row r="93" spans="1:21" x14ac:dyDescent="0.55000000000000004">
      <c r="A93" s="1" t="s">
        <v>45</v>
      </c>
      <c r="C93" s="6">
        <v>0</v>
      </c>
      <c r="D93" s="6"/>
      <c r="E93" s="6">
        <v>-4223283262</v>
      </c>
      <c r="F93" s="6"/>
      <c r="G93" s="6">
        <v>0</v>
      </c>
      <c r="H93" s="6"/>
      <c r="I93" s="6">
        <f t="shared" si="4"/>
        <v>-4223283262</v>
      </c>
      <c r="J93" s="6"/>
      <c r="K93" s="9">
        <f t="shared" si="5"/>
        <v>1.5297221320656647E-3</v>
      </c>
      <c r="L93" s="6"/>
      <c r="M93" s="6">
        <v>0</v>
      </c>
      <c r="N93" s="6"/>
      <c r="O93" s="6">
        <v>-7746450048</v>
      </c>
      <c r="P93" s="6"/>
      <c r="Q93" s="6">
        <v>0</v>
      </c>
      <c r="R93" s="6"/>
      <c r="S93" s="6">
        <f t="shared" si="6"/>
        <v>-7746450048</v>
      </c>
      <c r="T93" s="6"/>
      <c r="U93" s="9">
        <f t="shared" si="7"/>
        <v>-1.644742924096978E-3</v>
      </c>
    </row>
    <row r="94" spans="1:21" x14ac:dyDescent="0.55000000000000004">
      <c r="A94" s="1" t="s">
        <v>57</v>
      </c>
      <c r="C94" s="6">
        <v>0</v>
      </c>
      <c r="D94" s="6"/>
      <c r="E94" s="6">
        <v>-6105373531</v>
      </c>
      <c r="F94" s="6"/>
      <c r="G94" s="6">
        <v>0</v>
      </c>
      <c r="H94" s="6"/>
      <c r="I94" s="6">
        <f t="shared" si="4"/>
        <v>-6105373531</v>
      </c>
      <c r="J94" s="6"/>
      <c r="K94" s="9">
        <f t="shared" si="5"/>
        <v>2.2114370350038329E-3</v>
      </c>
      <c r="L94" s="6"/>
      <c r="M94" s="6">
        <v>0</v>
      </c>
      <c r="N94" s="6"/>
      <c r="O94" s="6">
        <v>13079422302</v>
      </c>
      <c r="P94" s="6"/>
      <c r="Q94" s="6">
        <v>0</v>
      </c>
      <c r="R94" s="6"/>
      <c r="S94" s="6">
        <f t="shared" si="6"/>
        <v>13079422302</v>
      </c>
      <c r="T94" s="6"/>
      <c r="U94" s="9">
        <f t="shared" si="7"/>
        <v>2.7770510555405713E-3</v>
      </c>
    </row>
    <row r="95" spans="1:21" x14ac:dyDescent="0.55000000000000004">
      <c r="A95" s="1" t="s">
        <v>46</v>
      </c>
      <c r="C95" s="6">
        <v>0</v>
      </c>
      <c r="D95" s="6"/>
      <c r="E95" s="6">
        <v>-46755862436</v>
      </c>
      <c r="F95" s="6"/>
      <c r="G95" s="6">
        <v>0</v>
      </c>
      <c r="H95" s="6"/>
      <c r="I95" s="6">
        <f t="shared" si="4"/>
        <v>-46755862436</v>
      </c>
      <c r="J95" s="6"/>
      <c r="K95" s="9">
        <f t="shared" si="5"/>
        <v>1.6935515127700862E-2</v>
      </c>
      <c r="L95" s="6"/>
      <c r="M95" s="6">
        <v>0</v>
      </c>
      <c r="N95" s="6"/>
      <c r="O95" s="6">
        <v>20495720520</v>
      </c>
      <c r="P95" s="6"/>
      <c r="Q95" s="6">
        <v>0</v>
      </c>
      <c r="R95" s="6"/>
      <c r="S95" s="6">
        <f t="shared" si="6"/>
        <v>20495720520</v>
      </c>
      <c r="T95" s="6"/>
      <c r="U95" s="9">
        <f t="shared" si="7"/>
        <v>4.3516954334769931E-3</v>
      </c>
    </row>
    <row r="96" spans="1:21" x14ac:dyDescent="0.55000000000000004">
      <c r="A96" s="1" t="s">
        <v>93</v>
      </c>
      <c r="C96" s="6">
        <v>0</v>
      </c>
      <c r="D96" s="6"/>
      <c r="E96" s="6">
        <v>11852663698</v>
      </c>
      <c r="F96" s="6"/>
      <c r="G96" s="6">
        <v>0</v>
      </c>
      <c r="H96" s="6"/>
      <c r="I96" s="6">
        <f t="shared" si="4"/>
        <v>11852663698</v>
      </c>
      <c r="J96" s="6"/>
      <c r="K96" s="9">
        <f t="shared" si="5"/>
        <v>-4.2931721265069781E-3</v>
      </c>
      <c r="L96" s="6"/>
      <c r="M96" s="6">
        <v>0</v>
      </c>
      <c r="N96" s="6"/>
      <c r="O96" s="6">
        <v>11852663698</v>
      </c>
      <c r="P96" s="6"/>
      <c r="Q96" s="6">
        <v>0</v>
      </c>
      <c r="R96" s="6"/>
      <c r="S96" s="6">
        <f t="shared" si="6"/>
        <v>11852663698</v>
      </c>
      <c r="T96" s="6"/>
      <c r="U96" s="9">
        <f t="shared" si="7"/>
        <v>2.5165830319940925E-3</v>
      </c>
    </row>
    <row r="97" spans="1:21" x14ac:dyDescent="0.55000000000000004">
      <c r="A97" s="1" t="s">
        <v>56</v>
      </c>
      <c r="C97" s="6">
        <v>0</v>
      </c>
      <c r="D97" s="6"/>
      <c r="E97" s="6">
        <v>-15730501862</v>
      </c>
      <c r="F97" s="6"/>
      <c r="G97" s="6">
        <v>0</v>
      </c>
      <c r="H97" s="6"/>
      <c r="I97" s="6">
        <f t="shared" si="4"/>
        <v>-15730501862</v>
      </c>
      <c r="J97" s="6"/>
      <c r="K97" s="9">
        <f t="shared" si="5"/>
        <v>5.6977700414549059E-3</v>
      </c>
      <c r="L97" s="6"/>
      <c r="M97" s="6">
        <v>0</v>
      </c>
      <c r="N97" s="6"/>
      <c r="O97" s="6">
        <v>38004235144</v>
      </c>
      <c r="P97" s="6"/>
      <c r="Q97" s="6">
        <v>0</v>
      </c>
      <c r="R97" s="6"/>
      <c r="S97" s="6">
        <f t="shared" si="6"/>
        <v>38004235144</v>
      </c>
      <c r="T97" s="6"/>
      <c r="U97" s="9">
        <f t="shared" si="7"/>
        <v>8.0691408905360432E-3</v>
      </c>
    </row>
    <row r="98" spans="1:21" x14ac:dyDescent="0.55000000000000004">
      <c r="A98" s="1" t="s">
        <v>42</v>
      </c>
      <c r="C98" s="6">
        <v>0</v>
      </c>
      <c r="D98" s="6"/>
      <c r="E98" s="6">
        <v>996415005</v>
      </c>
      <c r="F98" s="6"/>
      <c r="G98" s="6">
        <v>0</v>
      </c>
      <c r="H98" s="6"/>
      <c r="I98" s="6">
        <f t="shared" si="4"/>
        <v>996415005</v>
      </c>
      <c r="J98" s="6"/>
      <c r="K98" s="9">
        <f t="shared" si="5"/>
        <v>-3.609130601268251E-4</v>
      </c>
      <c r="L98" s="6"/>
      <c r="M98" s="6">
        <v>0</v>
      </c>
      <c r="N98" s="6"/>
      <c r="O98" s="6">
        <v>1116600855</v>
      </c>
      <c r="P98" s="6"/>
      <c r="Q98" s="6">
        <v>0</v>
      </c>
      <c r="R98" s="6"/>
      <c r="S98" s="6">
        <f t="shared" si="6"/>
        <v>1116600855</v>
      </c>
      <c r="T98" s="6"/>
      <c r="U98" s="9">
        <f t="shared" si="7"/>
        <v>2.3707909351020008E-4</v>
      </c>
    </row>
    <row r="99" spans="1:21" x14ac:dyDescent="0.55000000000000004">
      <c r="A99" s="1" t="s">
        <v>91</v>
      </c>
      <c r="C99" s="6">
        <v>0</v>
      </c>
      <c r="D99" s="6"/>
      <c r="E99" s="6">
        <v>1220346260</v>
      </c>
      <c r="F99" s="6"/>
      <c r="G99" s="6">
        <v>0</v>
      </c>
      <c r="H99" s="6"/>
      <c r="I99" s="6">
        <f t="shared" si="4"/>
        <v>1220346260</v>
      </c>
      <c r="J99" s="6"/>
      <c r="K99" s="9">
        <f t="shared" si="5"/>
        <v>-4.4202355534672639E-4</v>
      </c>
      <c r="L99" s="6"/>
      <c r="M99" s="6">
        <v>0</v>
      </c>
      <c r="N99" s="6"/>
      <c r="O99" s="6">
        <v>1220346278</v>
      </c>
      <c r="P99" s="6"/>
      <c r="Q99" s="6">
        <v>0</v>
      </c>
      <c r="R99" s="6"/>
      <c r="S99" s="6">
        <f t="shared" si="6"/>
        <v>1220346278</v>
      </c>
      <c r="T99" s="6"/>
      <c r="U99" s="9">
        <f t="shared" si="7"/>
        <v>2.5910654470776543E-4</v>
      </c>
    </row>
    <row r="100" spans="1:21" x14ac:dyDescent="0.55000000000000004">
      <c r="A100" s="1" t="s">
        <v>48</v>
      </c>
      <c r="C100" s="6">
        <v>0</v>
      </c>
      <c r="D100" s="6"/>
      <c r="E100" s="6">
        <v>213446591</v>
      </c>
      <c r="F100" s="6"/>
      <c r="G100" s="6">
        <v>0</v>
      </c>
      <c r="H100" s="6"/>
      <c r="I100" s="6">
        <f t="shared" si="4"/>
        <v>213446591</v>
      </c>
      <c r="J100" s="6"/>
      <c r="K100" s="9">
        <f t="shared" si="5"/>
        <v>-7.7312828434823543E-5</v>
      </c>
      <c r="L100" s="6"/>
      <c r="M100" s="6">
        <v>0</v>
      </c>
      <c r="N100" s="6"/>
      <c r="O100" s="6">
        <v>850551975</v>
      </c>
      <c r="P100" s="6"/>
      <c r="Q100" s="6">
        <v>0</v>
      </c>
      <c r="R100" s="6"/>
      <c r="S100" s="6">
        <f t="shared" si="6"/>
        <v>850551975</v>
      </c>
      <c r="T100" s="6"/>
      <c r="U100" s="9">
        <f t="shared" si="7"/>
        <v>1.8059102347392557E-4</v>
      </c>
    </row>
    <row r="101" spans="1:21" x14ac:dyDescent="0.55000000000000004">
      <c r="A101" s="1" t="s">
        <v>52</v>
      </c>
      <c r="C101" s="6">
        <v>0</v>
      </c>
      <c r="D101" s="6"/>
      <c r="E101" s="6">
        <v>-4699678276</v>
      </c>
      <c r="F101" s="6"/>
      <c r="G101" s="6">
        <v>0</v>
      </c>
      <c r="H101" s="6"/>
      <c r="I101" s="6">
        <f>C101+E101+G101</f>
        <v>-4699678276</v>
      </c>
      <c r="J101" s="6"/>
      <c r="K101" s="9">
        <f t="shared" si="5"/>
        <v>1.7022779260562437E-3</v>
      </c>
      <c r="L101" s="6"/>
      <c r="M101" s="6">
        <v>0</v>
      </c>
      <c r="N101" s="6"/>
      <c r="O101" s="6">
        <v>-2433402486</v>
      </c>
      <c r="P101" s="6"/>
      <c r="Q101" s="6">
        <v>0</v>
      </c>
      <c r="R101" s="6"/>
      <c r="S101" s="6">
        <f t="shared" si="6"/>
        <v>-2433402486</v>
      </c>
      <c r="T101" s="6"/>
      <c r="U101" s="9">
        <f t="shared" si="7"/>
        <v>-5.1666524608415005E-4</v>
      </c>
    </row>
    <row r="102" spans="1:21" x14ac:dyDescent="0.55000000000000004">
      <c r="A102" s="1" t="s">
        <v>97</v>
      </c>
      <c r="C102" s="6">
        <v>0</v>
      </c>
      <c r="D102" s="6"/>
      <c r="E102" s="6">
        <v>-10758185940</v>
      </c>
      <c r="F102" s="6"/>
      <c r="G102" s="6">
        <v>0</v>
      </c>
      <c r="H102" s="6"/>
      <c r="I102" s="6">
        <f t="shared" si="4"/>
        <v>-10758185940</v>
      </c>
      <c r="J102" s="6"/>
      <c r="K102" s="9">
        <f t="shared" si="5"/>
        <v>3.896739601004688E-3</v>
      </c>
      <c r="L102" s="6"/>
      <c r="M102" s="6">
        <v>0</v>
      </c>
      <c r="N102" s="6"/>
      <c r="O102" s="6">
        <v>-10758185940</v>
      </c>
      <c r="P102" s="6"/>
      <c r="Q102" s="6">
        <v>0</v>
      </c>
      <c r="R102" s="6"/>
      <c r="S102" s="6">
        <f t="shared" si="6"/>
        <v>-10758185940</v>
      </c>
      <c r="T102" s="6"/>
      <c r="U102" s="9">
        <f t="shared" si="7"/>
        <v>-2.2842011619894197E-3</v>
      </c>
    </row>
    <row r="103" spans="1:21" x14ac:dyDescent="0.55000000000000004">
      <c r="A103" s="1" t="s">
        <v>50</v>
      </c>
      <c r="C103" s="6">
        <v>0</v>
      </c>
      <c r="D103" s="6"/>
      <c r="E103" s="6">
        <v>-28315531158</v>
      </c>
      <c r="F103" s="6"/>
      <c r="G103" s="6">
        <v>0</v>
      </c>
      <c r="H103" s="6"/>
      <c r="I103" s="6">
        <f t="shared" si="4"/>
        <v>-28315531158</v>
      </c>
      <c r="J103" s="6"/>
      <c r="K103" s="9">
        <f t="shared" si="5"/>
        <v>1.0256213473371212E-2</v>
      </c>
      <c r="L103" s="6"/>
      <c r="M103" s="6">
        <v>0</v>
      </c>
      <c r="N103" s="6"/>
      <c r="O103" s="6">
        <v>45837867590</v>
      </c>
      <c r="P103" s="6"/>
      <c r="Q103" s="6">
        <v>0</v>
      </c>
      <c r="R103" s="6"/>
      <c r="S103" s="6">
        <f t="shared" si="6"/>
        <v>45837867590</v>
      </c>
      <c r="T103" s="6"/>
      <c r="U103" s="9">
        <f t="shared" si="7"/>
        <v>9.7323945687626933E-3</v>
      </c>
    </row>
    <row r="104" spans="1:21" x14ac:dyDescent="0.55000000000000004">
      <c r="A104" s="1" t="s">
        <v>75</v>
      </c>
      <c r="C104" s="6">
        <v>0</v>
      </c>
      <c r="D104" s="6"/>
      <c r="E104" s="6">
        <v>-14169131006</v>
      </c>
      <c r="F104" s="6"/>
      <c r="G104" s="6">
        <v>0</v>
      </c>
      <c r="H104" s="6"/>
      <c r="I104" s="6">
        <f t="shared" si="4"/>
        <v>-14169131006</v>
      </c>
      <c r="J104" s="6"/>
      <c r="K104" s="9">
        <f t="shared" si="5"/>
        <v>5.1322234260345566E-3</v>
      </c>
      <c r="L104" s="6"/>
      <c r="M104" s="6">
        <v>0</v>
      </c>
      <c r="N104" s="6"/>
      <c r="O104" s="6">
        <v>-13031087629</v>
      </c>
      <c r="P104" s="6"/>
      <c r="Q104" s="6">
        <v>0</v>
      </c>
      <c r="R104" s="6"/>
      <c r="S104" s="6">
        <f t="shared" si="6"/>
        <v>-13031087629</v>
      </c>
      <c r="T104" s="6"/>
      <c r="U104" s="9">
        <f t="shared" si="7"/>
        <v>-2.7667885338806251E-3</v>
      </c>
    </row>
    <row r="105" spans="1:21" x14ac:dyDescent="0.55000000000000004">
      <c r="A105" s="1" t="s">
        <v>76</v>
      </c>
      <c r="C105" s="6">
        <v>0</v>
      </c>
      <c r="D105" s="6"/>
      <c r="E105" s="6">
        <v>-8258567400</v>
      </c>
      <c r="F105" s="6"/>
      <c r="G105" s="6">
        <v>0</v>
      </c>
      <c r="H105" s="6"/>
      <c r="I105" s="6">
        <f t="shared" si="4"/>
        <v>-8258567400</v>
      </c>
      <c r="J105" s="6"/>
      <c r="K105" s="9">
        <f t="shared" si="5"/>
        <v>2.9913488031000071E-3</v>
      </c>
      <c r="L105" s="6"/>
      <c r="M105" s="6">
        <v>0</v>
      </c>
      <c r="N105" s="6"/>
      <c r="O105" s="6">
        <v>68710193860</v>
      </c>
      <c r="P105" s="6"/>
      <c r="Q105" s="6">
        <v>0</v>
      </c>
      <c r="R105" s="6"/>
      <c r="S105" s="6">
        <f t="shared" si="6"/>
        <v>68710193860</v>
      </c>
      <c r="T105" s="6"/>
      <c r="U105" s="9">
        <f t="shared" si="7"/>
        <v>1.4588696043259715E-2</v>
      </c>
    </row>
    <row r="106" spans="1:21" ht="24.75" thickBot="1" x14ac:dyDescent="0.6">
      <c r="C106" s="7">
        <f>SUM(C8:C105)</f>
        <v>156909432732</v>
      </c>
      <c r="D106" s="6"/>
      <c r="E106" s="7">
        <f>SUM(E8:E105)</f>
        <v>-3010767219160</v>
      </c>
      <c r="F106" s="6"/>
      <c r="G106" s="7">
        <f>SUM(G8:G105)</f>
        <v>93040528527</v>
      </c>
      <c r="H106" s="6"/>
      <c r="I106" s="7">
        <f>SUM(I8:I105)</f>
        <v>-2760817257901</v>
      </c>
      <c r="J106" s="6"/>
      <c r="K106" s="10">
        <f>SUM(K8:K105)</f>
        <v>1.0000000000000002</v>
      </c>
      <c r="L106" s="6"/>
      <c r="M106" s="7">
        <f>SUM(M8:M105)</f>
        <v>1535860870750</v>
      </c>
      <c r="N106" s="6"/>
      <c r="O106" s="7">
        <f>SUM(O8:O105)</f>
        <v>2974597548143</v>
      </c>
      <c r="P106" s="6"/>
      <c r="Q106" s="7">
        <f>SUM(Q8:Q105)</f>
        <v>199365794063</v>
      </c>
      <c r="R106" s="6"/>
      <c r="S106" s="7">
        <f>SUM(S8:S105)</f>
        <v>4709824212956</v>
      </c>
      <c r="T106" s="6"/>
      <c r="U106" s="10">
        <f>SUM(U8:U105)</f>
        <v>1</v>
      </c>
    </row>
    <row r="107" spans="1:21" ht="24.75" thickTop="1" x14ac:dyDescent="0.55000000000000004">
      <c r="C107" s="14"/>
      <c r="E107" s="14"/>
      <c r="G107" s="14"/>
      <c r="M107" s="14"/>
      <c r="O107" s="14"/>
      <c r="Q107" s="14"/>
    </row>
    <row r="108" spans="1:21" x14ac:dyDescent="0.55000000000000004">
      <c r="M108" s="14"/>
    </row>
    <row r="109" spans="1:21" x14ac:dyDescent="0.55000000000000004">
      <c r="M109" s="1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topLeftCell="A22" workbookViewId="0">
      <selection activeCell="K41" sqref="K41:O41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193</v>
      </c>
      <c r="C6" s="20" t="s">
        <v>191</v>
      </c>
      <c r="D6" s="20" t="s">
        <v>191</v>
      </c>
      <c r="E6" s="20" t="s">
        <v>191</v>
      </c>
      <c r="F6" s="20" t="s">
        <v>191</v>
      </c>
      <c r="G6" s="20" t="s">
        <v>191</v>
      </c>
      <c r="H6" s="20" t="s">
        <v>191</v>
      </c>
      <c r="I6" s="20" t="s">
        <v>191</v>
      </c>
      <c r="K6" s="20" t="s">
        <v>192</v>
      </c>
      <c r="L6" s="20" t="s">
        <v>192</v>
      </c>
      <c r="M6" s="20" t="s">
        <v>192</v>
      </c>
      <c r="N6" s="20" t="s">
        <v>192</v>
      </c>
      <c r="O6" s="20" t="s">
        <v>192</v>
      </c>
      <c r="P6" s="20" t="s">
        <v>192</v>
      </c>
      <c r="Q6" s="20" t="s">
        <v>192</v>
      </c>
    </row>
    <row r="7" spans="1:17" ht="24.75" x14ac:dyDescent="0.55000000000000004">
      <c r="A7" s="20" t="s">
        <v>193</v>
      </c>
      <c r="C7" s="20" t="s">
        <v>278</v>
      </c>
      <c r="E7" s="20" t="s">
        <v>275</v>
      </c>
      <c r="G7" s="20" t="s">
        <v>276</v>
      </c>
      <c r="I7" s="20" t="s">
        <v>279</v>
      </c>
      <c r="K7" s="20" t="s">
        <v>278</v>
      </c>
      <c r="M7" s="20" t="s">
        <v>275</v>
      </c>
      <c r="O7" s="20" t="s">
        <v>276</v>
      </c>
      <c r="Q7" s="20" t="s">
        <v>279</v>
      </c>
    </row>
    <row r="8" spans="1:17" x14ac:dyDescent="0.55000000000000004">
      <c r="A8" s="1" t="s">
        <v>129</v>
      </c>
      <c r="C8" s="6">
        <v>0</v>
      </c>
      <c r="D8" s="6"/>
      <c r="E8" s="6">
        <v>-928571666</v>
      </c>
      <c r="F8" s="6"/>
      <c r="G8" s="6">
        <v>979761629</v>
      </c>
      <c r="H8" s="6"/>
      <c r="I8" s="6">
        <f>C8+E8+G8</f>
        <v>51189963</v>
      </c>
      <c r="J8" s="6"/>
      <c r="K8" s="6">
        <v>0</v>
      </c>
      <c r="L8" s="6"/>
      <c r="M8" s="6">
        <v>0</v>
      </c>
      <c r="N8" s="6"/>
      <c r="O8" s="6">
        <v>979761629</v>
      </c>
      <c r="P8" s="6"/>
      <c r="Q8" s="6">
        <f>K8+M8+O8</f>
        <v>979761629</v>
      </c>
    </row>
    <row r="9" spans="1:17" x14ac:dyDescent="0.55000000000000004">
      <c r="A9" s="1" t="s">
        <v>265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40" si="0">C9+E9+G9</f>
        <v>0</v>
      </c>
      <c r="J9" s="6"/>
      <c r="K9" s="6">
        <v>0</v>
      </c>
      <c r="L9" s="6"/>
      <c r="M9" s="6">
        <v>0</v>
      </c>
      <c r="N9" s="6"/>
      <c r="O9" s="6">
        <v>11266876957</v>
      </c>
      <c r="P9" s="6"/>
      <c r="Q9" s="6">
        <f t="shared" ref="Q9:Q40" si="1">K9+M9+O9</f>
        <v>11266876957</v>
      </c>
    </row>
    <row r="10" spans="1:17" x14ac:dyDescent="0.55000000000000004">
      <c r="A10" s="1" t="s">
        <v>266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30254348804</v>
      </c>
      <c r="P10" s="6"/>
      <c r="Q10" s="6">
        <f t="shared" si="1"/>
        <v>30254348804</v>
      </c>
    </row>
    <row r="11" spans="1:17" x14ac:dyDescent="0.55000000000000004">
      <c r="A11" s="1" t="s">
        <v>267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226280394</v>
      </c>
      <c r="P11" s="6"/>
      <c r="Q11" s="6">
        <f t="shared" si="1"/>
        <v>226280394</v>
      </c>
    </row>
    <row r="12" spans="1:17" x14ac:dyDescent="0.55000000000000004">
      <c r="A12" s="1" t="s">
        <v>268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255010186</v>
      </c>
      <c r="P12" s="6"/>
      <c r="Q12" s="6">
        <f t="shared" si="1"/>
        <v>255010186</v>
      </c>
    </row>
    <row r="13" spans="1:17" x14ac:dyDescent="0.55000000000000004">
      <c r="A13" s="1" t="s">
        <v>269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723467721</v>
      </c>
      <c r="P13" s="6"/>
      <c r="Q13" s="6">
        <f t="shared" si="1"/>
        <v>723467721</v>
      </c>
    </row>
    <row r="14" spans="1:17" x14ac:dyDescent="0.55000000000000004">
      <c r="A14" s="1" t="s">
        <v>117</v>
      </c>
      <c r="C14" s="6">
        <v>0</v>
      </c>
      <c r="D14" s="6"/>
      <c r="E14" s="6">
        <v>1768800136</v>
      </c>
      <c r="F14" s="6"/>
      <c r="G14" s="6">
        <v>0</v>
      </c>
      <c r="H14" s="6"/>
      <c r="I14" s="6">
        <f t="shared" si="0"/>
        <v>1768800136</v>
      </c>
      <c r="J14" s="6"/>
      <c r="K14" s="6">
        <v>0</v>
      </c>
      <c r="L14" s="6"/>
      <c r="M14" s="6">
        <v>8656275131</v>
      </c>
      <c r="N14" s="6"/>
      <c r="O14" s="6">
        <v>494687267</v>
      </c>
      <c r="P14" s="6"/>
      <c r="Q14" s="6">
        <f t="shared" si="1"/>
        <v>9150962398</v>
      </c>
    </row>
    <row r="15" spans="1:17" x14ac:dyDescent="0.55000000000000004">
      <c r="A15" s="1" t="s">
        <v>199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6524065450</v>
      </c>
      <c r="L15" s="6"/>
      <c r="M15" s="6">
        <v>0</v>
      </c>
      <c r="N15" s="6"/>
      <c r="O15" s="6">
        <v>23562500</v>
      </c>
      <c r="P15" s="6"/>
      <c r="Q15" s="6">
        <f t="shared" si="1"/>
        <v>6547627950</v>
      </c>
    </row>
    <row r="16" spans="1:17" x14ac:dyDescent="0.55000000000000004">
      <c r="A16" s="1" t="s">
        <v>270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166411814</v>
      </c>
      <c r="P16" s="6"/>
      <c r="Q16" s="6">
        <f t="shared" si="1"/>
        <v>166411814</v>
      </c>
    </row>
    <row r="17" spans="1:17" x14ac:dyDescent="0.55000000000000004">
      <c r="A17" s="1" t="s">
        <v>271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1166453728</v>
      </c>
      <c r="P17" s="6"/>
      <c r="Q17" s="6">
        <f t="shared" si="1"/>
        <v>1166453728</v>
      </c>
    </row>
    <row r="18" spans="1:17" x14ac:dyDescent="0.55000000000000004">
      <c r="A18" s="1" t="s">
        <v>272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445906955</v>
      </c>
      <c r="P18" s="6"/>
      <c r="Q18" s="6">
        <f t="shared" si="1"/>
        <v>445906955</v>
      </c>
    </row>
    <row r="19" spans="1:17" x14ac:dyDescent="0.55000000000000004">
      <c r="A19" s="1" t="s">
        <v>201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4399517401</v>
      </c>
      <c r="L19" s="6"/>
      <c r="M19" s="6">
        <v>0</v>
      </c>
      <c r="N19" s="6"/>
      <c r="O19" s="6">
        <v>612618743</v>
      </c>
      <c r="P19" s="6"/>
      <c r="Q19" s="6">
        <f t="shared" si="1"/>
        <v>5012136144</v>
      </c>
    </row>
    <row r="20" spans="1:17" x14ac:dyDescent="0.55000000000000004">
      <c r="A20" s="1" t="s">
        <v>273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672603828</v>
      </c>
      <c r="P20" s="6"/>
      <c r="Q20" s="6">
        <f t="shared" si="1"/>
        <v>672603828</v>
      </c>
    </row>
    <row r="21" spans="1:17" x14ac:dyDescent="0.55000000000000004">
      <c r="A21" s="1" t="s">
        <v>114</v>
      </c>
      <c r="C21" s="6">
        <v>0</v>
      </c>
      <c r="D21" s="6"/>
      <c r="E21" s="6">
        <v>145507540</v>
      </c>
      <c r="F21" s="6"/>
      <c r="G21" s="6">
        <v>0</v>
      </c>
      <c r="H21" s="6"/>
      <c r="I21" s="6">
        <f t="shared" si="0"/>
        <v>145507540</v>
      </c>
      <c r="J21" s="6"/>
      <c r="K21" s="6">
        <v>0</v>
      </c>
      <c r="L21" s="6"/>
      <c r="M21" s="6">
        <v>993257639</v>
      </c>
      <c r="N21" s="6"/>
      <c r="O21" s="6">
        <v>73836622</v>
      </c>
      <c r="P21" s="6"/>
      <c r="Q21" s="6">
        <f t="shared" si="1"/>
        <v>1067094261</v>
      </c>
    </row>
    <row r="22" spans="1:17" x14ac:dyDescent="0.55000000000000004">
      <c r="A22" s="1" t="s">
        <v>120</v>
      </c>
      <c r="C22" s="6">
        <v>0</v>
      </c>
      <c r="D22" s="6"/>
      <c r="E22" s="6">
        <v>22253086</v>
      </c>
      <c r="F22" s="6"/>
      <c r="G22" s="6">
        <v>0</v>
      </c>
      <c r="H22" s="6"/>
      <c r="I22" s="6">
        <f t="shared" si="0"/>
        <v>22253086</v>
      </c>
      <c r="J22" s="6"/>
      <c r="K22" s="6">
        <v>0</v>
      </c>
      <c r="L22" s="6"/>
      <c r="M22" s="6">
        <v>88151888</v>
      </c>
      <c r="N22" s="6"/>
      <c r="O22" s="6">
        <v>752990544</v>
      </c>
      <c r="P22" s="6"/>
      <c r="Q22" s="6">
        <f t="shared" si="1"/>
        <v>841142432</v>
      </c>
    </row>
    <row r="23" spans="1:17" x14ac:dyDescent="0.55000000000000004">
      <c r="A23" s="1" t="s">
        <v>159</v>
      </c>
      <c r="C23" s="6">
        <v>4121266563</v>
      </c>
      <c r="D23" s="6"/>
      <c r="E23" s="6">
        <v>206962481</v>
      </c>
      <c r="F23" s="6"/>
      <c r="G23" s="6">
        <v>0</v>
      </c>
      <c r="H23" s="6"/>
      <c r="I23" s="6">
        <f t="shared" si="0"/>
        <v>4328229044</v>
      </c>
      <c r="J23" s="6"/>
      <c r="K23" s="6">
        <v>4121266563</v>
      </c>
      <c r="L23" s="6"/>
      <c r="M23" s="6">
        <v>156099562</v>
      </c>
      <c r="N23" s="6"/>
      <c r="O23" s="6">
        <v>0</v>
      </c>
      <c r="P23" s="6"/>
      <c r="Q23" s="6">
        <f t="shared" si="1"/>
        <v>4277366125</v>
      </c>
    </row>
    <row r="24" spans="1:17" x14ac:dyDescent="0.55000000000000004">
      <c r="A24" s="1" t="s">
        <v>156</v>
      </c>
      <c r="C24" s="6">
        <v>1293496362</v>
      </c>
      <c r="D24" s="6"/>
      <c r="E24" s="6">
        <v>0</v>
      </c>
      <c r="F24" s="6"/>
      <c r="G24" s="6">
        <v>0</v>
      </c>
      <c r="H24" s="6"/>
      <c r="I24" s="6">
        <f t="shared" si="0"/>
        <v>1293496362</v>
      </c>
      <c r="J24" s="6"/>
      <c r="K24" s="6">
        <v>6844913951</v>
      </c>
      <c r="L24" s="6"/>
      <c r="M24" s="6">
        <v>0</v>
      </c>
      <c r="N24" s="6"/>
      <c r="O24" s="6">
        <v>0</v>
      </c>
      <c r="P24" s="6"/>
      <c r="Q24" s="6">
        <f t="shared" si="1"/>
        <v>6844913951</v>
      </c>
    </row>
    <row r="25" spans="1:17" x14ac:dyDescent="0.55000000000000004">
      <c r="A25" s="1" t="s">
        <v>162</v>
      </c>
      <c r="C25" s="6">
        <v>1327789588</v>
      </c>
      <c r="D25" s="6"/>
      <c r="E25" s="6">
        <v>0</v>
      </c>
      <c r="F25" s="6"/>
      <c r="G25" s="6">
        <v>0</v>
      </c>
      <c r="H25" s="6"/>
      <c r="I25" s="6">
        <f t="shared" si="0"/>
        <v>1327789588</v>
      </c>
      <c r="J25" s="6"/>
      <c r="K25" s="6">
        <v>6813446224</v>
      </c>
      <c r="L25" s="6"/>
      <c r="M25" s="6">
        <v>0</v>
      </c>
      <c r="N25" s="6"/>
      <c r="O25" s="6">
        <v>0</v>
      </c>
      <c r="P25" s="6"/>
      <c r="Q25" s="6">
        <f t="shared" si="1"/>
        <v>6813446224</v>
      </c>
    </row>
    <row r="26" spans="1:17" x14ac:dyDescent="0.55000000000000004">
      <c r="A26" s="1" t="s">
        <v>153</v>
      </c>
      <c r="C26" s="6">
        <v>320055705</v>
      </c>
      <c r="D26" s="6"/>
      <c r="E26" s="6">
        <v>749864063</v>
      </c>
      <c r="F26" s="6"/>
      <c r="G26" s="6">
        <v>0</v>
      </c>
      <c r="H26" s="6"/>
      <c r="I26" s="6">
        <f t="shared" si="0"/>
        <v>1069919768</v>
      </c>
      <c r="J26" s="6"/>
      <c r="K26" s="6">
        <v>725093303</v>
      </c>
      <c r="L26" s="6"/>
      <c r="M26" s="6">
        <v>741254688</v>
      </c>
      <c r="N26" s="6"/>
      <c r="O26" s="6">
        <v>0</v>
      </c>
      <c r="P26" s="6"/>
      <c r="Q26" s="6">
        <f t="shared" si="1"/>
        <v>1466347991</v>
      </c>
    </row>
    <row r="27" spans="1:17" x14ac:dyDescent="0.55000000000000004">
      <c r="A27" s="1" t="s">
        <v>150</v>
      </c>
      <c r="C27" s="6">
        <v>15073475839</v>
      </c>
      <c r="D27" s="6"/>
      <c r="E27" s="6">
        <v>8398477500</v>
      </c>
      <c r="F27" s="6"/>
      <c r="G27" s="6">
        <v>0</v>
      </c>
      <c r="H27" s="6"/>
      <c r="I27" s="6">
        <f t="shared" si="0"/>
        <v>23471953339</v>
      </c>
      <c r="J27" s="6"/>
      <c r="K27" s="6">
        <v>29869181845</v>
      </c>
      <c r="L27" s="6"/>
      <c r="M27" s="6">
        <v>-113799999</v>
      </c>
      <c r="N27" s="6"/>
      <c r="O27" s="6">
        <v>0</v>
      </c>
      <c r="P27" s="6"/>
      <c r="Q27" s="6">
        <f t="shared" si="1"/>
        <v>29755381846</v>
      </c>
    </row>
    <row r="28" spans="1:17" x14ac:dyDescent="0.55000000000000004">
      <c r="A28" s="1" t="s">
        <v>168</v>
      </c>
      <c r="C28" s="6">
        <v>2856559535</v>
      </c>
      <c r="D28" s="6"/>
      <c r="E28" s="6">
        <v>15042155484</v>
      </c>
      <c r="F28" s="6"/>
      <c r="G28" s="6">
        <v>0</v>
      </c>
      <c r="H28" s="6"/>
      <c r="I28" s="6">
        <f t="shared" si="0"/>
        <v>17898715019</v>
      </c>
      <c r="J28" s="6"/>
      <c r="K28" s="6">
        <v>2856559535</v>
      </c>
      <c r="L28" s="6"/>
      <c r="M28" s="6">
        <v>15042155484</v>
      </c>
      <c r="N28" s="6"/>
      <c r="O28" s="6">
        <v>0</v>
      </c>
      <c r="P28" s="6"/>
      <c r="Q28" s="6">
        <f t="shared" si="1"/>
        <v>17898715019</v>
      </c>
    </row>
    <row r="29" spans="1:17" x14ac:dyDescent="0.55000000000000004">
      <c r="A29" s="1" t="s">
        <v>138</v>
      </c>
      <c r="C29" s="6">
        <v>0</v>
      </c>
      <c r="D29" s="6"/>
      <c r="E29" s="6">
        <v>170135709</v>
      </c>
      <c r="F29" s="6"/>
      <c r="G29" s="6">
        <v>0</v>
      </c>
      <c r="H29" s="6"/>
      <c r="I29" s="6">
        <f t="shared" si="0"/>
        <v>170135709</v>
      </c>
      <c r="J29" s="6"/>
      <c r="K29" s="6">
        <v>0</v>
      </c>
      <c r="L29" s="6"/>
      <c r="M29" s="6">
        <v>1126132610</v>
      </c>
      <c r="N29" s="6"/>
      <c r="O29" s="6">
        <v>0</v>
      </c>
      <c r="P29" s="6"/>
      <c r="Q29" s="6">
        <f t="shared" si="1"/>
        <v>1126132610</v>
      </c>
    </row>
    <row r="30" spans="1:17" x14ac:dyDescent="0.55000000000000004">
      <c r="A30" s="1" t="s">
        <v>135</v>
      </c>
      <c r="C30" s="6">
        <v>0</v>
      </c>
      <c r="D30" s="6"/>
      <c r="E30" s="6">
        <v>927488673</v>
      </c>
      <c r="F30" s="6"/>
      <c r="G30" s="6">
        <v>0</v>
      </c>
      <c r="H30" s="6"/>
      <c r="I30" s="6">
        <f t="shared" si="0"/>
        <v>927488673</v>
      </c>
      <c r="J30" s="6"/>
      <c r="K30" s="6">
        <v>0</v>
      </c>
      <c r="L30" s="6"/>
      <c r="M30" s="6">
        <v>5405130269</v>
      </c>
      <c r="N30" s="6"/>
      <c r="O30" s="6">
        <v>0</v>
      </c>
      <c r="P30" s="6"/>
      <c r="Q30" s="6">
        <f t="shared" si="1"/>
        <v>5405130269</v>
      </c>
    </row>
    <row r="31" spans="1:17" x14ac:dyDescent="0.55000000000000004">
      <c r="A31" s="1" t="s">
        <v>123</v>
      </c>
      <c r="C31" s="6">
        <v>0</v>
      </c>
      <c r="D31" s="6"/>
      <c r="E31" s="6">
        <v>340820745</v>
      </c>
      <c r="F31" s="6"/>
      <c r="G31" s="6">
        <v>0</v>
      </c>
      <c r="H31" s="6"/>
      <c r="I31" s="6">
        <f t="shared" si="0"/>
        <v>340820745</v>
      </c>
      <c r="J31" s="6"/>
      <c r="K31" s="6">
        <v>0</v>
      </c>
      <c r="L31" s="6"/>
      <c r="M31" s="6">
        <v>3055223700</v>
      </c>
      <c r="N31" s="6"/>
      <c r="O31" s="6">
        <v>0</v>
      </c>
      <c r="P31" s="6"/>
      <c r="Q31" s="6">
        <f t="shared" si="1"/>
        <v>3055223700</v>
      </c>
    </row>
    <row r="32" spans="1:17" x14ac:dyDescent="0.55000000000000004">
      <c r="A32" s="1" t="s">
        <v>141</v>
      </c>
      <c r="C32" s="6">
        <v>0</v>
      </c>
      <c r="D32" s="6"/>
      <c r="E32" s="6">
        <v>249254814</v>
      </c>
      <c r="F32" s="6"/>
      <c r="G32" s="6">
        <v>0</v>
      </c>
      <c r="H32" s="6"/>
      <c r="I32" s="6">
        <f t="shared" si="0"/>
        <v>249254814</v>
      </c>
      <c r="J32" s="6"/>
      <c r="K32" s="6">
        <v>0</v>
      </c>
      <c r="L32" s="6"/>
      <c r="M32" s="6">
        <v>1574494571</v>
      </c>
      <c r="N32" s="6"/>
      <c r="O32" s="6">
        <v>0</v>
      </c>
      <c r="P32" s="6"/>
      <c r="Q32" s="6">
        <f t="shared" si="1"/>
        <v>1574494571</v>
      </c>
    </row>
    <row r="33" spans="1:17" x14ac:dyDescent="0.55000000000000004">
      <c r="A33" s="1" t="s">
        <v>147</v>
      </c>
      <c r="C33" s="6">
        <v>0</v>
      </c>
      <c r="D33" s="6"/>
      <c r="E33" s="6">
        <v>988534077</v>
      </c>
      <c r="F33" s="6"/>
      <c r="G33" s="6">
        <v>0</v>
      </c>
      <c r="H33" s="6"/>
      <c r="I33" s="6">
        <f t="shared" si="0"/>
        <v>988534077</v>
      </c>
      <c r="J33" s="6"/>
      <c r="K33" s="6">
        <v>0</v>
      </c>
      <c r="L33" s="6"/>
      <c r="M33" s="6">
        <v>6910671088</v>
      </c>
      <c r="N33" s="6"/>
      <c r="O33" s="6">
        <v>0</v>
      </c>
      <c r="P33" s="6"/>
      <c r="Q33" s="6">
        <f t="shared" si="1"/>
        <v>6910671088</v>
      </c>
    </row>
    <row r="34" spans="1:17" x14ac:dyDescent="0.55000000000000004">
      <c r="A34" s="1" t="s">
        <v>144</v>
      </c>
      <c r="C34" s="6">
        <v>0</v>
      </c>
      <c r="D34" s="6"/>
      <c r="E34" s="6">
        <v>499130201</v>
      </c>
      <c r="F34" s="6"/>
      <c r="G34" s="6">
        <v>0</v>
      </c>
      <c r="H34" s="6"/>
      <c r="I34" s="6">
        <f t="shared" si="0"/>
        <v>499130201</v>
      </c>
      <c r="J34" s="6"/>
      <c r="K34" s="6">
        <v>0</v>
      </c>
      <c r="L34" s="6"/>
      <c r="M34" s="6">
        <v>3013229395</v>
      </c>
      <c r="N34" s="6"/>
      <c r="O34" s="6">
        <v>0</v>
      </c>
      <c r="P34" s="6"/>
      <c r="Q34" s="6">
        <f t="shared" si="1"/>
        <v>3013229395</v>
      </c>
    </row>
    <row r="35" spans="1:17" x14ac:dyDescent="0.55000000000000004">
      <c r="A35" s="1" t="s">
        <v>107</v>
      </c>
      <c r="C35" s="6">
        <v>0</v>
      </c>
      <c r="D35" s="6"/>
      <c r="E35" s="6">
        <v>295970746</v>
      </c>
      <c r="F35" s="6"/>
      <c r="G35" s="6">
        <v>0</v>
      </c>
      <c r="H35" s="6"/>
      <c r="I35" s="6">
        <f t="shared" si="0"/>
        <v>295970746</v>
      </c>
      <c r="J35" s="6"/>
      <c r="K35" s="6">
        <v>0</v>
      </c>
      <c r="L35" s="6"/>
      <c r="M35" s="6">
        <v>1279613028</v>
      </c>
      <c r="N35" s="6"/>
      <c r="O35" s="6">
        <v>0</v>
      </c>
      <c r="P35" s="6"/>
      <c r="Q35" s="6">
        <f t="shared" si="1"/>
        <v>1279613028</v>
      </c>
    </row>
    <row r="36" spans="1:17" x14ac:dyDescent="0.55000000000000004">
      <c r="A36" s="1" t="s">
        <v>126</v>
      </c>
      <c r="C36" s="6">
        <v>0</v>
      </c>
      <c r="D36" s="6"/>
      <c r="E36" s="6">
        <v>132615879</v>
      </c>
      <c r="F36" s="6"/>
      <c r="G36" s="6">
        <v>0</v>
      </c>
      <c r="H36" s="6"/>
      <c r="I36" s="6">
        <f t="shared" si="0"/>
        <v>132615879</v>
      </c>
      <c r="J36" s="6"/>
      <c r="K36" s="6">
        <v>0</v>
      </c>
      <c r="L36" s="6"/>
      <c r="M36" s="6">
        <v>5564147636</v>
      </c>
      <c r="N36" s="6"/>
      <c r="O36" s="6">
        <v>0</v>
      </c>
      <c r="P36" s="6"/>
      <c r="Q36" s="6">
        <f t="shared" si="1"/>
        <v>5564147636</v>
      </c>
    </row>
    <row r="37" spans="1:17" x14ac:dyDescent="0.55000000000000004">
      <c r="A37" s="1" t="s">
        <v>170</v>
      </c>
      <c r="C37" s="6">
        <v>0</v>
      </c>
      <c r="D37" s="6"/>
      <c r="E37" s="6">
        <v>51791047</v>
      </c>
      <c r="F37" s="6"/>
      <c r="G37" s="6">
        <v>0</v>
      </c>
      <c r="H37" s="6"/>
      <c r="I37" s="6">
        <f t="shared" si="0"/>
        <v>51791047</v>
      </c>
      <c r="J37" s="6"/>
      <c r="K37" s="6">
        <v>0</v>
      </c>
      <c r="L37" s="6"/>
      <c r="M37" s="6">
        <v>51791047</v>
      </c>
      <c r="N37" s="6"/>
      <c r="O37" s="6">
        <v>0</v>
      </c>
      <c r="P37" s="6"/>
      <c r="Q37" s="6">
        <f t="shared" si="1"/>
        <v>51791047</v>
      </c>
    </row>
    <row r="38" spans="1:17" x14ac:dyDescent="0.55000000000000004">
      <c r="A38" s="1" t="s">
        <v>165</v>
      </c>
      <c r="C38" s="6">
        <v>0</v>
      </c>
      <c r="D38" s="6"/>
      <c r="E38" s="6">
        <v>30666830</v>
      </c>
      <c r="F38" s="6"/>
      <c r="G38" s="6">
        <v>0</v>
      </c>
      <c r="H38" s="6"/>
      <c r="I38" s="6">
        <f t="shared" si="0"/>
        <v>30666830</v>
      </c>
      <c r="J38" s="6"/>
      <c r="K38" s="6">
        <v>0</v>
      </c>
      <c r="L38" s="6"/>
      <c r="M38" s="6">
        <v>30666824</v>
      </c>
      <c r="N38" s="6"/>
      <c r="O38" s="6">
        <v>0</v>
      </c>
      <c r="P38" s="6"/>
      <c r="Q38" s="6">
        <f t="shared" si="1"/>
        <v>30666824</v>
      </c>
    </row>
    <row r="39" spans="1:17" x14ac:dyDescent="0.55000000000000004">
      <c r="A39" s="1" t="s">
        <v>132</v>
      </c>
      <c r="C39" s="6">
        <v>0</v>
      </c>
      <c r="D39" s="6"/>
      <c r="E39" s="6">
        <v>43136820</v>
      </c>
      <c r="F39" s="6"/>
      <c r="G39" s="6">
        <v>0</v>
      </c>
      <c r="H39" s="6"/>
      <c r="I39" s="6">
        <f t="shared" si="0"/>
        <v>43136820</v>
      </c>
      <c r="J39" s="6"/>
      <c r="K39" s="6">
        <v>0</v>
      </c>
      <c r="L39" s="6"/>
      <c r="M39" s="6">
        <v>858326647</v>
      </c>
      <c r="N39" s="6"/>
      <c r="O39" s="6">
        <v>0</v>
      </c>
      <c r="P39" s="6"/>
      <c r="Q39" s="6">
        <f t="shared" si="1"/>
        <v>858326647</v>
      </c>
    </row>
    <row r="40" spans="1:17" x14ac:dyDescent="0.55000000000000004">
      <c r="A40" s="1" t="s">
        <v>111</v>
      </c>
      <c r="C40" s="6">
        <v>0</v>
      </c>
      <c r="D40" s="6"/>
      <c r="E40" s="6">
        <v>-3533811539</v>
      </c>
      <c r="F40" s="6"/>
      <c r="G40" s="6">
        <v>0</v>
      </c>
      <c r="H40" s="6"/>
      <c r="I40" s="6">
        <f t="shared" si="0"/>
        <v>-3533811539</v>
      </c>
      <c r="J40" s="6"/>
      <c r="K40" s="6">
        <v>0</v>
      </c>
      <c r="L40" s="6"/>
      <c r="M40" s="6">
        <v>317566130</v>
      </c>
      <c r="N40" s="6"/>
      <c r="O40" s="6">
        <v>0</v>
      </c>
      <c r="P40" s="6"/>
      <c r="Q40" s="6">
        <f t="shared" si="1"/>
        <v>317566130</v>
      </c>
    </row>
    <row r="41" spans="1:17" ht="24.75" thickBot="1" x14ac:dyDescent="0.6">
      <c r="C41" s="7">
        <f>SUM(C8:C40)</f>
        <v>24992643592</v>
      </c>
      <c r="D41" s="6"/>
      <c r="E41" s="7">
        <f>SUM(E8:E40)</f>
        <v>25601182626</v>
      </c>
      <c r="F41" s="6"/>
      <c r="G41" s="7">
        <f>SUM(G8:G40)</f>
        <v>979761629</v>
      </c>
      <c r="H41" s="6"/>
      <c r="I41" s="7">
        <f>SUM(I8:I40)</f>
        <v>51573587847</v>
      </c>
      <c r="J41" s="6"/>
      <c r="K41" s="7">
        <f>SUM(K8:K40)</f>
        <v>62154044272</v>
      </c>
      <c r="L41" s="6"/>
      <c r="M41" s="7">
        <f>SUM(M8:M40)</f>
        <v>54750387338</v>
      </c>
      <c r="N41" s="6"/>
      <c r="O41" s="7">
        <f>SUM(O8:O40)</f>
        <v>48114817692</v>
      </c>
      <c r="P41" s="6"/>
      <c r="Q41" s="7">
        <f>SUM(Q8:Q40)</f>
        <v>165019249302</v>
      </c>
    </row>
    <row r="42" spans="1:17" ht="24.75" thickTop="1" x14ac:dyDescent="0.55000000000000004">
      <c r="C42" s="14"/>
      <c r="E42" s="14"/>
      <c r="G42" s="14"/>
      <c r="K42" s="14"/>
      <c r="M42" s="14"/>
      <c r="O42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9" sqref="E1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 x14ac:dyDescent="0.55000000000000004">
      <c r="A6" s="20" t="s">
        <v>280</v>
      </c>
      <c r="B6" s="20" t="s">
        <v>280</v>
      </c>
      <c r="C6" s="20" t="s">
        <v>280</v>
      </c>
      <c r="E6" s="20" t="s">
        <v>191</v>
      </c>
      <c r="F6" s="20" t="s">
        <v>191</v>
      </c>
      <c r="G6" s="20" t="s">
        <v>191</v>
      </c>
      <c r="I6" s="20" t="s">
        <v>192</v>
      </c>
      <c r="J6" s="20" t="s">
        <v>192</v>
      </c>
      <c r="K6" s="20" t="s">
        <v>192</v>
      </c>
    </row>
    <row r="7" spans="1:11" ht="24.75" x14ac:dyDescent="0.55000000000000004">
      <c r="A7" s="20" t="s">
        <v>281</v>
      </c>
      <c r="C7" s="20" t="s">
        <v>176</v>
      </c>
      <c r="E7" s="20" t="s">
        <v>282</v>
      </c>
      <c r="G7" s="20" t="s">
        <v>283</v>
      </c>
      <c r="I7" s="20" t="s">
        <v>282</v>
      </c>
      <c r="K7" s="20" t="s">
        <v>283</v>
      </c>
    </row>
    <row r="8" spans="1:11" x14ac:dyDescent="0.55000000000000004">
      <c r="A8" s="1" t="s">
        <v>182</v>
      </c>
      <c r="C8" s="4" t="s">
        <v>183</v>
      </c>
      <c r="E8" s="5">
        <v>136880071</v>
      </c>
      <c r="F8" s="4"/>
      <c r="G8" s="9">
        <f>E8/$E$10</f>
        <v>0.12043799937628846</v>
      </c>
      <c r="H8" s="4"/>
      <c r="I8" s="5">
        <v>21652539616</v>
      </c>
      <c r="K8" s="9">
        <f>I8/$I$10</f>
        <v>0.81804480693609238</v>
      </c>
    </row>
    <row r="9" spans="1:11" x14ac:dyDescent="0.55000000000000004">
      <c r="A9" s="1" t="s">
        <v>186</v>
      </c>
      <c r="C9" s="4" t="s">
        <v>187</v>
      </c>
      <c r="E9" s="5">
        <v>999638899</v>
      </c>
      <c r="F9" s="4"/>
      <c r="G9" s="9">
        <f>E9/$E$10</f>
        <v>0.87956200062371159</v>
      </c>
      <c r="H9" s="4"/>
      <c r="I9" s="5">
        <v>4816107862</v>
      </c>
      <c r="K9" s="9">
        <f>I9/$I$10</f>
        <v>0.18195519306390756</v>
      </c>
    </row>
    <row r="10" spans="1:11" ht="24.75" thickBot="1" x14ac:dyDescent="0.6">
      <c r="E10" s="11">
        <f>SUM(E8:E9)</f>
        <v>1136518970</v>
      </c>
      <c r="G10" s="10">
        <f>SUM(G8:G9)</f>
        <v>1</v>
      </c>
      <c r="I10" s="11">
        <f>SUM(I8:I9)</f>
        <v>26468647478</v>
      </c>
      <c r="K10" s="10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15.2851562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1" t="s">
        <v>0</v>
      </c>
      <c r="B2" s="21"/>
      <c r="C2" s="21"/>
      <c r="D2" s="21"/>
      <c r="E2" s="21"/>
    </row>
    <row r="3" spans="1:5" ht="24.75" x14ac:dyDescent="0.55000000000000004">
      <c r="A3" s="21" t="s">
        <v>189</v>
      </c>
      <c r="B3" s="21"/>
      <c r="C3" s="21"/>
      <c r="D3" s="21"/>
      <c r="E3" s="21"/>
    </row>
    <row r="4" spans="1:5" ht="24.75" x14ac:dyDescent="0.55000000000000004">
      <c r="A4" s="21" t="s">
        <v>2</v>
      </c>
      <c r="B4" s="21"/>
      <c r="C4" s="21"/>
      <c r="D4" s="21"/>
      <c r="E4" s="21"/>
    </row>
    <row r="5" spans="1:5" ht="24.75" x14ac:dyDescent="0.55000000000000004">
      <c r="E5" s="15" t="s">
        <v>290</v>
      </c>
    </row>
    <row r="6" spans="1:5" ht="24.75" x14ac:dyDescent="0.55000000000000004">
      <c r="A6" s="19" t="s">
        <v>284</v>
      </c>
      <c r="C6" s="20" t="s">
        <v>191</v>
      </c>
      <c r="E6" s="20" t="s">
        <v>291</v>
      </c>
    </row>
    <row r="7" spans="1:5" ht="24.75" x14ac:dyDescent="0.55000000000000004">
      <c r="A7" s="20" t="s">
        <v>284</v>
      </c>
      <c r="C7" s="20" t="s">
        <v>179</v>
      </c>
      <c r="E7" s="20" t="s">
        <v>179</v>
      </c>
    </row>
    <row r="8" spans="1:5" x14ac:dyDescent="0.55000000000000004">
      <c r="A8" s="1" t="s">
        <v>293</v>
      </c>
      <c r="C8" s="3">
        <v>459773346</v>
      </c>
      <c r="E8" s="3">
        <v>4163746899</v>
      </c>
    </row>
    <row r="9" spans="1:5" x14ac:dyDescent="0.55000000000000004">
      <c r="A9" s="1" t="s">
        <v>292</v>
      </c>
      <c r="C9" s="3">
        <v>0</v>
      </c>
      <c r="E9" s="3">
        <v>14039302</v>
      </c>
    </row>
    <row r="10" spans="1:5" ht="25.5" thickBot="1" x14ac:dyDescent="0.65">
      <c r="A10" s="2" t="s">
        <v>198</v>
      </c>
      <c r="C10" s="13">
        <f>SUM(C8:C9)</f>
        <v>459773346</v>
      </c>
      <c r="E10" s="13">
        <f>SUM(E8:E9)</f>
        <v>4177786201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view="pageLayout" topLeftCell="C9" zoomScaleNormal="70" workbookViewId="0">
      <selection activeCell="A3" sqref="A3:Y19"/>
    </sheetView>
  </sheetViews>
  <sheetFormatPr defaultRowHeight="24" x14ac:dyDescent="0.55000000000000004"/>
  <cols>
    <col min="1" max="1" width="35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2.42578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19" t="s">
        <v>3</v>
      </c>
      <c r="C6" s="20" t="s">
        <v>288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1" t="s">
        <v>15</v>
      </c>
      <c r="C9" s="6">
        <v>242400000</v>
      </c>
      <c r="D9" s="6"/>
      <c r="E9" s="6">
        <v>184463699405</v>
      </c>
      <c r="F9" s="6"/>
      <c r="G9" s="6">
        <v>653477336640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242400000</v>
      </c>
      <c r="R9" s="6"/>
      <c r="S9" s="6">
        <v>2117</v>
      </c>
      <c r="T9" s="6"/>
      <c r="U9" s="6">
        <v>184463699405</v>
      </c>
      <c r="V9" s="6"/>
      <c r="W9" s="6">
        <v>510107493240</v>
      </c>
      <c r="X9" s="6"/>
      <c r="Y9" s="9">
        <v>1.616218773066189E-2</v>
      </c>
    </row>
    <row r="10" spans="1:25" x14ac:dyDescent="0.55000000000000004">
      <c r="A10" s="1" t="s">
        <v>16</v>
      </c>
      <c r="C10" s="6">
        <v>75603088</v>
      </c>
      <c r="D10" s="6"/>
      <c r="E10" s="6">
        <v>100769730530</v>
      </c>
      <c r="F10" s="6"/>
      <c r="G10" s="6">
        <v>189235882559.27499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75603088</v>
      </c>
      <c r="R10" s="6"/>
      <c r="S10" s="6">
        <v>2066</v>
      </c>
      <c r="T10" s="6"/>
      <c r="U10" s="6">
        <v>100769730530</v>
      </c>
      <c r="V10" s="6"/>
      <c r="W10" s="6">
        <v>155266613728.142</v>
      </c>
      <c r="X10" s="6"/>
      <c r="Y10" s="9">
        <v>4.9194497093923836E-3</v>
      </c>
    </row>
    <row r="11" spans="1:25" x14ac:dyDescent="0.55000000000000004">
      <c r="A11" s="1" t="s">
        <v>17</v>
      </c>
      <c r="C11" s="6">
        <v>18731444</v>
      </c>
      <c r="D11" s="6"/>
      <c r="E11" s="6">
        <v>108510597999</v>
      </c>
      <c r="F11" s="6"/>
      <c r="G11" s="6">
        <v>69620149744.759796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18731444</v>
      </c>
      <c r="R11" s="6"/>
      <c r="S11" s="6">
        <v>5970</v>
      </c>
      <c r="T11" s="6"/>
      <c r="U11" s="6">
        <v>108510597999</v>
      </c>
      <c r="V11" s="6"/>
      <c r="W11" s="6">
        <v>111161351691.95399</v>
      </c>
      <c r="X11" s="6"/>
      <c r="Y11" s="9">
        <v>3.5220236092360331E-3</v>
      </c>
    </row>
    <row r="12" spans="1:25" x14ac:dyDescent="0.55000000000000004">
      <c r="A12" s="1" t="s">
        <v>18</v>
      </c>
      <c r="C12" s="6">
        <v>10125945</v>
      </c>
      <c r="D12" s="6"/>
      <c r="E12" s="6">
        <v>296623014609</v>
      </c>
      <c r="F12" s="6"/>
      <c r="G12" s="6">
        <v>398098262057.737</v>
      </c>
      <c r="H12" s="6"/>
      <c r="I12" s="6">
        <v>0</v>
      </c>
      <c r="J12" s="6"/>
      <c r="K12" s="6">
        <v>0</v>
      </c>
      <c r="L12" s="6"/>
      <c r="M12" s="6">
        <v>-800000</v>
      </c>
      <c r="N12" s="6"/>
      <c r="O12" s="6">
        <v>30861576584</v>
      </c>
      <c r="P12" s="6"/>
      <c r="Q12" s="6">
        <v>9325945</v>
      </c>
      <c r="R12" s="6"/>
      <c r="S12" s="6">
        <v>38320</v>
      </c>
      <c r="T12" s="6"/>
      <c r="U12" s="6">
        <v>273188321680</v>
      </c>
      <c r="V12" s="6"/>
      <c r="W12" s="6">
        <v>355243859636.21997</v>
      </c>
      <c r="X12" s="6"/>
      <c r="Y12" s="9">
        <v>1.1255505997643064E-2</v>
      </c>
    </row>
    <row r="13" spans="1:25" x14ac:dyDescent="0.55000000000000004">
      <c r="A13" s="1" t="s">
        <v>19</v>
      </c>
      <c r="C13" s="6">
        <v>6046339</v>
      </c>
      <c r="D13" s="6"/>
      <c r="E13" s="6">
        <v>433251206912</v>
      </c>
      <c r="F13" s="6"/>
      <c r="G13" s="6">
        <v>755815203557.52795</v>
      </c>
      <c r="H13" s="6"/>
      <c r="I13" s="6">
        <v>0</v>
      </c>
      <c r="J13" s="6"/>
      <c r="K13" s="6">
        <v>0</v>
      </c>
      <c r="L13" s="6"/>
      <c r="M13" s="6">
        <v>-199980</v>
      </c>
      <c r="N13" s="6"/>
      <c r="O13" s="6">
        <v>23719876877</v>
      </c>
      <c r="P13" s="6"/>
      <c r="Q13" s="6">
        <v>5846359</v>
      </c>
      <c r="R13" s="6"/>
      <c r="S13" s="6">
        <v>119215</v>
      </c>
      <c r="T13" s="6"/>
      <c r="U13" s="6">
        <v>418921614028</v>
      </c>
      <c r="V13" s="6"/>
      <c r="W13" s="6">
        <v>692826694740.29895</v>
      </c>
      <c r="X13" s="6"/>
      <c r="Y13" s="9">
        <v>2.1951442105043423E-2</v>
      </c>
    </row>
    <row r="14" spans="1:25" x14ac:dyDescent="0.55000000000000004">
      <c r="A14" s="1" t="s">
        <v>20</v>
      </c>
      <c r="C14" s="6">
        <v>1717429</v>
      </c>
      <c r="D14" s="6"/>
      <c r="E14" s="6">
        <v>71219113526</v>
      </c>
      <c r="F14" s="6"/>
      <c r="G14" s="6">
        <v>115458632416.54401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1717429</v>
      </c>
      <c r="R14" s="6"/>
      <c r="S14" s="6">
        <v>65450</v>
      </c>
      <c r="T14" s="6"/>
      <c r="U14" s="6">
        <v>71219113526</v>
      </c>
      <c r="V14" s="6"/>
      <c r="W14" s="6">
        <v>111736913968.10201</v>
      </c>
      <c r="X14" s="6"/>
      <c r="Y14" s="9">
        <v>3.5402596588551172E-3</v>
      </c>
    </row>
    <row r="15" spans="1:25" x14ac:dyDescent="0.55000000000000004">
      <c r="A15" s="1" t="s">
        <v>21</v>
      </c>
      <c r="C15" s="6">
        <v>2400000</v>
      </c>
      <c r="D15" s="6"/>
      <c r="E15" s="6">
        <v>147790915326</v>
      </c>
      <c r="F15" s="6"/>
      <c r="G15" s="6">
        <v>513216086400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2400000</v>
      </c>
      <c r="R15" s="6"/>
      <c r="S15" s="6">
        <v>192160</v>
      </c>
      <c r="T15" s="6"/>
      <c r="U15" s="6">
        <v>147790915326</v>
      </c>
      <c r="V15" s="6"/>
      <c r="W15" s="6">
        <v>458439955200</v>
      </c>
      <c r="X15" s="6"/>
      <c r="Y15" s="9">
        <v>1.4525159338705476E-2</v>
      </c>
    </row>
    <row r="16" spans="1:25" x14ac:dyDescent="0.55000000000000004">
      <c r="A16" s="1" t="s">
        <v>22</v>
      </c>
      <c r="C16" s="6">
        <v>8755105</v>
      </c>
      <c r="D16" s="6"/>
      <c r="E16" s="6">
        <v>224149735943</v>
      </c>
      <c r="F16" s="6"/>
      <c r="G16" s="6">
        <v>1406145669076.6399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8755105</v>
      </c>
      <c r="R16" s="6"/>
      <c r="S16" s="6">
        <v>154780</v>
      </c>
      <c r="T16" s="6"/>
      <c r="U16" s="6">
        <v>224149735943</v>
      </c>
      <c r="V16" s="6"/>
      <c r="W16" s="6">
        <v>1347052216746.2</v>
      </c>
      <c r="X16" s="6"/>
      <c r="Y16" s="9">
        <v>4.2679849048626248E-2</v>
      </c>
    </row>
    <row r="17" spans="1:25" x14ac:dyDescent="0.55000000000000004">
      <c r="A17" s="1" t="s">
        <v>23</v>
      </c>
      <c r="C17" s="6">
        <v>22276849</v>
      </c>
      <c r="D17" s="6"/>
      <c r="E17" s="6">
        <v>235921479874</v>
      </c>
      <c r="F17" s="6"/>
      <c r="G17" s="6">
        <v>271843448263.97198</v>
      </c>
      <c r="H17" s="6"/>
      <c r="I17" s="6">
        <v>67846</v>
      </c>
      <c r="J17" s="6"/>
      <c r="K17" s="6">
        <v>709973992</v>
      </c>
      <c r="L17" s="6"/>
      <c r="M17" s="6">
        <v>0</v>
      </c>
      <c r="N17" s="6"/>
      <c r="O17" s="6">
        <v>0</v>
      </c>
      <c r="P17" s="6"/>
      <c r="Q17" s="6">
        <v>22344695</v>
      </c>
      <c r="R17" s="6"/>
      <c r="S17" s="6">
        <v>10505</v>
      </c>
      <c r="T17" s="6"/>
      <c r="U17" s="6">
        <v>236631453866</v>
      </c>
      <c r="V17" s="6"/>
      <c r="W17" s="6">
        <v>233334371400.19901</v>
      </c>
      <c r="X17" s="6"/>
      <c r="Y17" s="9">
        <v>7.3929396540185609E-3</v>
      </c>
    </row>
    <row r="18" spans="1:25" x14ac:dyDescent="0.55000000000000004">
      <c r="A18" s="1" t="s">
        <v>24</v>
      </c>
      <c r="C18" s="6">
        <v>1679210</v>
      </c>
      <c r="D18" s="6"/>
      <c r="E18" s="6">
        <v>60900906461</v>
      </c>
      <c r="F18" s="6"/>
      <c r="G18" s="6">
        <v>79571655452.835007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1679210</v>
      </c>
      <c r="R18" s="6"/>
      <c r="S18" s="6">
        <v>47070</v>
      </c>
      <c r="T18" s="6"/>
      <c r="U18" s="6">
        <v>60900906461</v>
      </c>
      <c r="V18" s="6"/>
      <c r="W18" s="6">
        <v>78570124232.535004</v>
      </c>
      <c r="X18" s="6"/>
      <c r="Y18" s="9">
        <v>2.4894068695246554E-3</v>
      </c>
    </row>
    <row r="19" spans="1:25" x14ac:dyDescent="0.55000000000000004">
      <c r="A19" s="1" t="s">
        <v>25</v>
      </c>
      <c r="C19" s="6">
        <v>3006727</v>
      </c>
      <c r="D19" s="6"/>
      <c r="E19" s="6">
        <v>326589092885</v>
      </c>
      <c r="F19" s="6"/>
      <c r="G19" s="6">
        <v>733577158147.48999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3006727</v>
      </c>
      <c r="R19" s="6"/>
      <c r="S19" s="6">
        <v>241422</v>
      </c>
      <c r="T19" s="6"/>
      <c r="U19" s="6">
        <v>326589092885</v>
      </c>
      <c r="V19" s="6"/>
      <c r="W19" s="6">
        <v>721571000021.526</v>
      </c>
      <c r="X19" s="6"/>
      <c r="Y19" s="9">
        <v>2.286217340050407E-2</v>
      </c>
    </row>
    <row r="20" spans="1:25" x14ac:dyDescent="0.55000000000000004">
      <c r="A20" s="1" t="s">
        <v>26</v>
      </c>
      <c r="C20" s="6">
        <v>5100000</v>
      </c>
      <c r="D20" s="6"/>
      <c r="E20" s="6">
        <v>352522200000</v>
      </c>
      <c r="F20" s="6"/>
      <c r="G20" s="6">
        <v>447397053750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5100000</v>
      </c>
      <c r="R20" s="6"/>
      <c r="S20" s="6">
        <v>90670</v>
      </c>
      <c r="T20" s="6"/>
      <c r="U20" s="6">
        <v>352522200000</v>
      </c>
      <c r="V20" s="6"/>
      <c r="W20" s="6">
        <v>459665618850</v>
      </c>
      <c r="X20" s="6"/>
      <c r="Y20" s="9">
        <v>1.4563993126227644E-2</v>
      </c>
    </row>
    <row r="21" spans="1:25" x14ac:dyDescent="0.55000000000000004">
      <c r="A21" s="1" t="s">
        <v>27</v>
      </c>
      <c r="C21" s="6">
        <v>5988099</v>
      </c>
      <c r="D21" s="6"/>
      <c r="E21" s="6">
        <v>100338301860</v>
      </c>
      <c r="F21" s="6"/>
      <c r="G21" s="6">
        <v>657152667128.88</v>
      </c>
      <c r="H21" s="6"/>
      <c r="I21" s="6">
        <v>0</v>
      </c>
      <c r="J21" s="6"/>
      <c r="K21" s="6">
        <v>0</v>
      </c>
      <c r="L21" s="6"/>
      <c r="M21" s="6">
        <v>-300000</v>
      </c>
      <c r="N21" s="6"/>
      <c r="O21" s="6">
        <v>29928857432</v>
      </c>
      <c r="P21" s="6"/>
      <c r="Q21" s="6">
        <v>5688099</v>
      </c>
      <c r="R21" s="6"/>
      <c r="S21" s="6">
        <v>98750</v>
      </c>
      <c r="T21" s="6"/>
      <c r="U21" s="6">
        <v>95311415940</v>
      </c>
      <c r="V21" s="6"/>
      <c r="W21" s="6">
        <v>558357662581.31299</v>
      </c>
      <c r="X21" s="6"/>
      <c r="Y21" s="9">
        <v>1.7690940601899612E-2</v>
      </c>
    </row>
    <row r="22" spans="1:25" x14ac:dyDescent="0.55000000000000004">
      <c r="A22" s="1" t="s">
        <v>28</v>
      </c>
      <c r="C22" s="6">
        <v>3888326</v>
      </c>
      <c r="D22" s="6"/>
      <c r="E22" s="6">
        <v>174722439657</v>
      </c>
      <c r="F22" s="6"/>
      <c r="G22" s="6">
        <v>188466686844.228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3888326</v>
      </c>
      <c r="R22" s="6"/>
      <c r="S22" s="6">
        <v>50200</v>
      </c>
      <c r="T22" s="6"/>
      <c r="U22" s="6">
        <v>174722439657</v>
      </c>
      <c r="V22" s="6"/>
      <c r="W22" s="6">
        <v>194032561107.06</v>
      </c>
      <c r="X22" s="6"/>
      <c r="Y22" s="9">
        <v>6.1477055719273256E-3</v>
      </c>
    </row>
    <row r="23" spans="1:25" x14ac:dyDescent="0.55000000000000004">
      <c r="A23" s="1" t="s">
        <v>29</v>
      </c>
      <c r="C23" s="6">
        <v>11020888</v>
      </c>
      <c r="D23" s="6"/>
      <c r="E23" s="6">
        <v>127984615974</v>
      </c>
      <c r="F23" s="6"/>
      <c r="G23" s="6">
        <v>821977188141.49194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11020888</v>
      </c>
      <c r="R23" s="6"/>
      <c r="S23" s="6">
        <v>76710</v>
      </c>
      <c r="T23" s="6"/>
      <c r="U23" s="6">
        <v>127984615974</v>
      </c>
      <c r="V23" s="6"/>
      <c r="W23" s="6">
        <v>840382115185.04395</v>
      </c>
      <c r="X23" s="6"/>
      <c r="Y23" s="9">
        <v>2.6626571244506354E-2</v>
      </c>
    </row>
    <row r="24" spans="1:25" x14ac:dyDescent="0.55000000000000004">
      <c r="A24" s="1" t="s">
        <v>30</v>
      </c>
      <c r="C24" s="6">
        <v>9424485</v>
      </c>
      <c r="D24" s="6"/>
      <c r="E24" s="6">
        <v>168164889566</v>
      </c>
      <c r="F24" s="6"/>
      <c r="G24" s="6">
        <v>275862180667.40601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9424485</v>
      </c>
      <c r="R24" s="6"/>
      <c r="S24" s="6">
        <v>32737</v>
      </c>
      <c r="T24" s="6"/>
      <c r="U24" s="6">
        <v>168164889566</v>
      </c>
      <c r="V24" s="6"/>
      <c r="W24" s="6">
        <v>306693615720.60199</v>
      </c>
      <c r="X24" s="6"/>
      <c r="Y24" s="9">
        <v>9.7172455977620909E-3</v>
      </c>
    </row>
    <row r="25" spans="1:25" x14ac:dyDescent="0.55000000000000004">
      <c r="A25" s="1" t="s">
        <v>31</v>
      </c>
      <c r="C25" s="6">
        <v>3892776</v>
      </c>
      <c r="D25" s="6"/>
      <c r="E25" s="6">
        <v>185063232268</v>
      </c>
      <c r="F25" s="6"/>
      <c r="G25" s="6">
        <v>463541058999.612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3892776</v>
      </c>
      <c r="R25" s="6"/>
      <c r="S25" s="6">
        <v>108090</v>
      </c>
      <c r="T25" s="6"/>
      <c r="U25" s="6">
        <v>185063232268</v>
      </c>
      <c r="V25" s="6"/>
      <c r="W25" s="6">
        <v>418266575400.85199</v>
      </c>
      <c r="X25" s="6"/>
      <c r="Y25" s="9">
        <v>1.3252310547630129E-2</v>
      </c>
    </row>
    <row r="26" spans="1:25" x14ac:dyDescent="0.55000000000000004">
      <c r="A26" s="1" t="s">
        <v>32</v>
      </c>
      <c r="C26" s="6">
        <v>3311040</v>
      </c>
      <c r="D26" s="6"/>
      <c r="E26" s="6">
        <v>107898218739</v>
      </c>
      <c r="F26" s="6"/>
      <c r="G26" s="6">
        <v>403254892506.23999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3311040</v>
      </c>
      <c r="R26" s="6"/>
      <c r="S26" s="6">
        <v>100069</v>
      </c>
      <c r="T26" s="6"/>
      <c r="U26" s="6">
        <v>107898218739</v>
      </c>
      <c r="V26" s="6"/>
      <c r="W26" s="6">
        <v>329361033612.52802</v>
      </c>
      <c r="X26" s="6"/>
      <c r="Y26" s="9">
        <v>1.0435437485145927E-2</v>
      </c>
    </row>
    <row r="27" spans="1:25" x14ac:dyDescent="0.55000000000000004">
      <c r="A27" s="1" t="s">
        <v>33</v>
      </c>
      <c r="C27" s="6">
        <v>14104969</v>
      </c>
      <c r="D27" s="6"/>
      <c r="E27" s="6">
        <v>31456234983</v>
      </c>
      <c r="F27" s="6"/>
      <c r="G27" s="6">
        <v>123104770134.47099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14104969</v>
      </c>
      <c r="R27" s="6"/>
      <c r="S27" s="6">
        <v>8890</v>
      </c>
      <c r="T27" s="6"/>
      <c r="U27" s="6">
        <v>31456234983</v>
      </c>
      <c r="V27" s="6"/>
      <c r="W27" s="6">
        <v>124647085022.261</v>
      </c>
      <c r="X27" s="6"/>
      <c r="Y27" s="9">
        <v>3.9493040484738047E-3</v>
      </c>
    </row>
    <row r="28" spans="1:25" x14ac:dyDescent="0.55000000000000004">
      <c r="A28" s="1" t="s">
        <v>34</v>
      </c>
      <c r="C28" s="6">
        <v>12239749</v>
      </c>
      <c r="D28" s="6"/>
      <c r="E28" s="6">
        <v>42985989947</v>
      </c>
      <c r="F28" s="6"/>
      <c r="G28" s="6">
        <v>87601841952.839996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12239749</v>
      </c>
      <c r="R28" s="6"/>
      <c r="S28" s="6">
        <v>6610</v>
      </c>
      <c r="T28" s="6"/>
      <c r="U28" s="6">
        <v>42985989947</v>
      </c>
      <c r="V28" s="6"/>
      <c r="W28" s="6">
        <v>80423357681.704498</v>
      </c>
      <c r="X28" s="6"/>
      <c r="Y28" s="9">
        <v>2.5481245071033044E-3</v>
      </c>
    </row>
    <row r="29" spans="1:25" x14ac:dyDescent="0.55000000000000004">
      <c r="A29" s="1" t="s">
        <v>35</v>
      </c>
      <c r="C29" s="6">
        <v>10580735</v>
      </c>
      <c r="D29" s="6"/>
      <c r="E29" s="6">
        <v>227778233801</v>
      </c>
      <c r="F29" s="6"/>
      <c r="G29" s="6">
        <v>267467135908.25299</v>
      </c>
      <c r="H29" s="6"/>
      <c r="I29" s="6">
        <v>0</v>
      </c>
      <c r="J29" s="6"/>
      <c r="K29" s="6">
        <v>0</v>
      </c>
      <c r="L29" s="6"/>
      <c r="M29" s="6">
        <v>-600000</v>
      </c>
      <c r="N29" s="6"/>
      <c r="O29" s="6">
        <v>14582713609</v>
      </c>
      <c r="P29" s="6"/>
      <c r="Q29" s="6">
        <v>9980735</v>
      </c>
      <c r="R29" s="6"/>
      <c r="S29" s="6">
        <v>21680</v>
      </c>
      <c r="T29" s="6"/>
      <c r="U29" s="6">
        <v>214861650944</v>
      </c>
      <c r="V29" s="6"/>
      <c r="W29" s="6">
        <v>215094859907.94</v>
      </c>
      <c r="X29" s="6"/>
      <c r="Y29" s="9">
        <v>6.8150410488028957E-3</v>
      </c>
    </row>
    <row r="30" spans="1:25" x14ac:dyDescent="0.55000000000000004">
      <c r="A30" s="1" t="s">
        <v>36</v>
      </c>
      <c r="C30" s="6">
        <v>11693117</v>
      </c>
      <c r="D30" s="6"/>
      <c r="E30" s="6">
        <v>76422331712</v>
      </c>
      <c r="F30" s="6"/>
      <c r="G30" s="6">
        <v>294656813880.09698</v>
      </c>
      <c r="H30" s="6"/>
      <c r="I30" s="6">
        <v>500000</v>
      </c>
      <c r="J30" s="6"/>
      <c r="K30" s="6">
        <v>14188154345</v>
      </c>
      <c r="L30" s="6"/>
      <c r="M30" s="6">
        <v>-1600000</v>
      </c>
      <c r="N30" s="6"/>
      <c r="O30" s="6">
        <v>50415233955</v>
      </c>
      <c r="P30" s="6"/>
      <c r="Q30" s="6">
        <v>10593117</v>
      </c>
      <c r="R30" s="6"/>
      <c r="S30" s="6">
        <v>29140</v>
      </c>
      <c r="T30" s="6"/>
      <c r="U30" s="6">
        <v>79568040205</v>
      </c>
      <c r="V30" s="6"/>
      <c r="W30" s="6">
        <v>306846762975.18903</v>
      </c>
      <c r="X30" s="6"/>
      <c r="Y30" s="9">
        <v>9.7220978979377856E-3</v>
      </c>
    </row>
    <row r="31" spans="1:25" x14ac:dyDescent="0.55000000000000004">
      <c r="A31" s="1" t="s">
        <v>37</v>
      </c>
      <c r="C31" s="6">
        <v>60880844</v>
      </c>
      <c r="D31" s="6"/>
      <c r="E31" s="6">
        <v>447422873091</v>
      </c>
      <c r="F31" s="6"/>
      <c r="G31" s="6">
        <v>767375885763.57605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60880844</v>
      </c>
      <c r="R31" s="6"/>
      <c r="S31" s="6">
        <v>9890</v>
      </c>
      <c r="T31" s="6"/>
      <c r="U31" s="6">
        <v>447422873091</v>
      </c>
      <c r="V31" s="6"/>
      <c r="W31" s="6">
        <v>598528983454.39795</v>
      </c>
      <c r="X31" s="6"/>
      <c r="Y31" s="9">
        <v>1.8963724158196024E-2</v>
      </c>
    </row>
    <row r="32" spans="1:25" x14ac:dyDescent="0.55000000000000004">
      <c r="A32" s="1" t="s">
        <v>38</v>
      </c>
      <c r="C32" s="6">
        <v>10378060</v>
      </c>
      <c r="D32" s="6"/>
      <c r="E32" s="6">
        <v>43153466961</v>
      </c>
      <c r="F32" s="6"/>
      <c r="G32" s="6">
        <v>261178034017.13101</v>
      </c>
      <c r="H32" s="6"/>
      <c r="I32" s="6">
        <v>0</v>
      </c>
      <c r="J32" s="6"/>
      <c r="K32" s="6">
        <v>0</v>
      </c>
      <c r="L32" s="6"/>
      <c r="M32" s="6">
        <v>-2700000</v>
      </c>
      <c r="N32" s="6"/>
      <c r="O32" s="6">
        <v>70925986550</v>
      </c>
      <c r="P32" s="6"/>
      <c r="Q32" s="6">
        <v>7678060</v>
      </c>
      <c r="R32" s="6"/>
      <c r="S32" s="6">
        <v>20950</v>
      </c>
      <c r="T32" s="6"/>
      <c r="U32" s="6">
        <v>31926478380</v>
      </c>
      <c r="V32" s="6"/>
      <c r="W32" s="6">
        <v>159898267625.85001</v>
      </c>
      <c r="X32" s="6"/>
      <c r="Y32" s="9">
        <v>5.0661985040880717E-3</v>
      </c>
    </row>
    <row r="33" spans="1:25" x14ac:dyDescent="0.55000000000000004">
      <c r="A33" s="1" t="s">
        <v>39</v>
      </c>
      <c r="C33" s="6">
        <v>68331606</v>
      </c>
      <c r="D33" s="6"/>
      <c r="E33" s="6">
        <v>460163652883</v>
      </c>
      <c r="F33" s="6"/>
      <c r="G33" s="6">
        <v>480229982916.20099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68331606</v>
      </c>
      <c r="R33" s="6"/>
      <c r="S33" s="6">
        <v>5950</v>
      </c>
      <c r="T33" s="6"/>
      <c r="U33" s="6">
        <v>460163652883</v>
      </c>
      <c r="V33" s="6"/>
      <c r="W33" s="6">
        <v>404153946018.58502</v>
      </c>
      <c r="X33" s="6"/>
      <c r="Y33" s="9">
        <v>1.2805167605265745E-2</v>
      </c>
    </row>
    <row r="34" spans="1:25" x14ac:dyDescent="0.55000000000000004">
      <c r="A34" s="1" t="s">
        <v>40</v>
      </c>
      <c r="C34" s="6">
        <v>10944108</v>
      </c>
      <c r="D34" s="6"/>
      <c r="E34" s="6">
        <v>219490133710</v>
      </c>
      <c r="F34" s="6"/>
      <c r="G34" s="6">
        <v>232255569409.93301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10944108</v>
      </c>
      <c r="R34" s="6"/>
      <c r="S34" s="6">
        <v>22627</v>
      </c>
      <c r="T34" s="6"/>
      <c r="U34" s="6">
        <v>219490133710</v>
      </c>
      <c r="V34" s="6"/>
      <c r="W34" s="6">
        <v>246158919342.29001</v>
      </c>
      <c r="X34" s="6"/>
      <c r="Y34" s="9">
        <v>7.799271170704258E-3</v>
      </c>
    </row>
    <row r="35" spans="1:25" x14ac:dyDescent="0.55000000000000004">
      <c r="A35" s="1" t="s">
        <v>41</v>
      </c>
      <c r="C35" s="6">
        <v>500000</v>
      </c>
      <c r="D35" s="6"/>
      <c r="E35" s="6">
        <v>16920850135</v>
      </c>
      <c r="F35" s="6"/>
      <c r="G35" s="6">
        <v>17694587025</v>
      </c>
      <c r="H35" s="6"/>
      <c r="I35" s="6">
        <v>0</v>
      </c>
      <c r="J35" s="6"/>
      <c r="K35" s="6">
        <v>0</v>
      </c>
      <c r="L35" s="6"/>
      <c r="M35" s="6">
        <v>-300000</v>
      </c>
      <c r="N35" s="6"/>
      <c r="O35" s="6">
        <v>10016644257</v>
      </c>
      <c r="P35" s="6"/>
      <c r="Q35" s="6">
        <v>200000</v>
      </c>
      <c r="R35" s="6"/>
      <c r="S35" s="6">
        <v>25877</v>
      </c>
      <c r="T35" s="6"/>
      <c r="U35" s="6">
        <v>6768340055</v>
      </c>
      <c r="V35" s="6"/>
      <c r="W35" s="6">
        <v>5144606370</v>
      </c>
      <c r="X35" s="6"/>
      <c r="Y35" s="9">
        <v>1.6300112241867957E-4</v>
      </c>
    </row>
    <row r="36" spans="1:25" x14ac:dyDescent="0.55000000000000004">
      <c r="A36" s="1" t="s">
        <v>42</v>
      </c>
      <c r="C36" s="6">
        <v>219291</v>
      </c>
      <c r="D36" s="6"/>
      <c r="E36" s="6">
        <v>1102498849</v>
      </c>
      <c r="F36" s="6"/>
      <c r="G36" s="6">
        <v>1222684699.8469501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219291</v>
      </c>
      <c r="R36" s="6"/>
      <c r="S36" s="6">
        <v>10180</v>
      </c>
      <c r="T36" s="6"/>
      <c r="U36" s="6">
        <v>1102498849</v>
      </c>
      <c r="V36" s="6"/>
      <c r="W36" s="6">
        <v>2219099704.8390002</v>
      </c>
      <c r="X36" s="6"/>
      <c r="Y36" s="9">
        <v>7.0309702362654725E-5</v>
      </c>
    </row>
    <row r="37" spans="1:25" x14ac:dyDescent="0.55000000000000004">
      <c r="A37" s="1" t="s">
        <v>43</v>
      </c>
      <c r="C37" s="6">
        <v>538214</v>
      </c>
      <c r="D37" s="6"/>
      <c r="E37" s="6">
        <v>173702413977</v>
      </c>
      <c r="F37" s="6"/>
      <c r="G37" s="6">
        <v>303405093501.57001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538214</v>
      </c>
      <c r="R37" s="6"/>
      <c r="S37" s="6">
        <v>552890</v>
      </c>
      <c r="T37" s="6"/>
      <c r="U37" s="6">
        <v>173702413977</v>
      </c>
      <c r="V37" s="6"/>
      <c r="W37" s="6">
        <v>295802578286.16302</v>
      </c>
      <c r="X37" s="6"/>
      <c r="Y37" s="9">
        <v>9.3721752078349783E-3</v>
      </c>
    </row>
    <row r="38" spans="1:25" x14ac:dyDescent="0.55000000000000004">
      <c r="A38" s="1" t="s">
        <v>44</v>
      </c>
      <c r="C38" s="6">
        <v>633689</v>
      </c>
      <c r="D38" s="6"/>
      <c r="E38" s="6">
        <v>13319818327</v>
      </c>
      <c r="F38" s="6"/>
      <c r="G38" s="6">
        <v>31514825079.0135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633689</v>
      </c>
      <c r="R38" s="6"/>
      <c r="S38" s="6">
        <v>58310</v>
      </c>
      <c r="T38" s="6"/>
      <c r="U38" s="6">
        <v>13319818327</v>
      </c>
      <c r="V38" s="6"/>
      <c r="W38" s="6">
        <v>36730550676.739502</v>
      </c>
      <c r="X38" s="6"/>
      <c r="Y38" s="9">
        <v>1.163766585190604E-3</v>
      </c>
    </row>
    <row r="39" spans="1:25" x14ac:dyDescent="0.55000000000000004">
      <c r="A39" s="1" t="s">
        <v>45</v>
      </c>
      <c r="C39" s="6">
        <v>11359792</v>
      </c>
      <c r="D39" s="6"/>
      <c r="E39" s="6">
        <v>91092876655</v>
      </c>
      <c r="F39" s="6"/>
      <c r="G39" s="6">
        <v>106045061822.302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11359792</v>
      </c>
      <c r="R39" s="6"/>
      <c r="S39" s="6">
        <v>9017</v>
      </c>
      <c r="T39" s="6"/>
      <c r="U39" s="6">
        <v>91092876655</v>
      </c>
      <c r="V39" s="6"/>
      <c r="W39" s="6">
        <v>101821778559.439</v>
      </c>
      <c r="X39" s="6"/>
      <c r="Y39" s="9">
        <v>3.2261096375882296E-3</v>
      </c>
    </row>
    <row r="40" spans="1:25" x14ac:dyDescent="0.55000000000000004">
      <c r="A40" s="1" t="s">
        <v>46</v>
      </c>
      <c r="C40" s="6">
        <v>21477500</v>
      </c>
      <c r="D40" s="6"/>
      <c r="E40" s="6">
        <v>177526527511</v>
      </c>
      <c r="F40" s="6"/>
      <c r="G40" s="6">
        <v>309997772865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21477500</v>
      </c>
      <c r="R40" s="6"/>
      <c r="S40" s="6">
        <v>12330</v>
      </c>
      <c r="T40" s="6"/>
      <c r="U40" s="6">
        <v>177526527511</v>
      </c>
      <c r="V40" s="6"/>
      <c r="W40" s="6">
        <v>263241910428.75</v>
      </c>
      <c r="X40" s="6"/>
      <c r="Y40" s="9">
        <v>8.3405267150737841E-3</v>
      </c>
    </row>
    <row r="41" spans="1:25" x14ac:dyDescent="0.55000000000000004">
      <c r="A41" s="1" t="s">
        <v>47</v>
      </c>
      <c r="C41" s="6">
        <v>82469611</v>
      </c>
      <c r="D41" s="6"/>
      <c r="E41" s="6">
        <v>535528416207</v>
      </c>
      <c r="F41" s="6"/>
      <c r="G41" s="6">
        <v>805196920952.51001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82469611</v>
      </c>
      <c r="R41" s="6"/>
      <c r="S41" s="6">
        <v>6744</v>
      </c>
      <c r="T41" s="6"/>
      <c r="U41" s="6">
        <v>535528416207</v>
      </c>
      <c r="V41" s="6"/>
      <c r="W41" s="6">
        <v>552865814997.32495</v>
      </c>
      <c r="X41" s="6"/>
      <c r="Y41" s="9">
        <v>1.7516937528396757E-2</v>
      </c>
    </row>
    <row r="42" spans="1:25" x14ac:dyDescent="0.55000000000000004">
      <c r="A42" s="1" t="s">
        <v>48</v>
      </c>
      <c r="C42" s="6">
        <v>456860</v>
      </c>
      <c r="D42" s="6"/>
      <c r="E42" s="6">
        <v>869736720</v>
      </c>
      <c r="F42" s="6"/>
      <c r="G42" s="6">
        <v>1506842104.194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456860</v>
      </c>
      <c r="R42" s="6"/>
      <c r="S42" s="6">
        <v>3788</v>
      </c>
      <c r="T42" s="6"/>
      <c r="U42" s="6">
        <v>869736720</v>
      </c>
      <c r="V42" s="6"/>
      <c r="W42" s="6">
        <v>1720288695.204</v>
      </c>
      <c r="X42" s="6"/>
      <c r="Y42" s="9">
        <v>5.4505431132220474E-5</v>
      </c>
    </row>
    <row r="43" spans="1:25" x14ac:dyDescent="0.55000000000000004">
      <c r="A43" s="1" t="s">
        <v>49</v>
      </c>
      <c r="C43" s="6">
        <v>96512880</v>
      </c>
      <c r="D43" s="6"/>
      <c r="E43" s="6">
        <v>379833013076</v>
      </c>
      <c r="F43" s="6"/>
      <c r="G43" s="6">
        <v>724336644148.19995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96512880</v>
      </c>
      <c r="R43" s="6"/>
      <c r="S43" s="6">
        <v>6600</v>
      </c>
      <c r="T43" s="6"/>
      <c r="U43" s="6">
        <v>379833013076</v>
      </c>
      <c r="V43" s="6"/>
      <c r="W43" s="6">
        <v>633194947202.40002</v>
      </c>
      <c r="X43" s="6"/>
      <c r="Y43" s="9">
        <v>2.0062076606227844E-2</v>
      </c>
    </row>
    <row r="44" spans="1:25" x14ac:dyDescent="0.55000000000000004">
      <c r="A44" s="1" t="s">
        <v>50</v>
      </c>
      <c r="C44" s="6">
        <v>32433588</v>
      </c>
      <c r="D44" s="6"/>
      <c r="E44" s="6">
        <v>94788927301</v>
      </c>
      <c r="F44" s="6"/>
      <c r="G44" s="6">
        <v>289198255118.05798</v>
      </c>
      <c r="H44" s="6"/>
      <c r="I44" s="6">
        <v>562347</v>
      </c>
      <c r="J44" s="6"/>
      <c r="K44" s="6">
        <v>5122106545</v>
      </c>
      <c r="L44" s="6"/>
      <c r="M44" s="6">
        <v>0</v>
      </c>
      <c r="N44" s="6"/>
      <c r="O44" s="6">
        <v>0</v>
      </c>
      <c r="P44" s="6"/>
      <c r="Q44" s="6">
        <v>32995935</v>
      </c>
      <c r="R44" s="6"/>
      <c r="S44" s="6">
        <v>8110</v>
      </c>
      <c r="T44" s="6"/>
      <c r="U44" s="6">
        <v>99911033846</v>
      </c>
      <c r="V44" s="6"/>
      <c r="W44" s="6">
        <v>266004830504.543</v>
      </c>
      <c r="X44" s="6"/>
      <c r="Y44" s="9">
        <v>8.4280667601457568E-3</v>
      </c>
    </row>
    <row r="45" spans="1:25" x14ac:dyDescent="0.55000000000000004">
      <c r="A45" s="1" t="s">
        <v>51</v>
      </c>
      <c r="C45" s="6">
        <v>9495314</v>
      </c>
      <c r="D45" s="6"/>
      <c r="E45" s="6">
        <v>149914706366</v>
      </c>
      <c r="F45" s="6"/>
      <c r="G45" s="6">
        <v>167538999650.17499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9495314</v>
      </c>
      <c r="R45" s="6"/>
      <c r="S45" s="6">
        <v>16040</v>
      </c>
      <c r="T45" s="6"/>
      <c r="U45" s="6">
        <v>149914706366</v>
      </c>
      <c r="V45" s="6"/>
      <c r="W45" s="6">
        <v>151398622782.46799</v>
      </c>
      <c r="X45" s="6"/>
      <c r="Y45" s="9">
        <v>4.7968967247118176E-3</v>
      </c>
    </row>
    <row r="46" spans="1:25" x14ac:dyDescent="0.55000000000000004">
      <c r="A46" s="1" t="s">
        <v>52</v>
      </c>
      <c r="C46" s="6">
        <v>1749084</v>
      </c>
      <c r="D46" s="6"/>
      <c r="E46" s="6">
        <v>17502481133</v>
      </c>
      <c r="F46" s="6"/>
      <c r="G46" s="6">
        <v>19768756923.773998</v>
      </c>
      <c r="H46" s="6"/>
      <c r="I46" s="6">
        <v>2557125</v>
      </c>
      <c r="J46" s="6"/>
      <c r="K46" s="6">
        <v>24868798590</v>
      </c>
      <c r="L46" s="6"/>
      <c r="M46" s="6">
        <v>0</v>
      </c>
      <c r="N46" s="6"/>
      <c r="O46" s="6">
        <v>0</v>
      </c>
      <c r="P46" s="6"/>
      <c r="Q46" s="6">
        <v>4306209</v>
      </c>
      <c r="R46" s="6"/>
      <c r="S46" s="6">
        <v>9330</v>
      </c>
      <c r="T46" s="6"/>
      <c r="U46" s="6">
        <v>42371279723</v>
      </c>
      <c r="V46" s="6"/>
      <c r="W46" s="6">
        <v>39937877236.678497</v>
      </c>
      <c r="X46" s="6"/>
      <c r="Y46" s="9">
        <v>1.2653871547023776E-3</v>
      </c>
    </row>
    <row r="47" spans="1:25" x14ac:dyDescent="0.55000000000000004">
      <c r="A47" s="1" t="s">
        <v>53</v>
      </c>
      <c r="C47" s="6">
        <v>40664165</v>
      </c>
      <c r="D47" s="6"/>
      <c r="E47" s="6">
        <v>173894491429</v>
      </c>
      <c r="F47" s="6"/>
      <c r="G47" s="6">
        <v>737301169100.88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40664165</v>
      </c>
      <c r="R47" s="6"/>
      <c r="S47" s="6">
        <v>17350</v>
      </c>
      <c r="T47" s="6"/>
      <c r="U47" s="6">
        <v>173894491429</v>
      </c>
      <c r="V47" s="6"/>
      <c r="W47" s="6">
        <v>701325399336.63696</v>
      </c>
      <c r="X47" s="6"/>
      <c r="Y47" s="9">
        <v>2.2220714093739401E-2</v>
      </c>
    </row>
    <row r="48" spans="1:25" x14ac:dyDescent="0.55000000000000004">
      <c r="A48" s="1" t="s">
        <v>54</v>
      </c>
      <c r="C48" s="6">
        <v>60194533</v>
      </c>
      <c r="D48" s="6"/>
      <c r="E48" s="6">
        <v>503241014625</v>
      </c>
      <c r="F48" s="6"/>
      <c r="G48" s="6">
        <v>972341102340.56299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60194533</v>
      </c>
      <c r="R48" s="6"/>
      <c r="S48" s="6">
        <v>13800</v>
      </c>
      <c r="T48" s="6"/>
      <c r="U48" s="6">
        <v>503241014625</v>
      </c>
      <c r="V48" s="6"/>
      <c r="W48" s="6">
        <v>825741982295.37</v>
      </c>
      <c r="X48" s="6"/>
      <c r="Y48" s="9">
        <v>2.6162714941079301E-2</v>
      </c>
    </row>
    <row r="49" spans="1:25" x14ac:dyDescent="0.55000000000000004">
      <c r="A49" s="1" t="s">
        <v>55</v>
      </c>
      <c r="C49" s="6">
        <v>290100</v>
      </c>
      <c r="D49" s="6"/>
      <c r="E49" s="6">
        <v>259466069768</v>
      </c>
      <c r="F49" s="6"/>
      <c r="G49" s="6">
        <v>358492633562.25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290100</v>
      </c>
      <c r="R49" s="6"/>
      <c r="S49" s="6">
        <v>1170505</v>
      </c>
      <c r="T49" s="6"/>
      <c r="U49" s="6">
        <v>259466069768</v>
      </c>
      <c r="V49" s="6"/>
      <c r="W49" s="6">
        <v>339139046124.375</v>
      </c>
      <c r="X49" s="6"/>
      <c r="Y49" s="9">
        <v>1.0745242920164069E-2</v>
      </c>
    </row>
    <row r="50" spans="1:25" x14ac:dyDescent="0.55000000000000004">
      <c r="A50" s="1" t="s">
        <v>56</v>
      </c>
      <c r="C50" s="6">
        <v>231600</v>
      </c>
      <c r="D50" s="6"/>
      <c r="E50" s="6">
        <v>246076852800</v>
      </c>
      <c r="F50" s="6"/>
      <c r="G50" s="6">
        <v>285755671558.5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231600</v>
      </c>
      <c r="R50" s="6"/>
      <c r="S50" s="6">
        <v>1167371</v>
      </c>
      <c r="T50" s="6"/>
      <c r="U50" s="6">
        <v>246076852800</v>
      </c>
      <c r="V50" s="6"/>
      <c r="W50" s="6">
        <v>270025169695.5</v>
      </c>
      <c r="X50" s="6"/>
      <c r="Y50" s="9">
        <v>8.5554467292822088E-3</v>
      </c>
    </row>
    <row r="51" spans="1:25" x14ac:dyDescent="0.55000000000000004">
      <c r="A51" s="1" t="s">
        <v>57</v>
      </c>
      <c r="C51" s="6">
        <v>91400</v>
      </c>
      <c r="D51" s="6"/>
      <c r="E51" s="6">
        <v>63368946869</v>
      </c>
      <c r="F51" s="6"/>
      <c r="G51" s="6">
        <v>112833112287.25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91400</v>
      </c>
      <c r="R51" s="6"/>
      <c r="S51" s="6">
        <v>1169161</v>
      </c>
      <c r="T51" s="6"/>
      <c r="U51" s="6">
        <v>63368946869</v>
      </c>
      <c r="V51" s="6"/>
      <c r="W51" s="6">
        <v>106727738755.75</v>
      </c>
      <c r="X51" s="6"/>
      <c r="Y51" s="9">
        <v>3.3815495218140193E-3</v>
      </c>
    </row>
    <row r="52" spans="1:25" x14ac:dyDescent="0.55000000000000004">
      <c r="A52" s="1" t="s">
        <v>58</v>
      </c>
      <c r="C52" s="6">
        <v>1023131</v>
      </c>
      <c r="D52" s="6"/>
      <c r="E52" s="6">
        <v>34820206312</v>
      </c>
      <c r="F52" s="6"/>
      <c r="G52" s="6">
        <v>45156725652.419998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1023131</v>
      </c>
      <c r="R52" s="6"/>
      <c r="S52" s="6">
        <v>38800</v>
      </c>
      <c r="T52" s="6"/>
      <c r="U52" s="6">
        <v>34820206312</v>
      </c>
      <c r="V52" s="6"/>
      <c r="W52" s="6">
        <v>39461282777.339996</v>
      </c>
      <c r="X52" s="6"/>
      <c r="Y52" s="9">
        <v>1.2502867901217733E-3</v>
      </c>
    </row>
    <row r="53" spans="1:25" x14ac:dyDescent="0.55000000000000004">
      <c r="A53" s="1" t="s">
        <v>59</v>
      </c>
      <c r="C53" s="6">
        <v>4530397</v>
      </c>
      <c r="D53" s="6"/>
      <c r="E53" s="6">
        <v>21721238231</v>
      </c>
      <c r="F53" s="6"/>
      <c r="G53" s="6">
        <v>130869999465.92101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4530397</v>
      </c>
      <c r="R53" s="6"/>
      <c r="S53" s="6">
        <v>23680</v>
      </c>
      <c r="T53" s="6"/>
      <c r="U53" s="6">
        <v>21721238231</v>
      </c>
      <c r="V53" s="6"/>
      <c r="W53" s="6">
        <v>106641486144.28799</v>
      </c>
      <c r="X53" s="6"/>
      <c r="Y53" s="9">
        <v>3.3788167038939091E-3</v>
      </c>
    </row>
    <row r="54" spans="1:25" x14ac:dyDescent="0.55000000000000004">
      <c r="A54" s="1" t="s">
        <v>60</v>
      </c>
      <c r="C54" s="6">
        <v>45861974</v>
      </c>
      <c r="D54" s="6"/>
      <c r="E54" s="6">
        <v>371178100259</v>
      </c>
      <c r="F54" s="6"/>
      <c r="G54" s="6">
        <v>797034152337.92004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45861974</v>
      </c>
      <c r="R54" s="6"/>
      <c r="S54" s="6">
        <v>14802</v>
      </c>
      <c r="T54" s="6"/>
      <c r="U54" s="6">
        <v>371178100259</v>
      </c>
      <c r="V54" s="6"/>
      <c r="W54" s="6">
        <v>674809787960.06897</v>
      </c>
      <c r="X54" s="6"/>
      <c r="Y54" s="9">
        <v>2.1380596482176033E-2</v>
      </c>
    </row>
    <row r="55" spans="1:25" x14ac:dyDescent="0.55000000000000004">
      <c r="A55" s="1" t="s">
        <v>61</v>
      </c>
      <c r="C55" s="6">
        <v>9886247</v>
      </c>
      <c r="D55" s="6"/>
      <c r="E55" s="6">
        <v>92200341772</v>
      </c>
      <c r="F55" s="6"/>
      <c r="G55" s="6">
        <v>92279509766.986496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9886247</v>
      </c>
      <c r="R55" s="6"/>
      <c r="S55" s="6">
        <v>9940</v>
      </c>
      <c r="T55" s="6"/>
      <c r="U55" s="6">
        <v>92200341772</v>
      </c>
      <c r="V55" s="6"/>
      <c r="W55" s="6">
        <v>97684592873.679001</v>
      </c>
      <c r="X55" s="6"/>
      <c r="Y55" s="9">
        <v>3.0950275174155694E-3</v>
      </c>
    </row>
    <row r="56" spans="1:25" x14ac:dyDescent="0.55000000000000004">
      <c r="A56" s="1" t="s">
        <v>62</v>
      </c>
      <c r="C56" s="6">
        <v>30403165</v>
      </c>
      <c r="D56" s="6"/>
      <c r="E56" s="6">
        <v>157221636772</v>
      </c>
      <c r="F56" s="6"/>
      <c r="G56" s="6">
        <v>151625109366.10999</v>
      </c>
      <c r="H56" s="6"/>
      <c r="I56" s="6">
        <v>0</v>
      </c>
      <c r="J56" s="6"/>
      <c r="K56" s="6">
        <v>0</v>
      </c>
      <c r="L56" s="6"/>
      <c r="M56" s="6">
        <v>-30403165</v>
      </c>
      <c r="N56" s="6"/>
      <c r="O56" s="6">
        <v>152532678805</v>
      </c>
      <c r="P56" s="6"/>
      <c r="Q56" s="6">
        <v>0</v>
      </c>
      <c r="R56" s="6"/>
      <c r="S56" s="6">
        <v>0</v>
      </c>
      <c r="T56" s="6"/>
      <c r="U56" s="6">
        <v>0</v>
      </c>
      <c r="V56" s="6"/>
      <c r="W56" s="6">
        <v>0</v>
      </c>
      <c r="X56" s="6"/>
      <c r="Y56" s="9">
        <v>0</v>
      </c>
    </row>
    <row r="57" spans="1:25" x14ac:dyDescent="0.55000000000000004">
      <c r="A57" s="1" t="s">
        <v>63</v>
      </c>
      <c r="C57" s="6">
        <v>1593955</v>
      </c>
      <c r="D57" s="6"/>
      <c r="E57" s="6">
        <v>50140123765</v>
      </c>
      <c r="F57" s="6"/>
      <c r="G57" s="6">
        <v>41256455058.274498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1593955</v>
      </c>
      <c r="R57" s="6"/>
      <c r="S57" s="6">
        <v>27382</v>
      </c>
      <c r="T57" s="6"/>
      <c r="U57" s="6">
        <v>50140123765</v>
      </c>
      <c r="V57" s="6"/>
      <c r="W57" s="6">
        <v>43385984038.930496</v>
      </c>
      <c r="X57" s="6"/>
      <c r="Y57" s="9">
        <v>1.3746365779943215E-3</v>
      </c>
    </row>
    <row r="58" spans="1:25" x14ac:dyDescent="0.55000000000000004">
      <c r="A58" s="1" t="s">
        <v>64</v>
      </c>
      <c r="C58" s="6">
        <v>178047</v>
      </c>
      <c r="D58" s="6"/>
      <c r="E58" s="6">
        <v>1325979605</v>
      </c>
      <c r="F58" s="6"/>
      <c r="G58" s="6">
        <v>5379538720.53825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178047</v>
      </c>
      <c r="R58" s="6"/>
      <c r="S58" s="6">
        <v>21302</v>
      </c>
      <c r="T58" s="6"/>
      <c r="U58" s="6">
        <v>1325979605</v>
      </c>
      <c r="V58" s="6"/>
      <c r="W58" s="6">
        <v>3770190288.6957002</v>
      </c>
      <c r="X58" s="6"/>
      <c r="Y58" s="9">
        <v>1.1945427980127559E-4</v>
      </c>
    </row>
    <row r="59" spans="1:25" x14ac:dyDescent="0.55000000000000004">
      <c r="A59" s="1" t="s">
        <v>65</v>
      </c>
      <c r="C59" s="6">
        <v>44800000</v>
      </c>
      <c r="D59" s="6"/>
      <c r="E59" s="6">
        <v>542472079411</v>
      </c>
      <c r="F59" s="6"/>
      <c r="G59" s="6">
        <v>622577491200</v>
      </c>
      <c r="H59" s="6"/>
      <c r="I59" s="6">
        <v>0</v>
      </c>
      <c r="J59" s="6"/>
      <c r="K59" s="6">
        <v>0</v>
      </c>
      <c r="L59" s="6"/>
      <c r="M59" s="6">
        <v>-2100000</v>
      </c>
      <c r="N59" s="6"/>
      <c r="O59" s="6">
        <v>26855254984</v>
      </c>
      <c r="P59" s="6"/>
      <c r="Q59" s="6">
        <v>42700000</v>
      </c>
      <c r="R59" s="6"/>
      <c r="S59" s="6">
        <v>12100</v>
      </c>
      <c r="T59" s="6"/>
      <c r="U59" s="6">
        <v>517043700687</v>
      </c>
      <c r="V59" s="6"/>
      <c r="W59" s="6">
        <v>513595813500</v>
      </c>
      <c r="X59" s="6"/>
      <c r="Y59" s="9">
        <v>1.6272711272570076E-2</v>
      </c>
    </row>
    <row r="60" spans="1:25" x14ac:dyDescent="0.55000000000000004">
      <c r="A60" s="1" t="s">
        <v>66</v>
      </c>
      <c r="C60" s="6">
        <v>1200000</v>
      </c>
      <c r="D60" s="6"/>
      <c r="E60" s="6">
        <v>49329735363</v>
      </c>
      <c r="F60" s="6"/>
      <c r="G60" s="6">
        <v>56792064600</v>
      </c>
      <c r="H60" s="6"/>
      <c r="I60" s="6">
        <v>0</v>
      </c>
      <c r="J60" s="6"/>
      <c r="K60" s="6">
        <v>0</v>
      </c>
      <c r="L60" s="6"/>
      <c r="M60" s="6">
        <v>-18892</v>
      </c>
      <c r="N60" s="6"/>
      <c r="O60" s="6">
        <v>878133755</v>
      </c>
      <c r="P60" s="6"/>
      <c r="Q60" s="6">
        <v>1181108</v>
      </c>
      <c r="R60" s="6"/>
      <c r="S60" s="6">
        <v>43980</v>
      </c>
      <c r="T60" s="6"/>
      <c r="U60" s="6">
        <v>48553120896</v>
      </c>
      <c r="V60" s="6"/>
      <c r="W60" s="6">
        <v>51636056317.452003</v>
      </c>
      <c r="X60" s="6"/>
      <c r="Y60" s="9">
        <v>1.6360309286439785E-3</v>
      </c>
    </row>
    <row r="61" spans="1:25" x14ac:dyDescent="0.55000000000000004">
      <c r="A61" s="1" t="s">
        <v>67</v>
      </c>
      <c r="C61" s="6">
        <v>561012</v>
      </c>
      <c r="D61" s="6"/>
      <c r="E61" s="6">
        <v>3604960219</v>
      </c>
      <c r="F61" s="6"/>
      <c r="G61" s="6">
        <v>24170705580.481201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561012</v>
      </c>
      <c r="R61" s="6"/>
      <c r="S61" s="6">
        <v>32950</v>
      </c>
      <c r="T61" s="6"/>
      <c r="U61" s="6">
        <v>3604960219</v>
      </c>
      <c r="V61" s="6"/>
      <c r="W61" s="6">
        <v>18375357594.869999</v>
      </c>
      <c r="X61" s="6"/>
      <c r="Y61" s="9">
        <v>5.8220273766220485E-4</v>
      </c>
    </row>
    <row r="62" spans="1:25" x14ac:dyDescent="0.55000000000000004">
      <c r="A62" s="1" t="s">
        <v>68</v>
      </c>
      <c r="C62" s="6">
        <v>7509810</v>
      </c>
      <c r="D62" s="6"/>
      <c r="E62" s="6">
        <v>212206911742</v>
      </c>
      <c r="F62" s="6"/>
      <c r="G62" s="6">
        <v>213278667833.38501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7509810</v>
      </c>
      <c r="R62" s="6"/>
      <c r="S62" s="6">
        <v>30430</v>
      </c>
      <c r="T62" s="6"/>
      <c r="U62" s="6">
        <v>212206911742</v>
      </c>
      <c r="V62" s="6"/>
      <c r="W62" s="6">
        <v>227163803366.11499</v>
      </c>
      <c r="X62" s="6"/>
      <c r="Y62" s="9">
        <v>7.1974320790597172E-3</v>
      </c>
    </row>
    <row r="63" spans="1:25" x14ac:dyDescent="0.55000000000000004">
      <c r="A63" s="1" t="s">
        <v>69</v>
      </c>
      <c r="C63" s="6">
        <v>91798294</v>
      </c>
      <c r="D63" s="6"/>
      <c r="E63" s="6">
        <v>609586241205</v>
      </c>
      <c r="F63" s="6"/>
      <c r="G63" s="6">
        <v>1647100299420.1399</v>
      </c>
      <c r="H63" s="6"/>
      <c r="I63" s="6">
        <v>500000</v>
      </c>
      <c r="J63" s="6"/>
      <c r="K63" s="6">
        <v>9358676745</v>
      </c>
      <c r="L63" s="6"/>
      <c r="M63" s="6">
        <v>0</v>
      </c>
      <c r="N63" s="6"/>
      <c r="O63" s="6">
        <v>0</v>
      </c>
      <c r="P63" s="6"/>
      <c r="Q63" s="6">
        <v>92298294</v>
      </c>
      <c r="R63" s="6"/>
      <c r="S63" s="6">
        <v>16030</v>
      </c>
      <c r="T63" s="6"/>
      <c r="U63" s="6">
        <v>618944917950</v>
      </c>
      <c r="V63" s="6"/>
      <c r="W63" s="6">
        <v>1470738379985.72</v>
      </c>
      <c r="X63" s="6"/>
      <c r="Y63" s="9">
        <v>4.6598707360754367E-2</v>
      </c>
    </row>
    <row r="64" spans="1:25" x14ac:dyDescent="0.55000000000000004">
      <c r="A64" s="1" t="s">
        <v>70</v>
      </c>
      <c r="C64" s="6">
        <v>46401122</v>
      </c>
      <c r="D64" s="6"/>
      <c r="E64" s="6">
        <v>522107119953</v>
      </c>
      <c r="F64" s="6"/>
      <c r="G64" s="6">
        <v>1380983557603.55</v>
      </c>
      <c r="H64" s="6"/>
      <c r="I64" s="6">
        <v>210000</v>
      </c>
      <c r="J64" s="6"/>
      <c r="K64" s="6">
        <v>5437540940</v>
      </c>
      <c r="L64" s="6"/>
      <c r="M64" s="6">
        <v>-3031781</v>
      </c>
      <c r="N64" s="6"/>
      <c r="O64" s="6">
        <v>91012652296</v>
      </c>
      <c r="P64" s="6"/>
      <c r="Q64" s="6">
        <v>43579341</v>
      </c>
      <c r="R64" s="6"/>
      <c r="S64" s="6">
        <v>25660</v>
      </c>
      <c r="T64" s="6"/>
      <c r="U64" s="6">
        <v>493430950320</v>
      </c>
      <c r="V64" s="6"/>
      <c r="W64" s="6">
        <v>1111592327014.1399</v>
      </c>
      <c r="X64" s="6"/>
      <c r="Y64" s="9">
        <v>3.5219564713810499E-2</v>
      </c>
    </row>
    <row r="65" spans="1:25" x14ac:dyDescent="0.55000000000000004">
      <c r="A65" s="1" t="s">
        <v>71</v>
      </c>
      <c r="C65" s="6">
        <v>7500000</v>
      </c>
      <c r="D65" s="6"/>
      <c r="E65" s="6">
        <v>162102216000</v>
      </c>
      <c r="F65" s="6"/>
      <c r="G65" s="6">
        <v>207259425000</v>
      </c>
      <c r="H65" s="6"/>
      <c r="I65" s="6">
        <v>0</v>
      </c>
      <c r="J65" s="6"/>
      <c r="K65" s="6">
        <v>0</v>
      </c>
      <c r="L65" s="6"/>
      <c r="M65" s="6">
        <v>-2610407</v>
      </c>
      <c r="N65" s="6"/>
      <c r="O65" s="6">
        <v>71421808546</v>
      </c>
      <c r="P65" s="6"/>
      <c r="Q65" s="6">
        <v>4889593</v>
      </c>
      <c r="R65" s="6"/>
      <c r="S65" s="6">
        <v>27580</v>
      </c>
      <c r="T65" s="6"/>
      <c r="U65" s="6">
        <v>105681848083</v>
      </c>
      <c r="V65" s="6"/>
      <c r="W65" s="6">
        <v>134052587839.10699</v>
      </c>
      <c r="X65" s="6"/>
      <c r="Y65" s="9">
        <v>4.2473069287326396E-3</v>
      </c>
    </row>
    <row r="66" spans="1:25" x14ac:dyDescent="0.55000000000000004">
      <c r="A66" s="1" t="s">
        <v>72</v>
      </c>
      <c r="C66" s="6">
        <v>162249622</v>
      </c>
      <c r="D66" s="6"/>
      <c r="E66" s="6">
        <v>868994012077</v>
      </c>
      <c r="F66" s="6"/>
      <c r="G66" s="6">
        <v>1993473166218.8799</v>
      </c>
      <c r="H66" s="6"/>
      <c r="I66" s="6">
        <v>1000000</v>
      </c>
      <c r="J66" s="6"/>
      <c r="K66" s="6">
        <v>11810950303</v>
      </c>
      <c r="L66" s="6"/>
      <c r="M66" s="6">
        <v>0</v>
      </c>
      <c r="N66" s="6"/>
      <c r="O66" s="6">
        <v>0</v>
      </c>
      <c r="P66" s="6"/>
      <c r="Q66" s="6">
        <v>163249622</v>
      </c>
      <c r="R66" s="6"/>
      <c r="S66" s="6">
        <v>10100</v>
      </c>
      <c r="T66" s="6"/>
      <c r="U66" s="6">
        <v>880804962380</v>
      </c>
      <c r="V66" s="6"/>
      <c r="W66" s="6">
        <v>1639010696165.9099</v>
      </c>
      <c r="X66" s="6"/>
      <c r="Y66" s="9">
        <v>5.1930228265698139E-2</v>
      </c>
    </row>
    <row r="67" spans="1:25" x14ac:dyDescent="0.55000000000000004">
      <c r="A67" s="1" t="s">
        <v>73</v>
      </c>
      <c r="C67" s="6">
        <v>8786619</v>
      </c>
      <c r="D67" s="6"/>
      <c r="E67" s="6">
        <v>63918140618</v>
      </c>
      <c r="F67" s="6"/>
      <c r="G67" s="6">
        <v>188836400898.45901</v>
      </c>
      <c r="H67" s="6"/>
      <c r="I67" s="6">
        <v>4000255</v>
      </c>
      <c r="J67" s="6"/>
      <c r="K67" s="6">
        <v>88464378771</v>
      </c>
      <c r="L67" s="6"/>
      <c r="M67" s="6">
        <v>0</v>
      </c>
      <c r="N67" s="6"/>
      <c r="O67" s="6">
        <v>0</v>
      </c>
      <c r="P67" s="6"/>
      <c r="Q67" s="6">
        <v>12786874</v>
      </c>
      <c r="R67" s="6"/>
      <c r="S67" s="6">
        <v>17710</v>
      </c>
      <c r="T67" s="6"/>
      <c r="U67" s="6">
        <v>152382519389</v>
      </c>
      <c r="V67" s="6"/>
      <c r="W67" s="6">
        <v>225108128085.68701</v>
      </c>
      <c r="X67" s="6"/>
      <c r="Y67" s="9">
        <v>7.132300297551214E-3</v>
      </c>
    </row>
    <row r="68" spans="1:25" x14ac:dyDescent="0.55000000000000004">
      <c r="A68" s="1" t="s">
        <v>74</v>
      </c>
      <c r="C68" s="6">
        <v>98029739</v>
      </c>
      <c r="D68" s="6"/>
      <c r="E68" s="6">
        <v>88850781196</v>
      </c>
      <c r="F68" s="6"/>
      <c r="G68" s="6">
        <v>357725962196.37903</v>
      </c>
      <c r="H68" s="6"/>
      <c r="I68" s="6">
        <v>0</v>
      </c>
      <c r="J68" s="6"/>
      <c r="K68" s="6">
        <v>0</v>
      </c>
      <c r="L68" s="6"/>
      <c r="M68" s="6">
        <v>-6293917</v>
      </c>
      <c r="N68" s="6"/>
      <c r="O68" s="6">
        <v>24707275535</v>
      </c>
      <c r="P68" s="6"/>
      <c r="Q68" s="6">
        <v>91735822</v>
      </c>
      <c r="R68" s="6"/>
      <c r="S68" s="6">
        <v>3706</v>
      </c>
      <c r="T68" s="6"/>
      <c r="U68" s="6">
        <v>83146191467</v>
      </c>
      <c r="V68" s="6"/>
      <c r="W68" s="6">
        <v>337950117241.82501</v>
      </c>
      <c r="X68" s="6"/>
      <c r="Y68" s="9">
        <v>1.0707573032830854E-2</v>
      </c>
    </row>
    <row r="69" spans="1:25" x14ac:dyDescent="0.55000000000000004">
      <c r="A69" s="1" t="s">
        <v>75</v>
      </c>
      <c r="C69" s="6">
        <v>5232047</v>
      </c>
      <c r="D69" s="6"/>
      <c r="E69" s="6">
        <v>67566061214</v>
      </c>
      <c r="F69" s="6"/>
      <c r="G69" s="6">
        <v>68704104591.823502</v>
      </c>
      <c r="H69" s="6"/>
      <c r="I69" s="6">
        <v>11341141</v>
      </c>
      <c r="J69" s="6"/>
      <c r="K69" s="6">
        <v>146454872299</v>
      </c>
      <c r="L69" s="6"/>
      <c r="M69" s="6">
        <v>0</v>
      </c>
      <c r="N69" s="6"/>
      <c r="O69" s="6">
        <v>0</v>
      </c>
      <c r="P69" s="6"/>
      <c r="Q69" s="6">
        <v>16573188</v>
      </c>
      <c r="R69" s="6"/>
      <c r="S69" s="6">
        <v>12200</v>
      </c>
      <c r="T69" s="6"/>
      <c r="U69" s="6">
        <v>214020933513</v>
      </c>
      <c r="V69" s="6"/>
      <c r="W69" s="6">
        <v>200989845883.07999</v>
      </c>
      <c r="X69" s="6"/>
      <c r="Y69" s="9">
        <v>6.3681393905554448E-3</v>
      </c>
    </row>
    <row r="70" spans="1:25" x14ac:dyDescent="0.55000000000000004">
      <c r="A70" s="1" t="s">
        <v>76</v>
      </c>
      <c r="C70" s="6">
        <v>6700000</v>
      </c>
      <c r="D70" s="6"/>
      <c r="E70" s="6">
        <v>122745817835</v>
      </c>
      <c r="F70" s="6"/>
      <c r="G70" s="6">
        <v>200137056750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6700000</v>
      </c>
      <c r="R70" s="6"/>
      <c r="S70" s="6">
        <v>28810</v>
      </c>
      <c r="T70" s="6"/>
      <c r="U70" s="6">
        <v>122745817835</v>
      </c>
      <c r="V70" s="6"/>
      <c r="W70" s="6">
        <v>191878489350</v>
      </c>
      <c r="X70" s="6"/>
      <c r="Y70" s="9">
        <v>6.0794562076574681E-3</v>
      </c>
    </row>
    <row r="71" spans="1:25" x14ac:dyDescent="0.55000000000000004">
      <c r="A71" s="1" t="s">
        <v>77</v>
      </c>
      <c r="C71" s="6">
        <v>370000</v>
      </c>
      <c r="D71" s="6"/>
      <c r="E71" s="6">
        <v>54602628726</v>
      </c>
      <c r="F71" s="6"/>
      <c r="G71" s="6">
        <v>73172775978</v>
      </c>
      <c r="H71" s="6"/>
      <c r="I71" s="6">
        <v>40000</v>
      </c>
      <c r="J71" s="6"/>
      <c r="K71" s="6">
        <v>6616041893</v>
      </c>
      <c r="L71" s="6"/>
      <c r="M71" s="6">
        <v>0</v>
      </c>
      <c r="N71" s="6"/>
      <c r="O71" s="6">
        <v>0</v>
      </c>
      <c r="P71" s="6"/>
      <c r="Q71" s="6">
        <v>410000</v>
      </c>
      <c r="R71" s="6"/>
      <c r="S71" s="6">
        <v>161152</v>
      </c>
      <c r="T71" s="6"/>
      <c r="U71" s="6">
        <v>61218670619</v>
      </c>
      <c r="V71" s="6"/>
      <c r="W71" s="6">
        <v>65679189696</v>
      </c>
      <c r="X71" s="6"/>
      <c r="Y71" s="9">
        <v>2.0809719675399332E-3</v>
      </c>
    </row>
    <row r="72" spans="1:25" x14ac:dyDescent="0.55000000000000004">
      <c r="A72" s="1" t="s">
        <v>78</v>
      </c>
      <c r="C72" s="6">
        <v>64282163</v>
      </c>
      <c r="D72" s="6"/>
      <c r="E72" s="6">
        <v>751283956577</v>
      </c>
      <c r="F72" s="6"/>
      <c r="G72" s="6">
        <v>1407710041387.2</v>
      </c>
      <c r="H72" s="6"/>
      <c r="I72" s="6">
        <v>0</v>
      </c>
      <c r="J72" s="6"/>
      <c r="K72" s="6">
        <v>0</v>
      </c>
      <c r="L72" s="6"/>
      <c r="M72" s="6">
        <v>-6652289</v>
      </c>
      <c r="N72" s="6"/>
      <c r="O72" s="6">
        <v>137395926470</v>
      </c>
      <c r="P72" s="6"/>
      <c r="Q72" s="6">
        <v>57629874</v>
      </c>
      <c r="R72" s="6"/>
      <c r="S72" s="6">
        <v>22210</v>
      </c>
      <c r="T72" s="6"/>
      <c r="U72" s="6">
        <v>673536759437</v>
      </c>
      <c r="V72" s="6"/>
      <c r="W72" s="6">
        <v>1272343742505.8401</v>
      </c>
      <c r="X72" s="6"/>
      <c r="Y72" s="9">
        <v>4.0312794257733535E-2</v>
      </c>
    </row>
    <row r="73" spans="1:25" x14ac:dyDescent="0.55000000000000004">
      <c r="A73" s="1" t="s">
        <v>79</v>
      </c>
      <c r="C73" s="6">
        <v>34333329</v>
      </c>
      <c r="D73" s="6"/>
      <c r="E73" s="6">
        <v>410146835412</v>
      </c>
      <c r="F73" s="6"/>
      <c r="G73" s="6">
        <v>341290456924.5</v>
      </c>
      <c r="H73" s="6"/>
      <c r="I73" s="6">
        <v>1000000</v>
      </c>
      <c r="J73" s="6"/>
      <c r="K73" s="6">
        <v>9906250949</v>
      </c>
      <c r="L73" s="6"/>
      <c r="M73" s="6">
        <v>0</v>
      </c>
      <c r="N73" s="6"/>
      <c r="O73" s="6">
        <v>0</v>
      </c>
      <c r="P73" s="6"/>
      <c r="Q73" s="6">
        <v>35333329</v>
      </c>
      <c r="R73" s="6"/>
      <c r="S73" s="6">
        <v>8680</v>
      </c>
      <c r="T73" s="6"/>
      <c r="U73" s="6">
        <v>420053086361</v>
      </c>
      <c r="V73" s="6"/>
      <c r="W73" s="6">
        <v>304868470610.466</v>
      </c>
      <c r="X73" s="6"/>
      <c r="Y73" s="9">
        <v>9.6594179079190039E-3</v>
      </c>
    </row>
    <row r="74" spans="1:25" x14ac:dyDescent="0.55000000000000004">
      <c r="A74" s="1" t="s">
        <v>80</v>
      </c>
      <c r="C74" s="6">
        <v>8217393</v>
      </c>
      <c r="D74" s="6"/>
      <c r="E74" s="6">
        <v>90669668165</v>
      </c>
      <c r="F74" s="6"/>
      <c r="G74" s="6">
        <v>217282087009.89001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8217393</v>
      </c>
      <c r="R74" s="6"/>
      <c r="S74" s="6">
        <v>21100</v>
      </c>
      <c r="T74" s="6"/>
      <c r="U74" s="6">
        <v>90669668165</v>
      </c>
      <c r="V74" s="6"/>
      <c r="W74" s="6">
        <v>172355339695.815</v>
      </c>
      <c r="X74" s="6"/>
      <c r="Y74" s="9">
        <v>5.4608869570852399E-3</v>
      </c>
    </row>
    <row r="75" spans="1:25" x14ac:dyDescent="0.55000000000000004">
      <c r="A75" s="1" t="s">
        <v>81</v>
      </c>
      <c r="C75" s="6">
        <v>1946219</v>
      </c>
      <c r="D75" s="6"/>
      <c r="E75" s="6">
        <v>8825450685</v>
      </c>
      <c r="F75" s="6"/>
      <c r="G75" s="6">
        <v>47572772935.000504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1946219</v>
      </c>
      <c r="R75" s="6"/>
      <c r="S75" s="6">
        <v>21370</v>
      </c>
      <c r="T75" s="6"/>
      <c r="U75" s="6">
        <v>8825450685</v>
      </c>
      <c r="V75" s="6"/>
      <c r="W75" s="6">
        <v>41343235364.821503</v>
      </c>
      <c r="X75" s="6"/>
      <c r="Y75" s="9">
        <v>1.3099143616084961E-3</v>
      </c>
    </row>
    <row r="76" spans="1:25" x14ac:dyDescent="0.55000000000000004">
      <c r="A76" s="1" t="s">
        <v>82</v>
      </c>
      <c r="C76" s="6">
        <v>20837840</v>
      </c>
      <c r="D76" s="6"/>
      <c r="E76" s="6">
        <v>133631628838</v>
      </c>
      <c r="F76" s="6"/>
      <c r="G76" s="6">
        <v>622451338302.59998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20837840</v>
      </c>
      <c r="R76" s="6"/>
      <c r="S76" s="6">
        <v>26410</v>
      </c>
      <c r="T76" s="6"/>
      <c r="U76" s="6">
        <v>133631628838</v>
      </c>
      <c r="V76" s="6"/>
      <c r="W76" s="6">
        <v>547052906641.32001</v>
      </c>
      <c r="X76" s="6"/>
      <c r="Y76" s="9">
        <v>1.7332762001952016E-2</v>
      </c>
    </row>
    <row r="77" spans="1:25" x14ac:dyDescent="0.55000000000000004">
      <c r="A77" s="1" t="s">
        <v>83</v>
      </c>
      <c r="C77" s="6">
        <v>47936086</v>
      </c>
      <c r="D77" s="6"/>
      <c r="E77" s="6">
        <v>267536207512</v>
      </c>
      <c r="F77" s="6"/>
      <c r="G77" s="6">
        <v>681883896585.573</v>
      </c>
      <c r="H77" s="6"/>
      <c r="I77" s="6">
        <v>500000</v>
      </c>
      <c r="J77" s="6"/>
      <c r="K77" s="6">
        <v>6864382628</v>
      </c>
      <c r="L77" s="6"/>
      <c r="M77" s="6">
        <v>0</v>
      </c>
      <c r="N77" s="6"/>
      <c r="O77" s="6">
        <v>0</v>
      </c>
      <c r="P77" s="6"/>
      <c r="Q77" s="6">
        <v>48436086</v>
      </c>
      <c r="R77" s="6"/>
      <c r="S77" s="6">
        <v>12050</v>
      </c>
      <c r="T77" s="6"/>
      <c r="U77" s="6">
        <v>274400590140</v>
      </c>
      <c r="V77" s="6"/>
      <c r="W77" s="6">
        <v>580182090024.01501</v>
      </c>
      <c r="X77" s="6"/>
      <c r="Y77" s="9">
        <v>1.8382423275880258E-2</v>
      </c>
    </row>
    <row r="78" spans="1:25" x14ac:dyDescent="0.55000000000000004">
      <c r="A78" s="1" t="s">
        <v>84</v>
      </c>
      <c r="C78" s="6">
        <v>18133040</v>
      </c>
      <c r="D78" s="6"/>
      <c r="E78" s="6">
        <v>581610642755</v>
      </c>
      <c r="F78" s="6"/>
      <c r="G78" s="6">
        <v>902555231285.66394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18133040</v>
      </c>
      <c r="R78" s="6"/>
      <c r="S78" s="6">
        <v>43829</v>
      </c>
      <c r="T78" s="6"/>
      <c r="U78" s="6">
        <v>581610642755</v>
      </c>
      <c r="V78" s="6"/>
      <c r="W78" s="6">
        <v>790024229749.54797</v>
      </c>
      <c r="X78" s="6"/>
      <c r="Y78" s="9">
        <v>2.5031037736542923E-2</v>
      </c>
    </row>
    <row r="79" spans="1:25" x14ac:dyDescent="0.55000000000000004">
      <c r="A79" s="1" t="s">
        <v>85</v>
      </c>
      <c r="C79" s="6">
        <v>3087808</v>
      </c>
      <c r="D79" s="6"/>
      <c r="E79" s="6">
        <v>56843548371</v>
      </c>
      <c r="F79" s="6"/>
      <c r="G79" s="6">
        <v>61462377301.017601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3087808</v>
      </c>
      <c r="R79" s="6"/>
      <c r="S79" s="6">
        <v>18971</v>
      </c>
      <c r="T79" s="6"/>
      <c r="U79" s="6">
        <v>56843548371</v>
      </c>
      <c r="V79" s="6"/>
      <c r="W79" s="6">
        <v>58230261674.870399</v>
      </c>
      <c r="X79" s="6"/>
      <c r="Y79" s="9">
        <v>1.8449609803164193E-3</v>
      </c>
    </row>
    <row r="80" spans="1:25" x14ac:dyDescent="0.55000000000000004">
      <c r="A80" s="1" t="s">
        <v>86</v>
      </c>
      <c r="C80" s="6">
        <v>63987299</v>
      </c>
      <c r="D80" s="6"/>
      <c r="E80" s="6">
        <v>74575637528</v>
      </c>
      <c r="F80" s="6"/>
      <c r="G80" s="6">
        <v>163723322945.625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63987299</v>
      </c>
      <c r="R80" s="6"/>
      <c r="S80" s="6">
        <v>2350</v>
      </c>
      <c r="T80" s="6"/>
      <c r="U80" s="6">
        <v>74575637528</v>
      </c>
      <c r="V80" s="6"/>
      <c r="W80" s="6">
        <v>149475450241.733</v>
      </c>
      <c r="X80" s="6"/>
      <c r="Y80" s="9">
        <v>4.7359631449198645E-3</v>
      </c>
    </row>
    <row r="81" spans="1:25" x14ac:dyDescent="0.55000000000000004">
      <c r="A81" s="1" t="s">
        <v>87</v>
      </c>
      <c r="C81" s="6">
        <v>4810894</v>
      </c>
      <c r="D81" s="6"/>
      <c r="E81" s="6">
        <v>23958645791</v>
      </c>
      <c r="F81" s="6"/>
      <c r="G81" s="6">
        <v>27450225097.217999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4810894</v>
      </c>
      <c r="R81" s="6"/>
      <c r="S81" s="6">
        <v>5510</v>
      </c>
      <c r="T81" s="6"/>
      <c r="U81" s="6">
        <v>23958645791</v>
      </c>
      <c r="V81" s="6"/>
      <c r="W81" s="6">
        <v>26350303185.657001</v>
      </c>
      <c r="X81" s="6"/>
      <c r="Y81" s="9">
        <v>8.3488000566593384E-4</v>
      </c>
    </row>
    <row r="82" spans="1:25" x14ac:dyDescent="0.55000000000000004">
      <c r="A82" s="1" t="s">
        <v>88</v>
      </c>
      <c r="C82" s="6">
        <v>1506553</v>
      </c>
      <c r="D82" s="6"/>
      <c r="E82" s="6">
        <v>4706471572</v>
      </c>
      <c r="F82" s="6"/>
      <c r="G82" s="6">
        <v>39461470404.277496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1506553</v>
      </c>
      <c r="R82" s="6"/>
      <c r="S82" s="6">
        <v>30610</v>
      </c>
      <c r="T82" s="6"/>
      <c r="U82" s="6">
        <v>4706471572</v>
      </c>
      <c r="V82" s="6"/>
      <c r="W82" s="6">
        <v>45841199585.386497</v>
      </c>
      <c r="X82" s="6"/>
      <c r="Y82" s="9">
        <v>1.4524273477966221E-3</v>
      </c>
    </row>
    <row r="83" spans="1:25" x14ac:dyDescent="0.55000000000000004">
      <c r="A83" s="1" t="s">
        <v>89</v>
      </c>
      <c r="C83" s="6">
        <v>5100000</v>
      </c>
      <c r="D83" s="6"/>
      <c r="E83" s="6">
        <v>104161076332</v>
      </c>
      <c r="F83" s="6"/>
      <c r="G83" s="6">
        <v>90493341718</v>
      </c>
      <c r="H83" s="6"/>
      <c r="I83" s="6">
        <v>0</v>
      </c>
      <c r="J83" s="6"/>
      <c r="K83" s="6">
        <v>0</v>
      </c>
      <c r="L83" s="6"/>
      <c r="M83" s="6">
        <v>-700000</v>
      </c>
      <c r="N83" s="6"/>
      <c r="O83" s="6">
        <v>13269573521</v>
      </c>
      <c r="P83" s="6"/>
      <c r="Q83" s="6">
        <v>4400000</v>
      </c>
      <c r="R83" s="6"/>
      <c r="S83" s="6">
        <v>14280</v>
      </c>
      <c r="T83" s="6"/>
      <c r="U83" s="6">
        <v>89864458014</v>
      </c>
      <c r="V83" s="6"/>
      <c r="W83" s="6">
        <v>62458149600</v>
      </c>
      <c r="X83" s="6"/>
      <c r="Y83" s="9">
        <v>1.9789168999131421E-3</v>
      </c>
    </row>
    <row r="84" spans="1:25" x14ac:dyDescent="0.55000000000000004">
      <c r="A84" s="1" t="s">
        <v>90</v>
      </c>
      <c r="C84" s="6">
        <v>10359999</v>
      </c>
      <c r="D84" s="6"/>
      <c r="E84" s="6">
        <v>35783436546</v>
      </c>
      <c r="F84" s="6"/>
      <c r="G84" s="6">
        <v>172909414129.901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10359999</v>
      </c>
      <c r="R84" s="6"/>
      <c r="S84" s="6">
        <v>12970</v>
      </c>
      <c r="T84" s="6"/>
      <c r="U84" s="6">
        <v>35783436546</v>
      </c>
      <c r="V84" s="6"/>
      <c r="W84" s="6">
        <v>133569690367.17101</v>
      </c>
      <c r="X84" s="6"/>
      <c r="Y84" s="9">
        <v>4.2320068602186107E-3</v>
      </c>
    </row>
    <row r="85" spans="1:25" x14ac:dyDescent="0.55000000000000004">
      <c r="A85" s="1" t="s">
        <v>91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v>650804</v>
      </c>
      <c r="J85" s="6"/>
      <c r="K85" s="6">
        <v>4970143314</v>
      </c>
      <c r="L85" s="6"/>
      <c r="M85" s="6">
        <v>0</v>
      </c>
      <c r="N85" s="6"/>
      <c r="O85" s="6">
        <v>0</v>
      </c>
      <c r="P85" s="6"/>
      <c r="Q85" s="6">
        <v>650804</v>
      </c>
      <c r="R85" s="6"/>
      <c r="S85" s="6">
        <v>9569</v>
      </c>
      <c r="T85" s="6"/>
      <c r="U85" s="6">
        <v>4970143314</v>
      </c>
      <c r="V85" s="6"/>
      <c r="W85" s="6">
        <v>6190489592.3177996</v>
      </c>
      <c r="X85" s="6"/>
      <c r="Y85" s="9">
        <v>1.9613876734148573E-4</v>
      </c>
    </row>
    <row r="86" spans="1:25" x14ac:dyDescent="0.55000000000000004">
      <c r="A86" s="1" t="s">
        <v>92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v>2789534</v>
      </c>
      <c r="J86" s="6"/>
      <c r="K86" s="6">
        <v>9305958965</v>
      </c>
      <c r="L86" s="6"/>
      <c r="M86" s="6">
        <v>-697000</v>
      </c>
      <c r="N86" s="6"/>
      <c r="O86" s="6">
        <v>3218279153</v>
      </c>
      <c r="P86" s="6"/>
      <c r="Q86" s="6">
        <v>2092534</v>
      </c>
      <c r="R86" s="6"/>
      <c r="S86" s="6">
        <v>4624</v>
      </c>
      <c r="T86" s="6"/>
      <c r="U86" s="6">
        <v>6980748587</v>
      </c>
      <c r="V86" s="6"/>
      <c r="W86" s="6">
        <v>9618305746.5648003</v>
      </c>
      <c r="X86" s="6"/>
      <c r="Y86" s="9">
        <v>3.0474530405250386E-4</v>
      </c>
    </row>
    <row r="87" spans="1:25" x14ac:dyDescent="0.55000000000000004">
      <c r="A87" s="1" t="s">
        <v>93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v>956885</v>
      </c>
      <c r="J87" s="6"/>
      <c r="K87" s="6">
        <v>22028778751</v>
      </c>
      <c r="L87" s="6"/>
      <c r="M87" s="6">
        <v>0</v>
      </c>
      <c r="N87" s="6"/>
      <c r="O87" s="6">
        <v>0</v>
      </c>
      <c r="P87" s="6"/>
      <c r="Q87" s="6">
        <v>956885</v>
      </c>
      <c r="R87" s="6"/>
      <c r="S87" s="6">
        <v>35620</v>
      </c>
      <c r="T87" s="6"/>
      <c r="U87" s="6">
        <v>22028778751</v>
      </c>
      <c r="V87" s="6"/>
      <c r="W87" s="6">
        <v>33881442415</v>
      </c>
      <c r="X87" s="6"/>
      <c r="Y87" s="9">
        <v>1.0734957634492175E-3</v>
      </c>
    </row>
    <row r="88" spans="1:25" x14ac:dyDescent="0.55000000000000004">
      <c r="A88" s="1" t="s">
        <v>94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v>8575251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8575251</v>
      </c>
      <c r="R88" s="6"/>
      <c r="S88" s="6">
        <v>2308</v>
      </c>
      <c r="T88" s="6"/>
      <c r="U88" s="6">
        <v>26866261383</v>
      </c>
      <c r="V88" s="6"/>
      <c r="W88" s="6">
        <v>19673918816.117401</v>
      </c>
      <c r="X88" s="6"/>
      <c r="Y88" s="9">
        <v>6.2334620353104216E-4</v>
      </c>
    </row>
    <row r="89" spans="1:25" x14ac:dyDescent="0.55000000000000004">
      <c r="A89" s="1" t="s">
        <v>95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700000</v>
      </c>
      <c r="J89" s="6"/>
      <c r="K89" s="6">
        <v>9706728279</v>
      </c>
      <c r="L89" s="6"/>
      <c r="M89" s="6">
        <v>-700000</v>
      </c>
      <c r="N89" s="6"/>
      <c r="O89" s="6">
        <v>9846065286</v>
      </c>
      <c r="P89" s="6"/>
      <c r="Q89" s="6">
        <v>0</v>
      </c>
      <c r="R89" s="6"/>
      <c r="S89" s="6">
        <v>0</v>
      </c>
      <c r="T89" s="6"/>
      <c r="U89" s="6">
        <v>0</v>
      </c>
      <c r="V89" s="6"/>
      <c r="W89" s="6">
        <v>0</v>
      </c>
      <c r="X89" s="6"/>
      <c r="Y89" s="9">
        <v>0</v>
      </c>
    </row>
    <row r="90" spans="1:25" x14ac:dyDescent="0.55000000000000004">
      <c r="A90" s="1" t="s">
        <v>96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30403165</v>
      </c>
      <c r="J90" s="6"/>
      <c r="K90" s="6">
        <v>152532678805</v>
      </c>
      <c r="L90" s="6"/>
      <c r="M90" s="6">
        <v>-1000000</v>
      </c>
      <c r="N90" s="6"/>
      <c r="O90" s="6">
        <v>4560701427</v>
      </c>
      <c r="P90" s="6"/>
      <c r="Q90" s="6">
        <v>29403165</v>
      </c>
      <c r="R90" s="6"/>
      <c r="S90" s="6">
        <v>3872</v>
      </c>
      <c r="T90" s="6"/>
      <c r="U90" s="6">
        <v>121533084022</v>
      </c>
      <c r="V90" s="6"/>
      <c r="W90" s="6">
        <v>113171653003.464</v>
      </c>
      <c r="X90" s="6"/>
      <c r="Y90" s="9">
        <v>3.5857177670800002E-3</v>
      </c>
    </row>
    <row r="91" spans="1:25" x14ac:dyDescent="0.55000000000000004">
      <c r="A91" s="1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12000000</v>
      </c>
      <c r="J91" s="6"/>
      <c r="K91" s="6">
        <v>39720826740</v>
      </c>
      <c r="L91" s="6"/>
      <c r="M91" s="6">
        <v>0</v>
      </c>
      <c r="N91" s="6"/>
      <c r="O91" s="6">
        <v>0</v>
      </c>
      <c r="P91" s="6"/>
      <c r="Q91" s="6">
        <v>12000000</v>
      </c>
      <c r="R91" s="6"/>
      <c r="S91" s="6">
        <v>2428</v>
      </c>
      <c r="T91" s="6"/>
      <c r="U91" s="6">
        <v>39720826740</v>
      </c>
      <c r="V91" s="6"/>
      <c r="W91" s="6">
        <v>28962640800</v>
      </c>
      <c r="X91" s="6"/>
      <c r="Y91" s="9">
        <v>9.1764901317591835E-4</v>
      </c>
    </row>
    <row r="92" spans="1:25" ht="24.75" thickBot="1" x14ac:dyDescent="0.6">
      <c r="C92" s="6"/>
      <c r="D92" s="6"/>
      <c r="E92" s="7">
        <f>SUM(E9:E91)</f>
        <v>14494333488729</v>
      </c>
      <c r="F92" s="6"/>
      <c r="G92" s="7">
        <f>SUM(G9:G91)</f>
        <v>29275790523341.977</v>
      </c>
      <c r="H92" s="6"/>
      <c r="I92" s="6"/>
      <c r="J92" s="6"/>
      <c r="K92" s="7">
        <f>SUM(K9:K91)</f>
        <v>568067242854</v>
      </c>
      <c r="L92" s="6"/>
      <c r="M92" s="6"/>
      <c r="N92" s="6"/>
      <c r="O92" s="7">
        <f>SUM(O9:O91)</f>
        <v>766149239042</v>
      </c>
      <c r="P92" s="6"/>
      <c r="Q92" s="8">
        <f>SUM(Q9:Q91)</f>
        <v>1870639285</v>
      </c>
      <c r="R92" s="6"/>
      <c r="S92" s="6"/>
      <c r="T92" s="6"/>
      <c r="U92" s="7">
        <f>SUM(U9:U91)</f>
        <v>14586396646783</v>
      </c>
      <c r="V92" s="6"/>
      <c r="W92" s="7">
        <f>SUM(W9:W91)</f>
        <v>26159981836485.984</v>
      </c>
      <c r="X92" s="6"/>
      <c r="Y92" s="10">
        <f>SUM(Y9:Y91)</f>
        <v>0.82884988571039819</v>
      </c>
    </row>
    <row r="93" spans="1:25" ht="24.75" thickTop="1" x14ac:dyDescent="0.55000000000000004">
      <c r="G93" s="3"/>
    </row>
    <row r="94" spans="1:25" x14ac:dyDescent="0.55000000000000004">
      <c r="G94" s="3"/>
      <c r="W94" s="3"/>
      <c r="Y94" s="17"/>
    </row>
    <row r="95" spans="1:25" x14ac:dyDescent="0.55000000000000004">
      <c r="W95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3"/>
  <sheetViews>
    <sheetView rightToLeft="1" topLeftCell="F16" zoomScale="80" zoomScaleNormal="80" workbookViewId="0">
      <selection activeCell="A33" sqref="A32:AG33"/>
    </sheetView>
  </sheetViews>
  <sheetFormatPr defaultRowHeight="24" x14ac:dyDescent="0.55000000000000004"/>
  <cols>
    <col min="1" max="1" width="31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1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2.42578125" style="1" bestFit="1" customWidth="1"/>
    <col min="20" max="20" width="1" style="1" customWidth="1"/>
    <col min="21" max="21" width="9.28515625" style="1" bestFit="1" customWidth="1"/>
    <col min="22" max="22" width="1" style="1" customWidth="1"/>
    <col min="23" max="23" width="18" style="1" bestFit="1" customWidth="1"/>
    <col min="24" max="24" width="1" style="1" customWidth="1"/>
    <col min="25" max="25" width="8" style="1" bestFit="1" customWidth="1"/>
    <col min="26" max="26" width="1" style="1" customWidth="1"/>
    <col min="27" max="27" width="16.7109375" style="1" bestFit="1" customWidth="1"/>
    <col min="28" max="28" width="0.85546875" style="1" customWidth="1"/>
    <col min="29" max="29" width="11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20" style="1" bestFit="1" customWidth="1"/>
    <col min="34" max="34" width="1" style="1" customWidth="1"/>
    <col min="35" max="35" width="22.42578125" style="1" bestFit="1" customWidth="1"/>
    <col min="36" max="36" width="1" style="1" customWidth="1"/>
    <col min="37" max="37" width="34.28515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 x14ac:dyDescent="0.55000000000000004">
      <c r="A6" s="20" t="s">
        <v>99</v>
      </c>
      <c r="B6" s="20" t="s">
        <v>99</v>
      </c>
      <c r="C6" s="20" t="s">
        <v>99</v>
      </c>
      <c r="D6" s="20" t="s">
        <v>99</v>
      </c>
      <c r="E6" s="20" t="s">
        <v>99</v>
      </c>
      <c r="F6" s="20" t="s">
        <v>99</v>
      </c>
      <c r="G6" s="20" t="s">
        <v>99</v>
      </c>
      <c r="H6" s="20" t="s">
        <v>99</v>
      </c>
      <c r="I6" s="20" t="s">
        <v>99</v>
      </c>
      <c r="J6" s="20" t="s">
        <v>99</v>
      </c>
      <c r="K6" s="20" t="s">
        <v>99</v>
      </c>
      <c r="L6" s="20" t="s">
        <v>99</v>
      </c>
      <c r="M6" s="20" t="s">
        <v>99</v>
      </c>
      <c r="O6" s="20" t="s">
        <v>288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 x14ac:dyDescent="0.55000000000000004">
      <c r="A7" s="19" t="s">
        <v>100</v>
      </c>
      <c r="C7" s="19" t="s">
        <v>101</v>
      </c>
      <c r="E7" s="19" t="s">
        <v>102</v>
      </c>
      <c r="G7" s="19" t="s">
        <v>103</v>
      </c>
      <c r="I7" s="19" t="s">
        <v>104</v>
      </c>
      <c r="K7" s="19" t="s">
        <v>105</v>
      </c>
      <c r="M7" s="19" t="s">
        <v>98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106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20" t="s">
        <v>100</v>
      </c>
      <c r="C8" s="20" t="s">
        <v>101</v>
      </c>
      <c r="E8" s="20" t="s">
        <v>102</v>
      </c>
      <c r="G8" s="20" t="s">
        <v>103</v>
      </c>
      <c r="I8" s="20" t="s">
        <v>104</v>
      </c>
      <c r="K8" s="20" t="s">
        <v>105</v>
      </c>
      <c r="M8" s="20" t="s">
        <v>98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106</v>
      </c>
      <c r="AG8" s="20" t="s">
        <v>8</v>
      </c>
      <c r="AI8" s="20" t="s">
        <v>9</v>
      </c>
      <c r="AK8" s="20" t="s">
        <v>13</v>
      </c>
    </row>
    <row r="9" spans="1:37" x14ac:dyDescent="0.55000000000000004">
      <c r="A9" s="1" t="s">
        <v>107</v>
      </c>
      <c r="C9" s="4" t="s">
        <v>108</v>
      </c>
      <c r="D9" s="4"/>
      <c r="E9" s="4" t="s">
        <v>108</v>
      </c>
      <c r="F9" s="4"/>
      <c r="G9" s="4" t="s">
        <v>109</v>
      </c>
      <c r="H9" s="4"/>
      <c r="I9" s="4" t="s">
        <v>110</v>
      </c>
      <c r="J9" s="4"/>
      <c r="K9" s="5">
        <v>0</v>
      </c>
      <c r="L9" s="4"/>
      <c r="M9" s="5">
        <v>0</v>
      </c>
      <c r="N9" s="4"/>
      <c r="O9" s="5">
        <v>15300</v>
      </c>
      <c r="P9" s="4"/>
      <c r="Q9" s="5">
        <v>13017884340</v>
      </c>
      <c r="R9" s="4"/>
      <c r="S9" s="5">
        <v>14322915900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15300</v>
      </c>
      <c r="AD9" s="4"/>
      <c r="AE9" s="5">
        <v>955656</v>
      </c>
      <c r="AF9" s="4"/>
      <c r="AG9" s="5">
        <v>13017884340</v>
      </c>
      <c r="AH9" s="4"/>
      <c r="AI9" s="5">
        <v>14618886646</v>
      </c>
      <c r="AJ9" s="4"/>
      <c r="AK9" s="9">
        <v>4.6318313986176674E-4</v>
      </c>
    </row>
    <row r="10" spans="1:37" x14ac:dyDescent="0.55000000000000004">
      <c r="A10" s="1" t="s">
        <v>111</v>
      </c>
      <c r="C10" s="4" t="s">
        <v>108</v>
      </c>
      <c r="D10" s="4"/>
      <c r="E10" s="4" t="s">
        <v>108</v>
      </c>
      <c r="F10" s="4"/>
      <c r="G10" s="4" t="s">
        <v>112</v>
      </c>
      <c r="H10" s="4"/>
      <c r="I10" s="4" t="s">
        <v>113</v>
      </c>
      <c r="J10" s="4"/>
      <c r="K10" s="5">
        <v>0</v>
      </c>
      <c r="L10" s="4"/>
      <c r="M10" s="5">
        <v>0</v>
      </c>
      <c r="N10" s="4"/>
      <c r="O10" s="5">
        <v>162728</v>
      </c>
      <c r="P10" s="4"/>
      <c r="Q10" s="5">
        <v>103608382069</v>
      </c>
      <c r="R10" s="4"/>
      <c r="S10" s="5">
        <v>107459759739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162728</v>
      </c>
      <c r="AD10" s="4"/>
      <c r="AE10" s="5">
        <v>638764</v>
      </c>
      <c r="AF10" s="4"/>
      <c r="AG10" s="5">
        <v>103608382069</v>
      </c>
      <c r="AH10" s="4"/>
      <c r="AI10" s="5">
        <v>103925948199</v>
      </c>
      <c r="AJ10" s="4"/>
      <c r="AK10" s="9">
        <v>3.2927779088495258E-3</v>
      </c>
    </row>
    <row r="11" spans="1:37" x14ac:dyDescent="0.55000000000000004">
      <c r="A11" s="1" t="s">
        <v>114</v>
      </c>
      <c r="C11" s="4" t="s">
        <v>108</v>
      </c>
      <c r="D11" s="4"/>
      <c r="E11" s="4" t="s">
        <v>108</v>
      </c>
      <c r="F11" s="4"/>
      <c r="G11" s="4" t="s">
        <v>115</v>
      </c>
      <c r="H11" s="4"/>
      <c r="I11" s="4" t="s">
        <v>116</v>
      </c>
      <c r="J11" s="4"/>
      <c r="K11" s="5">
        <v>0</v>
      </c>
      <c r="L11" s="4"/>
      <c r="M11" s="5">
        <v>0</v>
      </c>
      <c r="N11" s="4"/>
      <c r="O11" s="5">
        <v>13443</v>
      </c>
      <c r="P11" s="4"/>
      <c r="Q11" s="5">
        <v>11374882201</v>
      </c>
      <c r="R11" s="4"/>
      <c r="S11" s="5">
        <v>12542585971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13443</v>
      </c>
      <c r="AD11" s="4"/>
      <c r="AE11" s="5">
        <v>944015</v>
      </c>
      <c r="AF11" s="4"/>
      <c r="AG11" s="5">
        <v>11374882201</v>
      </c>
      <c r="AH11" s="4"/>
      <c r="AI11" s="5">
        <v>12688093511</v>
      </c>
      <c r="AJ11" s="4"/>
      <c r="AK11" s="9">
        <v>4.0200811002886599E-4</v>
      </c>
    </row>
    <row r="12" spans="1:37" x14ac:dyDescent="0.55000000000000004">
      <c r="A12" s="1" t="s">
        <v>117</v>
      </c>
      <c r="C12" s="4" t="s">
        <v>108</v>
      </c>
      <c r="D12" s="4"/>
      <c r="E12" s="4" t="s">
        <v>108</v>
      </c>
      <c r="F12" s="4"/>
      <c r="G12" s="4" t="s">
        <v>118</v>
      </c>
      <c r="H12" s="4"/>
      <c r="I12" s="4" t="s">
        <v>119</v>
      </c>
      <c r="J12" s="4"/>
      <c r="K12" s="5">
        <v>0</v>
      </c>
      <c r="L12" s="4"/>
      <c r="M12" s="5">
        <v>0</v>
      </c>
      <c r="N12" s="4"/>
      <c r="O12" s="5">
        <v>155118</v>
      </c>
      <c r="P12" s="4"/>
      <c r="Q12" s="5">
        <v>134508664793</v>
      </c>
      <c r="R12" s="4"/>
      <c r="S12" s="5">
        <v>142547300604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155118</v>
      </c>
      <c r="AD12" s="4"/>
      <c r="AE12" s="5">
        <v>930532</v>
      </c>
      <c r="AF12" s="4"/>
      <c r="AG12" s="5">
        <v>134508664793</v>
      </c>
      <c r="AH12" s="4"/>
      <c r="AI12" s="5">
        <v>144316100740</v>
      </c>
      <c r="AJ12" s="4"/>
      <c r="AK12" s="9">
        <v>4.5724949027941345E-3</v>
      </c>
    </row>
    <row r="13" spans="1:37" x14ac:dyDescent="0.55000000000000004">
      <c r="A13" s="1" t="s">
        <v>120</v>
      </c>
      <c r="C13" s="4" t="s">
        <v>108</v>
      </c>
      <c r="D13" s="4"/>
      <c r="E13" s="4" t="s">
        <v>108</v>
      </c>
      <c r="F13" s="4"/>
      <c r="G13" s="4" t="s">
        <v>121</v>
      </c>
      <c r="H13" s="4"/>
      <c r="I13" s="4" t="s">
        <v>122</v>
      </c>
      <c r="J13" s="4"/>
      <c r="K13" s="5">
        <v>0</v>
      </c>
      <c r="L13" s="4"/>
      <c r="M13" s="5">
        <v>0</v>
      </c>
      <c r="N13" s="4"/>
      <c r="O13" s="5">
        <v>3126</v>
      </c>
      <c r="P13" s="4"/>
      <c r="Q13" s="5">
        <v>2665698746</v>
      </c>
      <c r="R13" s="4"/>
      <c r="S13" s="5">
        <v>2731597548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3126</v>
      </c>
      <c r="AD13" s="4"/>
      <c r="AE13" s="5">
        <v>881110</v>
      </c>
      <c r="AF13" s="4"/>
      <c r="AG13" s="5">
        <v>2665698746</v>
      </c>
      <c r="AH13" s="4"/>
      <c r="AI13" s="5">
        <v>2753850634</v>
      </c>
      <c r="AJ13" s="4"/>
      <c r="AK13" s="9">
        <v>8.7252689910927498E-5</v>
      </c>
    </row>
    <row r="14" spans="1:37" x14ac:dyDescent="0.55000000000000004">
      <c r="A14" s="1" t="s">
        <v>123</v>
      </c>
      <c r="C14" s="4" t="s">
        <v>108</v>
      </c>
      <c r="D14" s="4"/>
      <c r="E14" s="4" t="s">
        <v>108</v>
      </c>
      <c r="F14" s="4"/>
      <c r="G14" s="4" t="s">
        <v>124</v>
      </c>
      <c r="H14" s="4"/>
      <c r="I14" s="4" t="s">
        <v>125</v>
      </c>
      <c r="J14" s="4"/>
      <c r="K14" s="5">
        <v>0</v>
      </c>
      <c r="L14" s="4"/>
      <c r="M14" s="5">
        <v>0</v>
      </c>
      <c r="N14" s="4"/>
      <c r="O14" s="5">
        <v>51330</v>
      </c>
      <c r="P14" s="4"/>
      <c r="Q14" s="5">
        <v>40031067022</v>
      </c>
      <c r="R14" s="4"/>
      <c r="S14" s="5">
        <v>43700240185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51330</v>
      </c>
      <c r="AD14" s="4"/>
      <c r="AE14" s="5">
        <v>858154</v>
      </c>
      <c r="AF14" s="4"/>
      <c r="AG14" s="5">
        <v>40031067022</v>
      </c>
      <c r="AH14" s="4"/>
      <c r="AI14" s="5">
        <v>44041060930</v>
      </c>
      <c r="AJ14" s="4"/>
      <c r="AK14" s="9">
        <v>1.3953919596183713E-3</v>
      </c>
    </row>
    <row r="15" spans="1:37" x14ac:dyDescent="0.55000000000000004">
      <c r="A15" s="1" t="s">
        <v>126</v>
      </c>
      <c r="C15" s="4" t="s">
        <v>108</v>
      </c>
      <c r="D15" s="4"/>
      <c r="E15" s="4" t="s">
        <v>108</v>
      </c>
      <c r="F15" s="4"/>
      <c r="G15" s="4" t="s">
        <v>127</v>
      </c>
      <c r="H15" s="4"/>
      <c r="I15" s="4" t="s">
        <v>128</v>
      </c>
      <c r="J15" s="4"/>
      <c r="K15" s="5">
        <v>0</v>
      </c>
      <c r="L15" s="4"/>
      <c r="M15" s="5">
        <v>0</v>
      </c>
      <c r="N15" s="4"/>
      <c r="O15" s="5">
        <v>89380</v>
      </c>
      <c r="P15" s="4"/>
      <c r="Q15" s="5">
        <v>68620268148</v>
      </c>
      <c r="R15" s="4"/>
      <c r="S15" s="5">
        <v>74958265971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89380</v>
      </c>
      <c r="AD15" s="4"/>
      <c r="AE15" s="5">
        <v>840283</v>
      </c>
      <c r="AF15" s="4"/>
      <c r="AG15" s="5">
        <v>68620268148</v>
      </c>
      <c r="AH15" s="4"/>
      <c r="AI15" s="5">
        <v>75090881850</v>
      </c>
      <c r="AJ15" s="4"/>
      <c r="AK15" s="9">
        <v>2.3791709500523856E-3</v>
      </c>
    </row>
    <row r="16" spans="1:37" x14ac:dyDescent="0.55000000000000004">
      <c r="A16" s="1" t="s">
        <v>129</v>
      </c>
      <c r="C16" s="4" t="s">
        <v>108</v>
      </c>
      <c r="D16" s="4"/>
      <c r="E16" s="4" t="s">
        <v>108</v>
      </c>
      <c r="F16" s="4"/>
      <c r="G16" s="4" t="s">
        <v>130</v>
      </c>
      <c r="H16" s="4"/>
      <c r="I16" s="4" t="s">
        <v>131</v>
      </c>
      <c r="J16" s="4"/>
      <c r="K16" s="5">
        <v>0</v>
      </c>
      <c r="L16" s="4"/>
      <c r="M16" s="5">
        <v>0</v>
      </c>
      <c r="N16" s="4"/>
      <c r="O16" s="5">
        <v>15000</v>
      </c>
      <c r="P16" s="4"/>
      <c r="Q16" s="5">
        <v>13549315571</v>
      </c>
      <c r="R16" s="4"/>
      <c r="S16" s="5">
        <v>14948810037</v>
      </c>
      <c r="T16" s="4"/>
      <c r="U16" s="5">
        <v>0</v>
      </c>
      <c r="V16" s="4"/>
      <c r="W16" s="5">
        <v>0</v>
      </c>
      <c r="X16" s="4"/>
      <c r="Y16" s="5">
        <v>15000</v>
      </c>
      <c r="Z16" s="4"/>
      <c r="AA16" s="5">
        <v>15000000000</v>
      </c>
      <c r="AB16" s="5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9">
        <v>0</v>
      </c>
    </row>
    <row r="17" spans="1:37" x14ac:dyDescent="0.55000000000000004">
      <c r="A17" s="1" t="s">
        <v>132</v>
      </c>
      <c r="C17" s="4" t="s">
        <v>108</v>
      </c>
      <c r="D17" s="4"/>
      <c r="E17" s="4" t="s">
        <v>108</v>
      </c>
      <c r="F17" s="4"/>
      <c r="G17" s="4" t="s">
        <v>133</v>
      </c>
      <c r="H17" s="4"/>
      <c r="I17" s="4" t="s">
        <v>134</v>
      </c>
      <c r="J17" s="4"/>
      <c r="K17" s="5">
        <v>0</v>
      </c>
      <c r="L17" s="4"/>
      <c r="M17" s="5">
        <v>0</v>
      </c>
      <c r="N17" s="4"/>
      <c r="O17" s="5">
        <v>12320</v>
      </c>
      <c r="P17" s="4"/>
      <c r="Q17" s="5">
        <v>9119631759</v>
      </c>
      <c r="R17" s="4"/>
      <c r="S17" s="5">
        <v>10085073189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12320</v>
      </c>
      <c r="AD17" s="4"/>
      <c r="AE17" s="5">
        <v>822244</v>
      </c>
      <c r="AF17" s="4"/>
      <c r="AG17" s="5">
        <v>9119631759</v>
      </c>
      <c r="AH17" s="4"/>
      <c r="AI17" s="5">
        <v>10128210009</v>
      </c>
      <c r="AJ17" s="4"/>
      <c r="AK17" s="9">
        <v>3.2090105264148802E-4</v>
      </c>
    </row>
    <row r="18" spans="1:37" x14ac:dyDescent="0.55000000000000004">
      <c r="A18" s="1" t="s">
        <v>135</v>
      </c>
      <c r="C18" s="4" t="s">
        <v>108</v>
      </c>
      <c r="D18" s="4"/>
      <c r="E18" s="4" t="s">
        <v>108</v>
      </c>
      <c r="F18" s="4"/>
      <c r="G18" s="4" t="s">
        <v>136</v>
      </c>
      <c r="H18" s="4"/>
      <c r="I18" s="4" t="s">
        <v>137</v>
      </c>
      <c r="J18" s="4"/>
      <c r="K18" s="5">
        <v>0</v>
      </c>
      <c r="L18" s="4"/>
      <c r="M18" s="5">
        <v>0</v>
      </c>
      <c r="N18" s="4"/>
      <c r="O18" s="5">
        <v>66513</v>
      </c>
      <c r="P18" s="4"/>
      <c r="Q18" s="5">
        <v>58340728828</v>
      </c>
      <c r="R18" s="4"/>
      <c r="S18" s="5">
        <v>64518883867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66513</v>
      </c>
      <c r="AD18" s="4"/>
      <c r="AE18" s="5">
        <v>984142</v>
      </c>
      <c r="AF18" s="4"/>
      <c r="AG18" s="5">
        <v>58340728828</v>
      </c>
      <c r="AH18" s="4"/>
      <c r="AI18" s="5">
        <v>65446372540</v>
      </c>
      <c r="AJ18" s="4"/>
      <c r="AK18" s="9">
        <v>2.0735954152797599E-3</v>
      </c>
    </row>
    <row r="19" spans="1:37" x14ac:dyDescent="0.55000000000000004">
      <c r="A19" s="1" t="s">
        <v>138</v>
      </c>
      <c r="C19" s="4" t="s">
        <v>108</v>
      </c>
      <c r="D19" s="4"/>
      <c r="E19" s="4" t="s">
        <v>108</v>
      </c>
      <c r="F19" s="4"/>
      <c r="G19" s="4" t="s">
        <v>139</v>
      </c>
      <c r="H19" s="4"/>
      <c r="I19" s="4" t="s">
        <v>140</v>
      </c>
      <c r="J19" s="4"/>
      <c r="K19" s="5">
        <v>0</v>
      </c>
      <c r="L19" s="4"/>
      <c r="M19" s="5">
        <v>0</v>
      </c>
      <c r="N19" s="4"/>
      <c r="O19" s="5">
        <v>15762</v>
      </c>
      <c r="P19" s="4"/>
      <c r="Q19" s="5">
        <v>13704267179</v>
      </c>
      <c r="R19" s="4"/>
      <c r="S19" s="5">
        <v>15095100123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15762</v>
      </c>
      <c r="AD19" s="4"/>
      <c r="AE19" s="5">
        <v>968659</v>
      </c>
      <c r="AF19" s="4"/>
      <c r="AG19" s="5">
        <v>13704267179</v>
      </c>
      <c r="AH19" s="4"/>
      <c r="AI19" s="5">
        <v>15265235832</v>
      </c>
      <c r="AJ19" s="4"/>
      <c r="AK19" s="9">
        <v>4.8366199387220483E-4</v>
      </c>
    </row>
    <row r="20" spans="1:37" x14ac:dyDescent="0.55000000000000004">
      <c r="A20" s="1" t="s">
        <v>141</v>
      </c>
      <c r="C20" s="4" t="s">
        <v>108</v>
      </c>
      <c r="D20" s="4"/>
      <c r="E20" s="4" t="s">
        <v>108</v>
      </c>
      <c r="F20" s="4"/>
      <c r="G20" s="4" t="s">
        <v>142</v>
      </c>
      <c r="H20" s="4"/>
      <c r="I20" s="4" t="s">
        <v>143</v>
      </c>
      <c r="J20" s="4"/>
      <c r="K20" s="5">
        <v>0</v>
      </c>
      <c r="L20" s="4"/>
      <c r="M20" s="5">
        <v>0</v>
      </c>
      <c r="N20" s="4"/>
      <c r="O20" s="5">
        <v>20000</v>
      </c>
      <c r="P20" s="4"/>
      <c r="Q20" s="5">
        <v>17708267864</v>
      </c>
      <c r="R20" s="4"/>
      <c r="S20" s="5">
        <v>19488647042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20000</v>
      </c>
      <c r="AD20" s="4"/>
      <c r="AE20" s="5">
        <v>987074</v>
      </c>
      <c r="AF20" s="4"/>
      <c r="AG20" s="5">
        <v>17708267864</v>
      </c>
      <c r="AH20" s="4"/>
      <c r="AI20" s="5">
        <v>19737901856</v>
      </c>
      <c r="AJ20" s="4"/>
      <c r="AK20" s="9">
        <v>6.2537343488103226E-4</v>
      </c>
    </row>
    <row r="21" spans="1:37" x14ac:dyDescent="0.55000000000000004">
      <c r="A21" s="1" t="s">
        <v>144</v>
      </c>
      <c r="C21" s="4" t="s">
        <v>108</v>
      </c>
      <c r="D21" s="4"/>
      <c r="E21" s="4" t="s">
        <v>108</v>
      </c>
      <c r="F21" s="4"/>
      <c r="G21" s="4" t="s">
        <v>145</v>
      </c>
      <c r="H21" s="4"/>
      <c r="I21" s="4" t="s">
        <v>146</v>
      </c>
      <c r="J21" s="4"/>
      <c r="K21" s="5">
        <v>0</v>
      </c>
      <c r="L21" s="4"/>
      <c r="M21" s="5">
        <v>0</v>
      </c>
      <c r="N21" s="4"/>
      <c r="O21" s="5">
        <v>38123</v>
      </c>
      <c r="P21" s="4"/>
      <c r="Q21" s="5">
        <v>33265500940</v>
      </c>
      <c r="R21" s="4"/>
      <c r="S21" s="5">
        <v>36601471129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38123</v>
      </c>
      <c r="AD21" s="4"/>
      <c r="AE21" s="5">
        <v>973358</v>
      </c>
      <c r="AF21" s="4"/>
      <c r="AG21" s="5">
        <v>33265500940</v>
      </c>
      <c r="AH21" s="4"/>
      <c r="AI21" s="5">
        <v>37100601330</v>
      </c>
      <c r="AJ21" s="4"/>
      <c r="AK21" s="9">
        <v>1.1754912279514119E-3</v>
      </c>
    </row>
    <row r="22" spans="1:37" x14ac:dyDescent="0.55000000000000004">
      <c r="A22" s="1" t="s">
        <v>147</v>
      </c>
      <c r="C22" s="4" t="s">
        <v>108</v>
      </c>
      <c r="D22" s="4"/>
      <c r="E22" s="4" t="s">
        <v>108</v>
      </c>
      <c r="F22" s="4"/>
      <c r="G22" s="4" t="s">
        <v>148</v>
      </c>
      <c r="H22" s="4"/>
      <c r="I22" s="4" t="s">
        <v>149</v>
      </c>
      <c r="J22" s="4"/>
      <c r="K22" s="5">
        <v>0</v>
      </c>
      <c r="L22" s="4"/>
      <c r="M22" s="5">
        <v>0</v>
      </c>
      <c r="N22" s="4"/>
      <c r="O22" s="5">
        <v>90691</v>
      </c>
      <c r="P22" s="4"/>
      <c r="Q22" s="5">
        <v>78077686930</v>
      </c>
      <c r="R22" s="4"/>
      <c r="S22" s="5">
        <v>85339905735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5"/>
      <c r="AC22" s="5">
        <v>90691</v>
      </c>
      <c r="AD22" s="4"/>
      <c r="AE22" s="5">
        <v>952069</v>
      </c>
      <c r="AF22" s="4"/>
      <c r="AG22" s="5">
        <v>78077686930</v>
      </c>
      <c r="AH22" s="4"/>
      <c r="AI22" s="5">
        <v>86328439812</v>
      </c>
      <c r="AJ22" s="4"/>
      <c r="AK22" s="9">
        <v>2.7352204569169834E-3</v>
      </c>
    </row>
    <row r="23" spans="1:37" x14ac:dyDescent="0.55000000000000004">
      <c r="A23" s="1" t="s">
        <v>150</v>
      </c>
      <c r="C23" s="4" t="s">
        <v>108</v>
      </c>
      <c r="D23" s="4"/>
      <c r="E23" s="4" t="s">
        <v>108</v>
      </c>
      <c r="F23" s="4"/>
      <c r="G23" s="4" t="s">
        <v>151</v>
      </c>
      <c r="H23" s="4"/>
      <c r="I23" s="4" t="s">
        <v>152</v>
      </c>
      <c r="J23" s="4"/>
      <c r="K23" s="5">
        <v>15</v>
      </c>
      <c r="L23" s="4"/>
      <c r="M23" s="5">
        <v>15</v>
      </c>
      <c r="N23" s="4"/>
      <c r="O23" s="5">
        <v>1200000</v>
      </c>
      <c r="P23" s="4"/>
      <c r="Q23" s="5">
        <v>1151904999999</v>
      </c>
      <c r="R23" s="4"/>
      <c r="S23" s="5">
        <v>1143392722500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1200000</v>
      </c>
      <c r="AD23" s="4"/>
      <c r="AE23" s="5">
        <v>960000</v>
      </c>
      <c r="AF23" s="4"/>
      <c r="AG23" s="5">
        <v>1151904999999</v>
      </c>
      <c r="AH23" s="4"/>
      <c r="AI23" s="5">
        <v>1151791200000</v>
      </c>
      <c r="AJ23" s="4"/>
      <c r="AK23" s="9">
        <v>3.6493221228110759E-2</v>
      </c>
    </row>
    <row r="24" spans="1:37" x14ac:dyDescent="0.55000000000000004">
      <c r="A24" s="1" t="s">
        <v>153</v>
      </c>
      <c r="C24" s="4" t="s">
        <v>108</v>
      </c>
      <c r="D24" s="4"/>
      <c r="E24" s="4" t="s">
        <v>108</v>
      </c>
      <c r="F24" s="4"/>
      <c r="G24" s="4" t="s">
        <v>154</v>
      </c>
      <c r="H24" s="4"/>
      <c r="I24" s="4" t="s">
        <v>155</v>
      </c>
      <c r="J24" s="4"/>
      <c r="K24" s="5">
        <v>16</v>
      </c>
      <c r="L24" s="4"/>
      <c r="M24" s="5">
        <v>16</v>
      </c>
      <c r="N24" s="4"/>
      <c r="O24" s="5">
        <v>25000</v>
      </c>
      <c r="P24" s="4"/>
      <c r="Q24" s="5">
        <v>23754304687</v>
      </c>
      <c r="R24" s="4"/>
      <c r="S24" s="5">
        <v>23745695312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5"/>
      <c r="AC24" s="5">
        <v>25000</v>
      </c>
      <c r="AD24" s="4"/>
      <c r="AE24" s="5">
        <v>980000</v>
      </c>
      <c r="AF24" s="4"/>
      <c r="AG24" s="5">
        <v>23754304687</v>
      </c>
      <c r="AH24" s="4"/>
      <c r="AI24" s="5">
        <v>24495559375</v>
      </c>
      <c r="AJ24" s="4"/>
      <c r="AK24" s="9">
        <v>7.7611451396589724E-4</v>
      </c>
    </row>
    <row r="25" spans="1:37" x14ac:dyDescent="0.55000000000000004">
      <c r="A25" s="1" t="s">
        <v>156</v>
      </c>
      <c r="C25" s="4" t="s">
        <v>108</v>
      </c>
      <c r="D25" s="4"/>
      <c r="E25" s="4" t="s">
        <v>108</v>
      </c>
      <c r="F25" s="4"/>
      <c r="G25" s="4" t="s">
        <v>157</v>
      </c>
      <c r="H25" s="4"/>
      <c r="I25" s="4" t="s">
        <v>158</v>
      </c>
      <c r="J25" s="4"/>
      <c r="K25" s="5">
        <v>16</v>
      </c>
      <c r="L25" s="4"/>
      <c r="M25" s="5">
        <v>16</v>
      </c>
      <c r="N25" s="4"/>
      <c r="O25" s="5">
        <v>100000</v>
      </c>
      <c r="P25" s="4"/>
      <c r="Q25" s="5">
        <v>94164000000</v>
      </c>
      <c r="R25" s="4"/>
      <c r="S25" s="5">
        <v>94357894531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5"/>
      <c r="AC25" s="5">
        <v>100000</v>
      </c>
      <c r="AD25" s="4"/>
      <c r="AE25" s="5">
        <v>943750</v>
      </c>
      <c r="AF25" s="4"/>
      <c r="AG25" s="5">
        <v>94164000000</v>
      </c>
      <c r="AH25" s="4"/>
      <c r="AI25" s="5">
        <v>94357894531</v>
      </c>
      <c r="AJ25" s="4"/>
      <c r="AK25" s="9">
        <v>2.9896247859321425E-3</v>
      </c>
    </row>
    <row r="26" spans="1:37" x14ac:dyDescent="0.55000000000000004">
      <c r="A26" s="1" t="s">
        <v>159</v>
      </c>
      <c r="C26" s="4" t="s">
        <v>108</v>
      </c>
      <c r="D26" s="4"/>
      <c r="E26" s="4" t="s">
        <v>108</v>
      </c>
      <c r="F26" s="4"/>
      <c r="G26" s="4" t="s">
        <v>160</v>
      </c>
      <c r="H26" s="4"/>
      <c r="I26" s="4" t="s">
        <v>161</v>
      </c>
      <c r="J26" s="4"/>
      <c r="K26" s="5">
        <v>16</v>
      </c>
      <c r="L26" s="4"/>
      <c r="M26" s="5">
        <v>16</v>
      </c>
      <c r="N26" s="4"/>
      <c r="O26" s="5">
        <v>300000</v>
      </c>
      <c r="P26" s="4"/>
      <c r="Q26" s="5">
        <v>280623000000</v>
      </c>
      <c r="R26" s="4"/>
      <c r="S26" s="5">
        <v>280572137087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5"/>
      <c r="AC26" s="5">
        <v>300000</v>
      </c>
      <c r="AD26" s="4"/>
      <c r="AE26" s="5">
        <v>936100</v>
      </c>
      <c r="AF26" s="4"/>
      <c r="AG26" s="5">
        <v>280623000000</v>
      </c>
      <c r="AH26" s="4"/>
      <c r="AI26" s="5">
        <v>280779099562</v>
      </c>
      <c r="AJ26" s="4"/>
      <c r="AK26" s="9">
        <v>8.8961730186389709E-3</v>
      </c>
    </row>
    <row r="27" spans="1:37" x14ac:dyDescent="0.55000000000000004">
      <c r="A27" s="1" t="s">
        <v>162</v>
      </c>
      <c r="C27" s="4" t="s">
        <v>108</v>
      </c>
      <c r="D27" s="4"/>
      <c r="E27" s="4" t="s">
        <v>108</v>
      </c>
      <c r="F27" s="4"/>
      <c r="G27" s="4" t="s">
        <v>163</v>
      </c>
      <c r="H27" s="4"/>
      <c r="I27" s="4" t="s">
        <v>164</v>
      </c>
      <c r="J27" s="4"/>
      <c r="K27" s="5">
        <v>16</v>
      </c>
      <c r="L27" s="4"/>
      <c r="M27" s="5">
        <v>16</v>
      </c>
      <c r="N27" s="4"/>
      <c r="O27" s="5">
        <v>100000</v>
      </c>
      <c r="P27" s="4"/>
      <c r="Q27" s="5">
        <v>94368000000</v>
      </c>
      <c r="R27" s="4"/>
      <c r="S27" s="5">
        <v>94432880937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5"/>
      <c r="AC27" s="5">
        <v>100000</v>
      </c>
      <c r="AD27" s="4"/>
      <c r="AE27" s="5">
        <v>944500</v>
      </c>
      <c r="AF27" s="4"/>
      <c r="AG27" s="5">
        <v>94368000000</v>
      </c>
      <c r="AH27" s="4"/>
      <c r="AI27" s="5">
        <v>94432880937</v>
      </c>
      <c r="AJ27" s="4"/>
      <c r="AK27" s="9">
        <v>2.9920006466812601E-3</v>
      </c>
    </row>
    <row r="28" spans="1:37" x14ac:dyDescent="0.55000000000000004">
      <c r="A28" s="1" t="s">
        <v>165</v>
      </c>
      <c r="C28" s="4" t="s">
        <v>108</v>
      </c>
      <c r="D28" s="4"/>
      <c r="E28" s="4" t="s">
        <v>108</v>
      </c>
      <c r="F28" s="4"/>
      <c r="G28" s="4" t="s">
        <v>166</v>
      </c>
      <c r="H28" s="4"/>
      <c r="I28" s="4" t="s">
        <v>167</v>
      </c>
      <c r="J28" s="4"/>
      <c r="K28" s="5">
        <v>0</v>
      </c>
      <c r="L28" s="4"/>
      <c r="M28" s="5">
        <v>0</v>
      </c>
      <c r="N28" s="4"/>
      <c r="O28" s="5">
        <v>0</v>
      </c>
      <c r="P28" s="4"/>
      <c r="Q28" s="5">
        <v>0</v>
      </c>
      <c r="R28" s="4"/>
      <c r="S28" s="5">
        <v>0</v>
      </c>
      <c r="T28" s="4"/>
      <c r="U28" s="5">
        <v>55670</v>
      </c>
      <c r="V28" s="4"/>
      <c r="W28" s="5">
        <v>42361256331</v>
      </c>
      <c r="X28" s="4"/>
      <c r="Y28" s="5">
        <v>0</v>
      </c>
      <c r="Z28" s="4"/>
      <c r="AA28" s="5">
        <v>0</v>
      </c>
      <c r="AB28" s="5"/>
      <c r="AC28" s="5">
        <v>55670</v>
      </c>
      <c r="AD28" s="4"/>
      <c r="AE28" s="5">
        <v>761624</v>
      </c>
      <c r="AF28" s="4"/>
      <c r="AG28" s="5">
        <v>42361256327</v>
      </c>
      <c r="AH28" s="4"/>
      <c r="AI28" s="5">
        <v>42391923159</v>
      </c>
      <c r="AJ28" s="4"/>
      <c r="AK28" s="9">
        <v>1.3431408660133132E-3</v>
      </c>
    </row>
    <row r="29" spans="1:37" x14ac:dyDescent="0.55000000000000004">
      <c r="A29" s="1" t="s">
        <v>168</v>
      </c>
      <c r="C29" s="4" t="s">
        <v>108</v>
      </c>
      <c r="D29" s="4"/>
      <c r="E29" s="4" t="s">
        <v>108</v>
      </c>
      <c r="F29" s="4"/>
      <c r="G29" s="4" t="s">
        <v>151</v>
      </c>
      <c r="H29" s="4"/>
      <c r="I29" s="4" t="s">
        <v>169</v>
      </c>
      <c r="J29" s="4"/>
      <c r="K29" s="5">
        <v>15</v>
      </c>
      <c r="L29" s="4"/>
      <c r="M29" s="5">
        <v>15</v>
      </c>
      <c r="N29" s="4"/>
      <c r="O29" s="5">
        <v>0</v>
      </c>
      <c r="P29" s="4"/>
      <c r="Q29" s="5">
        <v>0</v>
      </c>
      <c r="R29" s="4"/>
      <c r="S29" s="5">
        <v>0</v>
      </c>
      <c r="T29" s="4"/>
      <c r="U29" s="5">
        <v>500000</v>
      </c>
      <c r="V29" s="4"/>
      <c r="W29" s="5">
        <v>483320000000</v>
      </c>
      <c r="X29" s="4"/>
      <c r="Y29" s="5">
        <v>0</v>
      </c>
      <c r="Z29" s="4"/>
      <c r="AA29" s="5">
        <v>0</v>
      </c>
      <c r="AB29" s="5"/>
      <c r="AC29" s="5">
        <v>500000</v>
      </c>
      <c r="AD29" s="4"/>
      <c r="AE29" s="5">
        <v>996905</v>
      </c>
      <c r="AF29" s="4"/>
      <c r="AG29" s="5">
        <v>483320000000</v>
      </c>
      <c r="AH29" s="4"/>
      <c r="AI29" s="5">
        <v>498362155484</v>
      </c>
      <c r="AJ29" s="4"/>
      <c r="AK29" s="9">
        <v>1.5790049786624297E-2</v>
      </c>
    </row>
    <row r="30" spans="1:37" x14ac:dyDescent="0.55000000000000004">
      <c r="A30" s="1" t="s">
        <v>170</v>
      </c>
      <c r="C30" s="4" t="s">
        <v>108</v>
      </c>
      <c r="D30" s="4"/>
      <c r="E30" s="4" t="s">
        <v>108</v>
      </c>
      <c r="F30" s="4"/>
      <c r="G30" s="4" t="s">
        <v>171</v>
      </c>
      <c r="H30" s="4"/>
      <c r="I30" s="4" t="s">
        <v>172</v>
      </c>
      <c r="J30" s="4"/>
      <c r="K30" s="5">
        <v>0</v>
      </c>
      <c r="L30" s="4"/>
      <c r="M30" s="5">
        <v>0</v>
      </c>
      <c r="N30" s="4"/>
      <c r="O30" s="5">
        <v>0</v>
      </c>
      <c r="P30" s="4"/>
      <c r="Q30" s="5">
        <v>0</v>
      </c>
      <c r="R30" s="4"/>
      <c r="S30" s="5">
        <v>0</v>
      </c>
      <c r="T30" s="4"/>
      <c r="U30" s="5">
        <v>20000</v>
      </c>
      <c r="V30" s="4"/>
      <c r="W30" s="5">
        <v>15356515692</v>
      </c>
      <c r="X30" s="4"/>
      <c r="Y30" s="5">
        <v>0</v>
      </c>
      <c r="Z30" s="4"/>
      <c r="AA30" s="5">
        <v>0</v>
      </c>
      <c r="AB30" s="5"/>
      <c r="AC30" s="5">
        <v>20000</v>
      </c>
      <c r="AD30" s="4"/>
      <c r="AE30" s="5">
        <v>770555</v>
      </c>
      <c r="AF30" s="4"/>
      <c r="AG30" s="5">
        <v>15356515691</v>
      </c>
      <c r="AH30" s="4"/>
      <c r="AI30" s="5">
        <v>15408306738</v>
      </c>
      <c r="AJ30" s="4"/>
      <c r="AK30" s="9">
        <v>4.8819503616664522E-4</v>
      </c>
    </row>
    <row r="31" spans="1:37" ht="24.75" thickBot="1" x14ac:dyDescent="0.6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1">
        <f>SUM(Q9:Q30)</f>
        <v>2242406551076</v>
      </c>
      <c r="R31" s="4"/>
      <c r="S31" s="11">
        <f>SUM(S9:S30)</f>
        <v>2280841887407</v>
      </c>
      <c r="T31" s="4"/>
      <c r="U31" s="4"/>
      <c r="V31" s="4"/>
      <c r="W31" s="11">
        <f>SUM(W9:W30)</f>
        <v>541037772023</v>
      </c>
      <c r="X31" s="4"/>
      <c r="Y31" s="4"/>
      <c r="Z31" s="4"/>
      <c r="AA31" s="11">
        <f>SUM(AA9:AA30)</f>
        <v>15000000000</v>
      </c>
      <c r="AB31" s="5"/>
      <c r="AC31" s="4"/>
      <c r="AD31" s="4"/>
      <c r="AE31" s="4"/>
      <c r="AF31" s="4"/>
      <c r="AG31" s="11">
        <f>SUM(AG9:AG30)</f>
        <v>2769895007523</v>
      </c>
      <c r="AH31" s="4"/>
      <c r="AI31" s="11">
        <f>SUM(AI9:AI30)</f>
        <v>2833460603675</v>
      </c>
      <c r="AJ31" s="4"/>
      <c r="AK31" s="10">
        <f>SUM(AK9:AK30)</f>
        <v>8.9775043124792134E-2</v>
      </c>
    </row>
    <row r="32" spans="1:37" ht="24.75" thickTop="1" x14ac:dyDescent="0.55000000000000004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5"/>
      <c r="R32" s="4"/>
      <c r="S32" s="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/>
      <c r="AH32" s="4"/>
      <c r="AI32" s="5"/>
      <c r="AJ32" s="4"/>
      <c r="AK32" s="12"/>
    </row>
    <row r="33" spans="17:35" x14ac:dyDescent="0.55000000000000004">
      <c r="Q33" s="3"/>
      <c r="R33" s="3"/>
      <c r="S33" s="3"/>
      <c r="T33" s="3">
        <f t="shared" ref="T33" si="0">T32-T31</f>
        <v>0</v>
      </c>
      <c r="AI33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I13" sqref="I13:S13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174</v>
      </c>
      <c r="C6" s="20" t="s">
        <v>175</v>
      </c>
      <c r="D6" s="20" t="s">
        <v>175</v>
      </c>
      <c r="E6" s="20" t="s">
        <v>175</v>
      </c>
      <c r="F6" s="20" t="s">
        <v>175</v>
      </c>
      <c r="G6" s="20" t="s">
        <v>175</v>
      </c>
      <c r="H6" s="20" t="s">
        <v>175</v>
      </c>
      <c r="I6" s="20" t="s">
        <v>175</v>
      </c>
      <c r="K6" s="20" t="s">
        <v>288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174</v>
      </c>
      <c r="C7" s="20" t="s">
        <v>176</v>
      </c>
      <c r="E7" s="20" t="s">
        <v>177</v>
      </c>
      <c r="G7" s="20" t="s">
        <v>178</v>
      </c>
      <c r="I7" s="20" t="s">
        <v>105</v>
      </c>
      <c r="K7" s="20" t="s">
        <v>179</v>
      </c>
      <c r="M7" s="20" t="s">
        <v>180</v>
      </c>
      <c r="O7" s="20" t="s">
        <v>181</v>
      </c>
      <c r="Q7" s="20" t="s">
        <v>179</v>
      </c>
      <c r="S7" s="20" t="s">
        <v>173</v>
      </c>
    </row>
    <row r="8" spans="1:19" x14ac:dyDescent="0.55000000000000004">
      <c r="A8" s="1" t="s">
        <v>182</v>
      </c>
      <c r="C8" s="4" t="s">
        <v>183</v>
      </c>
      <c r="E8" s="1" t="s">
        <v>184</v>
      </c>
      <c r="G8" s="1" t="s">
        <v>185</v>
      </c>
      <c r="I8" s="4">
        <v>8</v>
      </c>
      <c r="K8" s="3">
        <v>1215676255616</v>
      </c>
      <c r="M8" s="3">
        <v>2198442287041</v>
      </c>
      <c r="O8" s="3">
        <v>3137729619646</v>
      </c>
      <c r="Q8" s="3">
        <f>K8+M8-O8</f>
        <v>276388923011</v>
      </c>
      <c r="S8" s="9">
        <v>8.7570751646997274E-3</v>
      </c>
    </row>
    <row r="9" spans="1:19" x14ac:dyDescent="0.55000000000000004">
      <c r="A9" s="1" t="s">
        <v>186</v>
      </c>
      <c r="C9" s="4" t="s">
        <v>187</v>
      </c>
      <c r="E9" s="1" t="s">
        <v>184</v>
      </c>
      <c r="G9" s="1" t="s">
        <v>188</v>
      </c>
      <c r="I9" s="4">
        <v>10</v>
      </c>
      <c r="K9" s="3">
        <v>173933888072</v>
      </c>
      <c r="M9" s="3">
        <v>1425007506905</v>
      </c>
      <c r="O9" s="3">
        <v>1340843307740</v>
      </c>
      <c r="Q9" s="3">
        <f>K9+M9-O9</f>
        <v>258098087237</v>
      </c>
      <c r="S9" s="9">
        <v>8.177550406785597E-3</v>
      </c>
    </row>
    <row r="10" spans="1:19" ht="24.75" thickBot="1" x14ac:dyDescent="0.6">
      <c r="K10" s="13">
        <f>SUM(K8:K9)</f>
        <v>1389610143688</v>
      </c>
      <c r="M10" s="13">
        <f>SUM(M8:M9)</f>
        <v>3623449793946</v>
      </c>
      <c r="O10" s="13">
        <f>SUM(O8:O9)</f>
        <v>4478572927386</v>
      </c>
      <c r="Q10" s="13">
        <f>SUM(Q8:Q9)</f>
        <v>534487010248</v>
      </c>
      <c r="S10" s="10">
        <f>SUM(S8:S9)</f>
        <v>1.6934625571485326E-2</v>
      </c>
    </row>
    <row r="11" spans="1:19" ht="24.75" thickTop="1" x14ac:dyDescent="0.55000000000000004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E22" sqref="E2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9.7109375" style="1" bestFit="1" customWidth="1"/>
    <col min="10" max="16384" width="9.140625" style="1"/>
  </cols>
  <sheetData>
    <row r="2" spans="1:9" ht="24.75" x14ac:dyDescent="0.55000000000000004">
      <c r="A2" s="21" t="s">
        <v>0</v>
      </c>
      <c r="B2" s="21"/>
      <c r="C2" s="21"/>
      <c r="D2" s="21"/>
      <c r="E2" s="21"/>
      <c r="F2" s="21"/>
      <c r="G2" s="21"/>
    </row>
    <row r="3" spans="1:9" ht="24.75" x14ac:dyDescent="0.55000000000000004">
      <c r="A3" s="21" t="s">
        <v>189</v>
      </c>
      <c r="B3" s="21"/>
      <c r="C3" s="21"/>
      <c r="D3" s="21"/>
      <c r="E3" s="21"/>
      <c r="F3" s="21"/>
      <c r="G3" s="21"/>
    </row>
    <row r="4" spans="1:9" ht="24.75" x14ac:dyDescent="0.55000000000000004">
      <c r="A4" s="21" t="s">
        <v>2</v>
      </c>
      <c r="B4" s="21"/>
      <c r="C4" s="21"/>
      <c r="D4" s="21"/>
      <c r="E4" s="21"/>
      <c r="F4" s="21"/>
      <c r="G4" s="21"/>
    </row>
    <row r="6" spans="1:9" ht="24.75" x14ac:dyDescent="0.55000000000000004">
      <c r="A6" s="20" t="s">
        <v>193</v>
      </c>
      <c r="C6" s="20" t="s">
        <v>179</v>
      </c>
      <c r="E6" s="20" t="s">
        <v>277</v>
      </c>
      <c r="G6" s="20" t="s">
        <v>13</v>
      </c>
      <c r="I6" s="3"/>
    </row>
    <row r="7" spans="1:9" x14ac:dyDescent="0.55000000000000004">
      <c r="A7" s="1" t="s">
        <v>285</v>
      </c>
      <c r="C7" s="6">
        <f>'سرمایه‌گذاری در سهام'!I106</f>
        <v>-2760817257901</v>
      </c>
      <c r="E7" s="9">
        <f>C7/$C$11</f>
        <v>1.0196369293136756</v>
      </c>
      <c r="G7" s="9">
        <v>-8.7473419629328059E-2</v>
      </c>
      <c r="I7" s="3"/>
    </row>
    <row r="8" spans="1:9" x14ac:dyDescent="0.55000000000000004">
      <c r="A8" s="1" t="s">
        <v>286</v>
      </c>
      <c r="C8" s="6">
        <f>'سرمایه‌گذاری در اوراق بهادار'!I41</f>
        <v>51573587847</v>
      </c>
      <c r="E8" s="9">
        <f t="shared" ref="E8:E10" si="0">C8/$C$11</f>
        <v>-1.9047379755219519E-2</v>
      </c>
      <c r="G8" s="9">
        <v>1.6340516847393655E-3</v>
      </c>
      <c r="I8" s="3"/>
    </row>
    <row r="9" spans="1:9" x14ac:dyDescent="0.55000000000000004">
      <c r="A9" s="1" t="s">
        <v>287</v>
      </c>
      <c r="C9" s="6">
        <f>'درآمد سپرده بانکی'!E10</f>
        <v>1136518970</v>
      </c>
      <c r="E9" s="9">
        <f t="shared" si="0"/>
        <v>-4.1974408460434799E-4</v>
      </c>
      <c r="G9" s="9">
        <v>3.600933763181606E-5</v>
      </c>
      <c r="I9" s="3"/>
    </row>
    <row r="10" spans="1:9" x14ac:dyDescent="0.55000000000000004">
      <c r="A10" s="1" t="s">
        <v>284</v>
      </c>
      <c r="C10" s="6">
        <f>'سایر درآمدها'!C10</f>
        <v>459773346</v>
      </c>
      <c r="E10" s="9">
        <f t="shared" si="0"/>
        <v>-1.6980547385165789E-4</v>
      </c>
      <c r="G10" s="9">
        <v>1.5012225986915832E-5</v>
      </c>
      <c r="I10" s="3"/>
    </row>
    <row r="11" spans="1:9" ht="24.75" thickBot="1" x14ac:dyDescent="0.6">
      <c r="C11" s="7">
        <f>SUM(C7:C10)</f>
        <v>-2707647377738</v>
      </c>
      <c r="E11" s="10">
        <f>SUM(E7:E10)</f>
        <v>1</v>
      </c>
      <c r="G11" s="10">
        <f>SUM(G7:G10)</f>
        <v>-8.5788346380969965E-2</v>
      </c>
      <c r="I11" s="3"/>
    </row>
    <row r="12" spans="1:9" ht="24.75" thickTop="1" x14ac:dyDescent="0.55000000000000004">
      <c r="G12" s="16"/>
      <c r="I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24"/>
  <sheetViews>
    <sheetView rightToLeft="1" workbookViewId="0">
      <selection activeCell="G18" sqref="G18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20" t="s">
        <v>190</v>
      </c>
      <c r="B6" s="20" t="s">
        <v>190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I6" s="20" t="s">
        <v>191</v>
      </c>
      <c r="J6" s="20" t="s">
        <v>191</v>
      </c>
      <c r="K6" s="20" t="s">
        <v>191</v>
      </c>
      <c r="L6" s="20" t="s">
        <v>191</v>
      </c>
      <c r="M6" s="20" t="s">
        <v>191</v>
      </c>
      <c r="O6" s="20" t="s">
        <v>192</v>
      </c>
      <c r="P6" s="20" t="s">
        <v>192</v>
      </c>
      <c r="Q6" s="20" t="s">
        <v>192</v>
      </c>
      <c r="R6" s="20" t="s">
        <v>192</v>
      </c>
      <c r="S6" s="20" t="s">
        <v>192</v>
      </c>
    </row>
    <row r="7" spans="1:19" ht="24.75" x14ac:dyDescent="0.55000000000000004">
      <c r="A7" s="22" t="s">
        <v>193</v>
      </c>
      <c r="C7" s="22" t="s">
        <v>194</v>
      </c>
      <c r="E7" s="22" t="s">
        <v>104</v>
      </c>
      <c r="G7" s="22" t="s">
        <v>105</v>
      </c>
      <c r="I7" s="22" t="s">
        <v>195</v>
      </c>
      <c r="K7" s="22" t="s">
        <v>196</v>
      </c>
      <c r="M7" s="22" t="s">
        <v>197</v>
      </c>
      <c r="O7" s="22" t="s">
        <v>195</v>
      </c>
      <c r="Q7" s="22" t="s">
        <v>196</v>
      </c>
      <c r="S7" s="22" t="s">
        <v>197</v>
      </c>
    </row>
    <row r="8" spans="1:19" x14ac:dyDescent="0.55000000000000004">
      <c r="A8" s="1" t="s">
        <v>159</v>
      </c>
      <c r="C8" s="6" t="s">
        <v>289</v>
      </c>
      <c r="D8" s="6"/>
      <c r="E8" s="6" t="s">
        <v>161</v>
      </c>
      <c r="F8" s="6"/>
      <c r="G8" s="6">
        <v>16</v>
      </c>
      <c r="H8" s="6"/>
      <c r="I8" s="6">
        <v>4121266563</v>
      </c>
      <c r="J8" s="6"/>
      <c r="K8" s="6">
        <v>0</v>
      </c>
      <c r="L8" s="6"/>
      <c r="M8" s="6">
        <v>4121266563</v>
      </c>
      <c r="N8" s="6"/>
      <c r="O8" s="6">
        <v>4121266563</v>
      </c>
      <c r="P8" s="6"/>
      <c r="Q8" s="6">
        <v>0</v>
      </c>
      <c r="R8" s="6"/>
      <c r="S8" s="6">
        <v>4121266563</v>
      </c>
    </row>
    <row r="9" spans="1:19" x14ac:dyDescent="0.55000000000000004">
      <c r="A9" s="1" t="s">
        <v>156</v>
      </c>
      <c r="C9" s="6" t="s">
        <v>289</v>
      </c>
      <c r="D9" s="6"/>
      <c r="E9" s="6" t="s">
        <v>158</v>
      </c>
      <c r="F9" s="6"/>
      <c r="G9" s="6">
        <v>16</v>
      </c>
      <c r="H9" s="6"/>
      <c r="I9" s="6">
        <v>1293496362</v>
      </c>
      <c r="J9" s="6"/>
      <c r="K9" s="6">
        <v>0</v>
      </c>
      <c r="L9" s="6"/>
      <c r="M9" s="6">
        <v>1293496362</v>
      </c>
      <c r="N9" s="6"/>
      <c r="O9" s="6">
        <v>6844913951</v>
      </c>
      <c r="P9" s="6"/>
      <c r="Q9" s="6">
        <v>0</v>
      </c>
      <c r="R9" s="6"/>
      <c r="S9" s="6">
        <v>6844913951</v>
      </c>
    </row>
    <row r="10" spans="1:19" x14ac:dyDescent="0.55000000000000004">
      <c r="A10" s="1" t="s">
        <v>162</v>
      </c>
      <c r="C10" s="6" t="s">
        <v>289</v>
      </c>
      <c r="D10" s="6"/>
      <c r="E10" s="6" t="s">
        <v>164</v>
      </c>
      <c r="F10" s="6"/>
      <c r="G10" s="6">
        <v>16</v>
      </c>
      <c r="H10" s="6"/>
      <c r="I10" s="6">
        <v>1327789588</v>
      </c>
      <c r="J10" s="6"/>
      <c r="K10" s="6">
        <v>0</v>
      </c>
      <c r="L10" s="6"/>
      <c r="M10" s="6">
        <v>1327789588</v>
      </c>
      <c r="N10" s="6"/>
      <c r="O10" s="6">
        <v>6813446224</v>
      </c>
      <c r="P10" s="6"/>
      <c r="Q10" s="6">
        <v>0</v>
      </c>
      <c r="R10" s="6"/>
      <c r="S10" s="6">
        <v>6813446224</v>
      </c>
    </row>
    <row r="11" spans="1:19" x14ac:dyDescent="0.55000000000000004">
      <c r="A11" s="1" t="s">
        <v>153</v>
      </c>
      <c r="C11" s="6" t="s">
        <v>289</v>
      </c>
      <c r="D11" s="6"/>
      <c r="E11" s="6" t="s">
        <v>155</v>
      </c>
      <c r="F11" s="6"/>
      <c r="G11" s="6">
        <v>16</v>
      </c>
      <c r="H11" s="6"/>
      <c r="I11" s="6">
        <v>320055705</v>
      </c>
      <c r="J11" s="6"/>
      <c r="K11" s="6">
        <v>0</v>
      </c>
      <c r="L11" s="6"/>
      <c r="M11" s="6">
        <v>320055705</v>
      </c>
      <c r="N11" s="6"/>
      <c r="O11" s="6">
        <v>725093303</v>
      </c>
      <c r="P11" s="6"/>
      <c r="Q11" s="6">
        <v>0</v>
      </c>
      <c r="R11" s="6"/>
      <c r="S11" s="6">
        <v>725093303</v>
      </c>
    </row>
    <row r="12" spans="1:19" x14ac:dyDescent="0.55000000000000004">
      <c r="A12" s="1" t="s">
        <v>199</v>
      </c>
      <c r="C12" s="6" t="s">
        <v>289</v>
      </c>
      <c r="D12" s="6"/>
      <c r="E12" s="6" t="s">
        <v>200</v>
      </c>
      <c r="F12" s="6"/>
      <c r="G12" s="6">
        <v>15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6524065450</v>
      </c>
      <c r="P12" s="6"/>
      <c r="Q12" s="6">
        <v>0</v>
      </c>
      <c r="R12" s="6"/>
      <c r="S12" s="6">
        <v>6524065450</v>
      </c>
    </row>
    <row r="13" spans="1:19" x14ac:dyDescent="0.55000000000000004">
      <c r="A13" s="1" t="s">
        <v>150</v>
      </c>
      <c r="C13" s="6" t="s">
        <v>289</v>
      </c>
      <c r="D13" s="6"/>
      <c r="E13" s="6" t="s">
        <v>152</v>
      </c>
      <c r="F13" s="6"/>
      <c r="G13" s="6">
        <v>15</v>
      </c>
      <c r="H13" s="6"/>
      <c r="I13" s="6">
        <v>15073475839</v>
      </c>
      <c r="J13" s="6"/>
      <c r="K13" s="6">
        <v>0</v>
      </c>
      <c r="L13" s="6"/>
      <c r="M13" s="6">
        <v>15073475839</v>
      </c>
      <c r="N13" s="6"/>
      <c r="O13" s="6">
        <v>29869181845</v>
      </c>
      <c r="P13" s="6"/>
      <c r="Q13" s="6">
        <v>0</v>
      </c>
      <c r="R13" s="6"/>
      <c r="S13" s="6">
        <v>29869181845</v>
      </c>
    </row>
    <row r="14" spans="1:19" x14ac:dyDescent="0.55000000000000004">
      <c r="A14" s="1" t="s">
        <v>168</v>
      </c>
      <c r="C14" s="6" t="s">
        <v>289</v>
      </c>
      <c r="D14" s="6"/>
      <c r="E14" s="6" t="s">
        <v>169</v>
      </c>
      <c r="F14" s="6"/>
      <c r="G14" s="6">
        <v>15</v>
      </c>
      <c r="H14" s="6"/>
      <c r="I14" s="6">
        <v>2856559535</v>
      </c>
      <c r="J14" s="6"/>
      <c r="K14" s="6">
        <v>0</v>
      </c>
      <c r="L14" s="6"/>
      <c r="M14" s="6">
        <v>2856559535</v>
      </c>
      <c r="N14" s="6"/>
      <c r="O14" s="6">
        <v>2856559535</v>
      </c>
      <c r="P14" s="6"/>
      <c r="Q14" s="6">
        <v>0</v>
      </c>
      <c r="R14" s="6"/>
      <c r="S14" s="6">
        <v>2856559535</v>
      </c>
    </row>
    <row r="15" spans="1:19" x14ac:dyDescent="0.55000000000000004">
      <c r="A15" s="1" t="s">
        <v>201</v>
      </c>
      <c r="C15" s="6" t="s">
        <v>289</v>
      </c>
      <c r="D15" s="6"/>
      <c r="E15" s="6" t="s">
        <v>202</v>
      </c>
      <c r="F15" s="6"/>
      <c r="G15" s="6">
        <v>19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4399517401</v>
      </c>
      <c r="P15" s="6"/>
      <c r="Q15" s="6">
        <v>0</v>
      </c>
      <c r="R15" s="6"/>
      <c r="S15" s="6">
        <v>4399517401</v>
      </c>
    </row>
    <row r="16" spans="1:19" x14ac:dyDescent="0.55000000000000004">
      <c r="A16" s="1" t="s">
        <v>182</v>
      </c>
      <c r="C16" s="6">
        <v>1</v>
      </c>
      <c r="D16" s="6"/>
      <c r="E16" s="6" t="s">
        <v>289</v>
      </c>
      <c r="F16" s="6"/>
      <c r="G16" s="6">
        <v>8</v>
      </c>
      <c r="H16" s="6"/>
      <c r="I16" s="6">
        <v>136880071</v>
      </c>
      <c r="J16" s="6"/>
      <c r="K16" s="6">
        <v>0</v>
      </c>
      <c r="L16" s="6"/>
      <c r="M16" s="6">
        <v>136880071</v>
      </c>
      <c r="N16" s="6"/>
      <c r="O16" s="6">
        <v>21652539616</v>
      </c>
      <c r="P16" s="6"/>
      <c r="Q16" s="6">
        <v>0</v>
      </c>
      <c r="R16" s="6"/>
      <c r="S16" s="6">
        <v>21652539616</v>
      </c>
    </row>
    <row r="17" spans="1:26" x14ac:dyDescent="0.55000000000000004">
      <c r="A17" s="1" t="s">
        <v>186</v>
      </c>
      <c r="C17" s="6">
        <v>17</v>
      </c>
      <c r="D17" s="6"/>
      <c r="E17" s="6" t="s">
        <v>289</v>
      </c>
      <c r="F17" s="6"/>
      <c r="G17" s="6">
        <v>10</v>
      </c>
      <c r="H17" s="6"/>
      <c r="I17" s="6">
        <v>999638899</v>
      </c>
      <c r="J17" s="6"/>
      <c r="K17" s="6">
        <v>0</v>
      </c>
      <c r="L17" s="6"/>
      <c r="M17" s="6">
        <v>999638899</v>
      </c>
      <c r="N17" s="6"/>
      <c r="O17" s="6">
        <v>4816107862</v>
      </c>
      <c r="P17" s="6"/>
      <c r="Q17" s="6">
        <v>0</v>
      </c>
      <c r="R17" s="6"/>
      <c r="S17" s="6">
        <v>4816107862</v>
      </c>
    </row>
    <row r="18" spans="1:26" ht="24.75" thickBot="1" x14ac:dyDescent="0.6">
      <c r="C18" s="6"/>
      <c r="D18" s="6"/>
      <c r="E18" s="6"/>
      <c r="F18" s="6"/>
      <c r="G18" s="6"/>
      <c r="H18" s="6"/>
      <c r="I18" s="7">
        <f>SUM(I8:I17)</f>
        <v>26129162562</v>
      </c>
      <c r="J18" s="6"/>
      <c r="K18" s="7">
        <f>SUM(K8:K17)</f>
        <v>0</v>
      </c>
      <c r="L18" s="6"/>
      <c r="M18" s="7">
        <f>SUM(M8:M17)</f>
        <v>26129162562</v>
      </c>
      <c r="N18" s="6"/>
      <c r="O18" s="7">
        <f>SUM(O8:O17)</f>
        <v>88622691750</v>
      </c>
      <c r="P18" s="6"/>
      <c r="Q18" s="7">
        <f>SUM(Q8:Q17)</f>
        <v>0</v>
      </c>
      <c r="R18" s="6"/>
      <c r="S18" s="7">
        <f>SUM(S8:S17)</f>
        <v>88622691750</v>
      </c>
    </row>
    <row r="19" spans="1:26" ht="24.75" thickTop="1" x14ac:dyDescent="0.55000000000000004"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55000000000000004">
      <c r="M20" s="3"/>
      <c r="S20" s="3"/>
    </row>
    <row r="23" spans="1:26" x14ac:dyDescent="0.55000000000000004"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x14ac:dyDescent="0.55000000000000004">
      <c r="M24" s="3"/>
      <c r="S2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8"/>
  <sheetViews>
    <sheetView rightToLeft="1" topLeftCell="A52" workbookViewId="0">
      <selection activeCell="I72" sqref="I72"/>
    </sheetView>
  </sheetViews>
  <sheetFormatPr defaultRowHeight="24" x14ac:dyDescent="0.55000000000000004"/>
  <cols>
    <col min="1" max="1" width="29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3</v>
      </c>
      <c r="C6" s="20" t="s">
        <v>203</v>
      </c>
      <c r="D6" s="20" t="s">
        <v>203</v>
      </c>
      <c r="E6" s="20" t="s">
        <v>203</v>
      </c>
      <c r="F6" s="20" t="s">
        <v>203</v>
      </c>
      <c r="G6" s="20" t="s">
        <v>203</v>
      </c>
      <c r="I6" s="20" t="s">
        <v>191</v>
      </c>
      <c r="J6" s="20" t="s">
        <v>191</v>
      </c>
      <c r="K6" s="20" t="s">
        <v>191</v>
      </c>
      <c r="L6" s="20" t="s">
        <v>191</v>
      </c>
      <c r="M6" s="20" t="s">
        <v>191</v>
      </c>
      <c r="O6" s="20" t="s">
        <v>192</v>
      </c>
      <c r="P6" s="20" t="s">
        <v>192</v>
      </c>
      <c r="Q6" s="20" t="s">
        <v>192</v>
      </c>
      <c r="R6" s="20" t="s">
        <v>192</v>
      </c>
      <c r="S6" s="20" t="s">
        <v>192</v>
      </c>
    </row>
    <row r="7" spans="1:19" ht="24.75" x14ac:dyDescent="0.55000000000000004">
      <c r="A7" s="20" t="s">
        <v>3</v>
      </c>
      <c r="C7" s="20" t="s">
        <v>204</v>
      </c>
      <c r="E7" s="20" t="s">
        <v>205</v>
      </c>
      <c r="G7" s="20" t="s">
        <v>206</v>
      </c>
      <c r="I7" s="20" t="s">
        <v>207</v>
      </c>
      <c r="K7" s="20" t="s">
        <v>196</v>
      </c>
      <c r="M7" s="20" t="s">
        <v>208</v>
      </c>
      <c r="O7" s="20" t="s">
        <v>207</v>
      </c>
      <c r="Q7" s="20" t="s">
        <v>196</v>
      </c>
      <c r="S7" s="20" t="s">
        <v>208</v>
      </c>
    </row>
    <row r="8" spans="1:19" x14ac:dyDescent="0.55000000000000004">
      <c r="A8" s="1" t="s">
        <v>70</v>
      </c>
      <c r="C8" s="4" t="s">
        <v>160</v>
      </c>
      <c r="D8" s="4"/>
      <c r="E8" s="5">
        <v>20486190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92187855000</v>
      </c>
      <c r="P8" s="4"/>
      <c r="Q8" s="5">
        <v>7270335568</v>
      </c>
      <c r="R8" s="4"/>
      <c r="S8" s="5">
        <f t="shared" ref="S8:S64" si="0">O8-Q8</f>
        <v>84917519432</v>
      </c>
    </row>
    <row r="9" spans="1:19" x14ac:dyDescent="0.55000000000000004">
      <c r="A9" s="1" t="s">
        <v>35</v>
      </c>
      <c r="C9" s="4" t="s">
        <v>209</v>
      </c>
      <c r="D9" s="4"/>
      <c r="E9" s="5">
        <v>10580735</v>
      </c>
      <c r="F9" s="4"/>
      <c r="G9" s="5">
        <v>1600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16929176000</v>
      </c>
      <c r="P9" s="4"/>
      <c r="Q9" s="5">
        <v>1718962486</v>
      </c>
      <c r="R9" s="4"/>
      <c r="S9" s="5">
        <f t="shared" si="0"/>
        <v>15210213514</v>
      </c>
    </row>
    <row r="10" spans="1:19" x14ac:dyDescent="0.55000000000000004">
      <c r="A10" s="1" t="s">
        <v>79</v>
      </c>
      <c r="C10" s="4" t="s">
        <v>210</v>
      </c>
      <c r="D10" s="4"/>
      <c r="E10" s="5">
        <v>26333329</v>
      </c>
      <c r="F10" s="4"/>
      <c r="G10" s="5">
        <v>300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7899998700</v>
      </c>
      <c r="P10" s="4"/>
      <c r="Q10" s="5">
        <v>477863499</v>
      </c>
      <c r="R10" s="4"/>
      <c r="S10" s="5">
        <f t="shared" si="0"/>
        <v>7422135201</v>
      </c>
    </row>
    <row r="11" spans="1:19" x14ac:dyDescent="0.55000000000000004">
      <c r="A11" s="1" t="s">
        <v>51</v>
      </c>
      <c r="C11" s="4" t="s">
        <v>211</v>
      </c>
      <c r="D11" s="4"/>
      <c r="E11" s="5">
        <v>9495314</v>
      </c>
      <c r="F11" s="4"/>
      <c r="G11" s="5">
        <v>500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4747657000</v>
      </c>
      <c r="P11" s="4"/>
      <c r="Q11" s="5">
        <v>399112947</v>
      </c>
      <c r="R11" s="4"/>
      <c r="S11" s="5">
        <f t="shared" si="0"/>
        <v>4348544053</v>
      </c>
    </row>
    <row r="12" spans="1:19" x14ac:dyDescent="0.55000000000000004">
      <c r="A12" s="1" t="s">
        <v>49</v>
      </c>
      <c r="C12" s="4" t="s">
        <v>212</v>
      </c>
      <c r="D12" s="4"/>
      <c r="E12" s="5">
        <v>96432880</v>
      </c>
      <c r="F12" s="4"/>
      <c r="G12" s="5">
        <v>125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12054110000</v>
      </c>
      <c r="P12" s="4"/>
      <c r="Q12" s="5">
        <v>1283607797</v>
      </c>
      <c r="R12" s="4"/>
      <c r="S12" s="5">
        <f t="shared" si="0"/>
        <v>10770502203</v>
      </c>
    </row>
    <row r="13" spans="1:19" x14ac:dyDescent="0.55000000000000004">
      <c r="A13" s="1" t="s">
        <v>53</v>
      </c>
      <c r="C13" s="4" t="s">
        <v>213</v>
      </c>
      <c r="D13" s="4"/>
      <c r="E13" s="5">
        <v>40664165</v>
      </c>
      <c r="F13" s="4"/>
      <c r="G13" s="5">
        <v>2000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81328330000</v>
      </c>
      <c r="P13" s="4"/>
      <c r="Q13" s="5">
        <v>3210328816</v>
      </c>
      <c r="R13" s="4"/>
      <c r="S13" s="5">
        <f t="shared" si="0"/>
        <v>78118001184</v>
      </c>
    </row>
    <row r="14" spans="1:19" x14ac:dyDescent="0.55000000000000004">
      <c r="A14" s="1" t="s">
        <v>83</v>
      </c>
      <c r="C14" s="4" t="s">
        <v>214</v>
      </c>
      <c r="D14" s="4"/>
      <c r="E14" s="5">
        <v>32936086</v>
      </c>
      <c r="F14" s="4"/>
      <c r="G14" s="5">
        <v>280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9222104080</v>
      </c>
      <c r="P14" s="4"/>
      <c r="Q14" s="5">
        <v>0</v>
      </c>
      <c r="R14" s="4"/>
      <c r="S14" s="5">
        <f t="shared" si="0"/>
        <v>9222104080</v>
      </c>
    </row>
    <row r="15" spans="1:19" x14ac:dyDescent="0.55000000000000004">
      <c r="A15" s="1" t="s">
        <v>36</v>
      </c>
      <c r="C15" s="4" t="s">
        <v>214</v>
      </c>
      <c r="D15" s="4"/>
      <c r="E15" s="5">
        <v>11693117</v>
      </c>
      <c r="F15" s="4"/>
      <c r="G15" s="5">
        <v>550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6431214350</v>
      </c>
      <c r="P15" s="4"/>
      <c r="Q15" s="5">
        <v>702371793</v>
      </c>
      <c r="R15" s="4"/>
      <c r="S15" s="5">
        <f t="shared" si="0"/>
        <v>5728842557</v>
      </c>
    </row>
    <row r="16" spans="1:19" x14ac:dyDescent="0.55000000000000004">
      <c r="A16" s="1" t="s">
        <v>86</v>
      </c>
      <c r="C16" s="4" t="s">
        <v>215</v>
      </c>
      <c r="D16" s="4"/>
      <c r="E16" s="5">
        <v>10190365</v>
      </c>
      <c r="F16" s="4"/>
      <c r="G16" s="5">
        <v>500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5095182500</v>
      </c>
      <c r="P16" s="4"/>
      <c r="Q16" s="5">
        <v>34661105</v>
      </c>
      <c r="R16" s="4"/>
      <c r="S16" s="5">
        <f t="shared" si="0"/>
        <v>5060521395</v>
      </c>
    </row>
    <row r="17" spans="1:19" x14ac:dyDescent="0.55000000000000004">
      <c r="A17" s="1" t="s">
        <v>37</v>
      </c>
      <c r="C17" s="4" t="s">
        <v>216</v>
      </c>
      <c r="D17" s="4"/>
      <c r="E17" s="5">
        <v>41280358</v>
      </c>
      <c r="F17" s="4"/>
      <c r="G17" s="5">
        <v>600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24768214800</v>
      </c>
      <c r="P17" s="4"/>
      <c r="Q17" s="5">
        <v>498688889</v>
      </c>
      <c r="R17" s="4"/>
      <c r="S17" s="5">
        <f t="shared" si="0"/>
        <v>24269525911</v>
      </c>
    </row>
    <row r="18" spans="1:19" x14ac:dyDescent="0.55000000000000004">
      <c r="A18" s="1" t="s">
        <v>29</v>
      </c>
      <c r="C18" s="4" t="s">
        <v>217</v>
      </c>
      <c r="D18" s="4"/>
      <c r="E18" s="5">
        <v>11020888</v>
      </c>
      <c r="F18" s="4"/>
      <c r="G18" s="5">
        <v>1220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13445483360</v>
      </c>
      <c r="P18" s="4"/>
      <c r="Q18" s="5">
        <v>1252684785</v>
      </c>
      <c r="R18" s="4"/>
      <c r="S18" s="5">
        <f t="shared" si="0"/>
        <v>12192798575</v>
      </c>
    </row>
    <row r="19" spans="1:19" x14ac:dyDescent="0.55000000000000004">
      <c r="A19" s="1" t="s">
        <v>88</v>
      </c>
      <c r="C19" s="4" t="s">
        <v>218</v>
      </c>
      <c r="D19" s="4"/>
      <c r="E19" s="5">
        <v>1506553</v>
      </c>
      <c r="F19" s="4"/>
      <c r="G19" s="5">
        <v>1781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2683170893</v>
      </c>
      <c r="P19" s="4"/>
      <c r="Q19" s="5">
        <v>203785131</v>
      </c>
      <c r="R19" s="4"/>
      <c r="S19" s="5">
        <f t="shared" si="0"/>
        <v>2479385762</v>
      </c>
    </row>
    <row r="20" spans="1:19" x14ac:dyDescent="0.55000000000000004">
      <c r="A20" s="1" t="s">
        <v>59</v>
      </c>
      <c r="C20" s="4" t="s">
        <v>219</v>
      </c>
      <c r="D20" s="4"/>
      <c r="E20" s="5">
        <v>4525772</v>
      </c>
      <c r="F20" s="4"/>
      <c r="G20" s="5">
        <v>2600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11767007200</v>
      </c>
      <c r="P20" s="4"/>
      <c r="Q20" s="5">
        <v>244652732</v>
      </c>
      <c r="R20" s="4"/>
      <c r="S20" s="5">
        <f t="shared" si="0"/>
        <v>11522354468</v>
      </c>
    </row>
    <row r="21" spans="1:19" x14ac:dyDescent="0.55000000000000004">
      <c r="A21" s="1" t="s">
        <v>220</v>
      </c>
      <c r="C21" s="4" t="s">
        <v>221</v>
      </c>
      <c r="D21" s="4"/>
      <c r="E21" s="5">
        <v>1106440</v>
      </c>
      <c r="F21" s="4"/>
      <c r="G21" s="5">
        <v>1450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1604338000</v>
      </c>
      <c r="P21" s="4"/>
      <c r="Q21" s="5">
        <v>93155110</v>
      </c>
      <c r="R21" s="4"/>
      <c r="S21" s="5">
        <f t="shared" si="0"/>
        <v>1511182890</v>
      </c>
    </row>
    <row r="22" spans="1:19" x14ac:dyDescent="0.55000000000000004">
      <c r="A22" s="1" t="s">
        <v>58</v>
      </c>
      <c r="C22" s="4" t="s">
        <v>222</v>
      </c>
      <c r="D22" s="4"/>
      <c r="E22" s="5">
        <v>1023131</v>
      </c>
      <c r="F22" s="4"/>
      <c r="G22" s="5">
        <v>3470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3550264570</v>
      </c>
      <c r="P22" s="4"/>
      <c r="Q22" s="5">
        <v>206144394</v>
      </c>
      <c r="R22" s="4"/>
      <c r="S22" s="5">
        <f t="shared" si="0"/>
        <v>3344120176</v>
      </c>
    </row>
    <row r="23" spans="1:19" x14ac:dyDescent="0.55000000000000004">
      <c r="A23" s="1" t="s">
        <v>43</v>
      </c>
      <c r="C23" s="4" t="s">
        <v>223</v>
      </c>
      <c r="D23" s="4"/>
      <c r="E23" s="5">
        <v>538214</v>
      </c>
      <c r="F23" s="4"/>
      <c r="G23" s="5">
        <v>51968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27969905152</v>
      </c>
      <c r="P23" s="4"/>
      <c r="Q23" s="5">
        <v>2762459768</v>
      </c>
      <c r="R23" s="4"/>
      <c r="S23" s="5">
        <f t="shared" si="0"/>
        <v>25207445384</v>
      </c>
    </row>
    <row r="24" spans="1:19" x14ac:dyDescent="0.55000000000000004">
      <c r="A24" s="1" t="s">
        <v>18</v>
      </c>
      <c r="C24" s="4" t="s">
        <v>213</v>
      </c>
      <c r="D24" s="4"/>
      <c r="E24" s="5">
        <v>10125945</v>
      </c>
      <c r="F24" s="4"/>
      <c r="G24" s="5">
        <v>4175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42275820375</v>
      </c>
      <c r="P24" s="4"/>
      <c r="Q24" s="5">
        <v>0</v>
      </c>
      <c r="R24" s="4"/>
      <c r="S24" s="5">
        <f t="shared" si="0"/>
        <v>42275820375</v>
      </c>
    </row>
    <row r="25" spans="1:19" x14ac:dyDescent="0.55000000000000004">
      <c r="A25" s="1" t="s">
        <v>82</v>
      </c>
      <c r="C25" s="4" t="s">
        <v>224</v>
      </c>
      <c r="D25" s="4"/>
      <c r="E25" s="5">
        <v>20837840</v>
      </c>
      <c r="F25" s="4"/>
      <c r="G25" s="5">
        <v>2130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44384599200</v>
      </c>
      <c r="P25" s="4"/>
      <c r="Q25" s="5">
        <v>893649648</v>
      </c>
      <c r="R25" s="4"/>
      <c r="S25" s="5">
        <f t="shared" si="0"/>
        <v>43490949552</v>
      </c>
    </row>
    <row r="26" spans="1:19" x14ac:dyDescent="0.55000000000000004">
      <c r="A26" s="1" t="s">
        <v>81</v>
      </c>
      <c r="C26" s="4" t="s">
        <v>224</v>
      </c>
      <c r="D26" s="4"/>
      <c r="E26" s="5">
        <v>3856252</v>
      </c>
      <c r="F26" s="4"/>
      <c r="G26" s="5">
        <v>1300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5013127600</v>
      </c>
      <c r="P26" s="4"/>
      <c r="Q26" s="5">
        <v>100935455</v>
      </c>
      <c r="R26" s="4"/>
      <c r="S26" s="5">
        <f t="shared" si="0"/>
        <v>4912192145</v>
      </c>
    </row>
    <row r="27" spans="1:19" x14ac:dyDescent="0.55000000000000004">
      <c r="A27" s="1" t="s">
        <v>72</v>
      </c>
      <c r="C27" s="4" t="s">
        <v>225</v>
      </c>
      <c r="D27" s="4"/>
      <c r="E27" s="5">
        <v>146149622</v>
      </c>
      <c r="F27" s="4"/>
      <c r="G27" s="5">
        <v>400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58459848800</v>
      </c>
      <c r="P27" s="4"/>
      <c r="Q27" s="5">
        <v>6384571651</v>
      </c>
      <c r="R27" s="4"/>
      <c r="S27" s="5">
        <f t="shared" si="0"/>
        <v>52075277149</v>
      </c>
    </row>
    <row r="28" spans="1:19" x14ac:dyDescent="0.55000000000000004">
      <c r="A28" s="1" t="s">
        <v>69</v>
      </c>
      <c r="C28" s="4" t="s">
        <v>226</v>
      </c>
      <c r="D28" s="4"/>
      <c r="E28" s="5">
        <v>89098294</v>
      </c>
      <c r="F28" s="4"/>
      <c r="G28" s="5">
        <v>800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71278635200</v>
      </c>
      <c r="P28" s="4"/>
      <c r="Q28" s="5">
        <v>1435140306</v>
      </c>
      <c r="R28" s="4"/>
      <c r="S28" s="5">
        <f t="shared" si="0"/>
        <v>69843494894</v>
      </c>
    </row>
    <row r="29" spans="1:19" x14ac:dyDescent="0.55000000000000004">
      <c r="A29" s="1" t="s">
        <v>28</v>
      </c>
      <c r="C29" s="4" t="s">
        <v>227</v>
      </c>
      <c r="D29" s="4"/>
      <c r="E29" s="5">
        <v>3888326</v>
      </c>
      <c r="F29" s="4"/>
      <c r="G29" s="5">
        <v>5200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20219295200</v>
      </c>
      <c r="P29" s="4"/>
      <c r="Q29" s="5">
        <v>406985693</v>
      </c>
      <c r="R29" s="4"/>
      <c r="S29" s="5">
        <f t="shared" si="0"/>
        <v>19812309507</v>
      </c>
    </row>
    <row r="30" spans="1:19" x14ac:dyDescent="0.55000000000000004">
      <c r="A30" s="1" t="s">
        <v>15</v>
      </c>
      <c r="C30" s="4" t="s">
        <v>214</v>
      </c>
      <c r="D30" s="4"/>
      <c r="E30" s="5">
        <v>242400000</v>
      </c>
      <c r="F30" s="4"/>
      <c r="G30" s="5">
        <v>3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727200000</v>
      </c>
      <c r="P30" s="4"/>
      <c r="Q30" s="5">
        <v>0</v>
      </c>
      <c r="R30" s="4"/>
      <c r="S30" s="5">
        <f t="shared" si="0"/>
        <v>727200000</v>
      </c>
    </row>
    <row r="31" spans="1:19" x14ac:dyDescent="0.55000000000000004">
      <c r="A31" s="1" t="s">
        <v>16</v>
      </c>
      <c r="C31" s="4" t="s">
        <v>214</v>
      </c>
      <c r="D31" s="4"/>
      <c r="E31" s="5">
        <v>75603088</v>
      </c>
      <c r="F31" s="4"/>
      <c r="G31" s="5">
        <v>11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831633968</v>
      </c>
      <c r="P31" s="4"/>
      <c r="Q31" s="5">
        <v>90825186</v>
      </c>
      <c r="R31" s="4"/>
      <c r="S31" s="5">
        <f t="shared" si="0"/>
        <v>740808782</v>
      </c>
    </row>
    <row r="32" spans="1:19" x14ac:dyDescent="0.55000000000000004">
      <c r="A32" s="1" t="s">
        <v>25</v>
      </c>
      <c r="C32" s="4" t="s">
        <v>228</v>
      </c>
      <c r="D32" s="4"/>
      <c r="E32" s="5">
        <v>3006727</v>
      </c>
      <c r="F32" s="4"/>
      <c r="G32" s="5">
        <v>23000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69154721000</v>
      </c>
      <c r="P32" s="4"/>
      <c r="Q32" s="5">
        <v>0</v>
      </c>
      <c r="R32" s="4"/>
      <c r="S32" s="5">
        <f t="shared" si="0"/>
        <v>69154721000</v>
      </c>
    </row>
    <row r="33" spans="1:19" x14ac:dyDescent="0.55000000000000004">
      <c r="A33" s="1" t="s">
        <v>66</v>
      </c>
      <c r="C33" s="4" t="s">
        <v>229</v>
      </c>
      <c r="D33" s="4"/>
      <c r="E33" s="5">
        <v>1200000</v>
      </c>
      <c r="F33" s="4"/>
      <c r="G33" s="5">
        <v>1100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1320000000</v>
      </c>
      <c r="P33" s="4"/>
      <c r="Q33" s="5">
        <v>0</v>
      </c>
      <c r="R33" s="4"/>
      <c r="S33" s="5">
        <f t="shared" si="0"/>
        <v>1320000000</v>
      </c>
    </row>
    <row r="34" spans="1:19" x14ac:dyDescent="0.55000000000000004">
      <c r="A34" s="1" t="s">
        <v>17</v>
      </c>
      <c r="C34" s="4" t="s">
        <v>230</v>
      </c>
      <c r="D34" s="4"/>
      <c r="E34" s="5">
        <v>3999999</v>
      </c>
      <c r="F34" s="4"/>
      <c r="G34" s="5">
        <v>3850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15399996150</v>
      </c>
      <c r="P34" s="4"/>
      <c r="Q34" s="5">
        <v>1665118704</v>
      </c>
      <c r="R34" s="4"/>
      <c r="S34" s="5">
        <f t="shared" si="0"/>
        <v>13734877446</v>
      </c>
    </row>
    <row r="35" spans="1:19" x14ac:dyDescent="0.55000000000000004">
      <c r="A35" s="1" t="s">
        <v>19</v>
      </c>
      <c r="C35" s="4" t="s">
        <v>214</v>
      </c>
      <c r="D35" s="4"/>
      <c r="E35" s="5">
        <v>5691313</v>
      </c>
      <c r="F35" s="4"/>
      <c r="G35" s="5">
        <v>14130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80418252690</v>
      </c>
      <c r="P35" s="4"/>
      <c r="Q35" s="5">
        <v>8782713381</v>
      </c>
      <c r="R35" s="4"/>
      <c r="S35" s="5">
        <f t="shared" si="0"/>
        <v>71635539309</v>
      </c>
    </row>
    <row r="36" spans="1:19" x14ac:dyDescent="0.55000000000000004">
      <c r="A36" s="1" t="s">
        <v>84</v>
      </c>
      <c r="C36" s="4" t="s">
        <v>231</v>
      </c>
      <c r="D36" s="4"/>
      <c r="E36" s="5">
        <v>18133040</v>
      </c>
      <c r="F36" s="4"/>
      <c r="G36" s="5">
        <v>5000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90665200000</v>
      </c>
      <c r="P36" s="4"/>
      <c r="Q36" s="5">
        <v>0</v>
      </c>
      <c r="R36" s="4"/>
      <c r="S36" s="5">
        <f t="shared" si="0"/>
        <v>90665200000</v>
      </c>
    </row>
    <row r="37" spans="1:19" x14ac:dyDescent="0.55000000000000004">
      <c r="A37" s="1" t="s">
        <v>61</v>
      </c>
      <c r="C37" s="4" t="s">
        <v>219</v>
      </c>
      <c r="D37" s="4"/>
      <c r="E37" s="5">
        <v>1312300</v>
      </c>
      <c r="F37" s="4"/>
      <c r="G37" s="5">
        <v>2080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2729584000</v>
      </c>
      <c r="P37" s="4"/>
      <c r="Q37" s="5">
        <v>0</v>
      </c>
      <c r="R37" s="4"/>
      <c r="S37" s="5">
        <f t="shared" si="0"/>
        <v>2729584000</v>
      </c>
    </row>
    <row r="38" spans="1:19" x14ac:dyDescent="0.55000000000000004">
      <c r="A38" s="1" t="s">
        <v>63</v>
      </c>
      <c r="C38" s="4" t="s">
        <v>232</v>
      </c>
      <c r="D38" s="4"/>
      <c r="E38" s="5">
        <v>1593955</v>
      </c>
      <c r="F38" s="4"/>
      <c r="G38" s="5">
        <v>1650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2630025750</v>
      </c>
      <c r="P38" s="4"/>
      <c r="Q38" s="5">
        <v>103816806</v>
      </c>
      <c r="R38" s="4"/>
      <c r="S38" s="5">
        <f t="shared" si="0"/>
        <v>2526208944</v>
      </c>
    </row>
    <row r="39" spans="1:19" x14ac:dyDescent="0.55000000000000004">
      <c r="A39" s="1" t="s">
        <v>60</v>
      </c>
      <c r="C39" s="4" t="s">
        <v>233</v>
      </c>
      <c r="D39" s="4"/>
      <c r="E39" s="5">
        <v>45861974</v>
      </c>
      <c r="F39" s="4"/>
      <c r="G39" s="5">
        <v>2200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100896342800</v>
      </c>
      <c r="P39" s="4"/>
      <c r="Q39" s="5">
        <v>4046467397</v>
      </c>
      <c r="R39" s="4"/>
      <c r="S39" s="5">
        <f t="shared" si="0"/>
        <v>96849875403</v>
      </c>
    </row>
    <row r="40" spans="1:19" x14ac:dyDescent="0.55000000000000004">
      <c r="A40" s="1" t="s">
        <v>40</v>
      </c>
      <c r="C40" s="4" t="s">
        <v>234</v>
      </c>
      <c r="D40" s="4"/>
      <c r="E40" s="5">
        <v>11144108</v>
      </c>
      <c r="F40" s="4"/>
      <c r="G40" s="5">
        <v>2050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22845421400</v>
      </c>
      <c r="P40" s="4"/>
      <c r="Q40" s="5">
        <v>1867864643</v>
      </c>
      <c r="R40" s="4"/>
      <c r="S40" s="5">
        <f t="shared" si="0"/>
        <v>20977556757</v>
      </c>
    </row>
    <row r="41" spans="1:19" x14ac:dyDescent="0.55000000000000004">
      <c r="A41" s="1" t="s">
        <v>73</v>
      </c>
      <c r="C41" s="4" t="s">
        <v>235</v>
      </c>
      <c r="D41" s="4"/>
      <c r="E41" s="5">
        <v>7985588</v>
      </c>
      <c r="F41" s="4"/>
      <c r="G41" s="5">
        <v>1400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11179823200</v>
      </c>
      <c r="P41" s="4"/>
      <c r="Q41" s="5">
        <v>441308811</v>
      </c>
      <c r="R41" s="4"/>
      <c r="S41" s="5">
        <f t="shared" si="0"/>
        <v>10738514389</v>
      </c>
    </row>
    <row r="42" spans="1:19" x14ac:dyDescent="0.55000000000000004">
      <c r="A42" s="1" t="s">
        <v>41</v>
      </c>
      <c r="C42" s="4" t="s">
        <v>236</v>
      </c>
      <c r="D42" s="4"/>
      <c r="E42" s="5">
        <v>500000</v>
      </c>
      <c r="F42" s="4"/>
      <c r="G42" s="5">
        <v>1200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600000000</v>
      </c>
      <c r="P42" s="4"/>
      <c r="Q42" s="5">
        <v>50094162</v>
      </c>
      <c r="R42" s="4"/>
      <c r="S42" s="5">
        <f t="shared" si="0"/>
        <v>549905838</v>
      </c>
    </row>
    <row r="43" spans="1:19" x14ac:dyDescent="0.55000000000000004">
      <c r="A43" s="1" t="s">
        <v>78</v>
      </c>
      <c r="C43" s="4" t="s">
        <v>237</v>
      </c>
      <c r="D43" s="4"/>
      <c r="E43" s="5">
        <v>64282163</v>
      </c>
      <c r="F43" s="4"/>
      <c r="G43" s="5">
        <v>1800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115707893400</v>
      </c>
      <c r="P43" s="4"/>
      <c r="Q43" s="5">
        <v>0</v>
      </c>
      <c r="R43" s="4"/>
      <c r="S43" s="5">
        <f t="shared" si="0"/>
        <v>115707893400</v>
      </c>
    </row>
    <row r="44" spans="1:19" x14ac:dyDescent="0.55000000000000004">
      <c r="A44" s="1" t="s">
        <v>38</v>
      </c>
      <c r="C44" s="4" t="s">
        <v>227</v>
      </c>
      <c r="D44" s="4"/>
      <c r="E44" s="5">
        <v>10378060</v>
      </c>
      <c r="F44" s="4"/>
      <c r="G44" s="5">
        <v>300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3113418000</v>
      </c>
      <c r="P44" s="4"/>
      <c r="Q44" s="5">
        <v>338332359</v>
      </c>
      <c r="R44" s="4"/>
      <c r="S44" s="5">
        <f t="shared" si="0"/>
        <v>2775085641</v>
      </c>
    </row>
    <row r="45" spans="1:19" x14ac:dyDescent="0.55000000000000004">
      <c r="A45" s="1" t="s">
        <v>24</v>
      </c>
      <c r="C45" s="4" t="s">
        <v>224</v>
      </c>
      <c r="D45" s="4"/>
      <c r="E45" s="5">
        <v>1435732</v>
      </c>
      <c r="F45" s="4"/>
      <c r="G45" s="5">
        <v>6500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9332258000</v>
      </c>
      <c r="P45" s="4"/>
      <c r="Q45" s="5">
        <v>932075090</v>
      </c>
      <c r="R45" s="4"/>
      <c r="S45" s="5">
        <f t="shared" si="0"/>
        <v>8400182910</v>
      </c>
    </row>
    <row r="46" spans="1:19" x14ac:dyDescent="0.55000000000000004">
      <c r="A46" s="1" t="s">
        <v>68</v>
      </c>
      <c r="C46" s="4" t="s">
        <v>227</v>
      </c>
      <c r="D46" s="4"/>
      <c r="E46" s="5">
        <v>7509810</v>
      </c>
      <c r="F46" s="4"/>
      <c r="G46" s="5">
        <v>2000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15019620000</v>
      </c>
      <c r="P46" s="4"/>
      <c r="Q46" s="5">
        <v>592879737</v>
      </c>
      <c r="R46" s="4"/>
      <c r="S46" s="5">
        <f t="shared" si="0"/>
        <v>14426740263</v>
      </c>
    </row>
    <row r="47" spans="1:19" x14ac:dyDescent="0.55000000000000004">
      <c r="A47" s="1" t="s">
        <v>87</v>
      </c>
      <c r="C47" s="4" t="s">
        <v>238</v>
      </c>
      <c r="D47" s="4"/>
      <c r="E47" s="5">
        <v>4810894</v>
      </c>
      <c r="F47" s="4"/>
      <c r="G47" s="5">
        <v>138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663903372</v>
      </c>
      <c r="P47" s="4"/>
      <c r="Q47" s="5">
        <v>26625973</v>
      </c>
      <c r="R47" s="4"/>
      <c r="S47" s="5">
        <f t="shared" si="0"/>
        <v>637277399</v>
      </c>
    </row>
    <row r="48" spans="1:19" x14ac:dyDescent="0.55000000000000004">
      <c r="A48" s="1" t="s">
        <v>74</v>
      </c>
      <c r="C48" s="4" t="s">
        <v>239</v>
      </c>
      <c r="D48" s="4"/>
      <c r="E48" s="5">
        <v>35010621</v>
      </c>
      <c r="F48" s="4"/>
      <c r="G48" s="5">
        <v>400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14004248400</v>
      </c>
      <c r="P48" s="4"/>
      <c r="Q48" s="5">
        <v>1694674249</v>
      </c>
      <c r="R48" s="4"/>
      <c r="S48" s="5">
        <f t="shared" si="0"/>
        <v>12309574151</v>
      </c>
    </row>
    <row r="49" spans="1:19" x14ac:dyDescent="0.55000000000000004">
      <c r="A49" s="1" t="s">
        <v>21</v>
      </c>
      <c r="C49" s="4" t="s">
        <v>230</v>
      </c>
      <c r="D49" s="4"/>
      <c r="E49" s="5">
        <v>2400000</v>
      </c>
      <c r="F49" s="4"/>
      <c r="G49" s="5">
        <v>20000</v>
      </c>
      <c r="H49" s="4"/>
      <c r="I49" s="5">
        <v>0</v>
      </c>
      <c r="J49" s="4"/>
      <c r="K49" s="5">
        <v>0</v>
      </c>
      <c r="L49" s="4"/>
      <c r="M49" s="5">
        <v>0</v>
      </c>
      <c r="N49" s="4"/>
      <c r="O49" s="5">
        <v>48000000000</v>
      </c>
      <c r="P49" s="4"/>
      <c r="Q49" s="5">
        <v>0</v>
      </c>
      <c r="R49" s="4"/>
      <c r="S49" s="5">
        <f t="shared" si="0"/>
        <v>48000000000</v>
      </c>
    </row>
    <row r="50" spans="1:19" x14ac:dyDescent="0.55000000000000004">
      <c r="A50" s="1" t="s">
        <v>34</v>
      </c>
      <c r="C50" s="4" t="s">
        <v>240</v>
      </c>
      <c r="D50" s="4"/>
      <c r="E50" s="5">
        <v>26417969</v>
      </c>
      <c r="F50" s="4"/>
      <c r="G50" s="5">
        <v>84</v>
      </c>
      <c r="H50" s="4"/>
      <c r="I50" s="5">
        <v>0</v>
      </c>
      <c r="J50" s="4"/>
      <c r="K50" s="5">
        <v>0</v>
      </c>
      <c r="L50" s="4"/>
      <c r="M50" s="5">
        <v>0</v>
      </c>
      <c r="N50" s="4"/>
      <c r="O50" s="5">
        <v>2219109396</v>
      </c>
      <c r="P50" s="4"/>
      <c r="Q50" s="5">
        <v>0</v>
      </c>
      <c r="R50" s="4"/>
      <c r="S50" s="5">
        <f t="shared" si="0"/>
        <v>2219109396</v>
      </c>
    </row>
    <row r="51" spans="1:19" x14ac:dyDescent="0.55000000000000004">
      <c r="A51" s="1" t="s">
        <v>27</v>
      </c>
      <c r="C51" s="4" t="s">
        <v>241</v>
      </c>
      <c r="D51" s="4"/>
      <c r="E51" s="5">
        <v>5988099</v>
      </c>
      <c r="F51" s="4"/>
      <c r="G51" s="5">
        <v>14200</v>
      </c>
      <c r="H51" s="4"/>
      <c r="I51" s="5">
        <v>0</v>
      </c>
      <c r="J51" s="4"/>
      <c r="K51" s="5">
        <v>0</v>
      </c>
      <c r="L51" s="4"/>
      <c r="M51" s="5">
        <v>0</v>
      </c>
      <c r="N51" s="4"/>
      <c r="O51" s="5">
        <v>85031005800</v>
      </c>
      <c r="P51" s="4"/>
      <c r="Q51" s="5">
        <v>0</v>
      </c>
      <c r="R51" s="4"/>
      <c r="S51" s="5">
        <f t="shared" si="0"/>
        <v>85031005800</v>
      </c>
    </row>
    <row r="52" spans="1:19" x14ac:dyDescent="0.55000000000000004">
      <c r="A52" s="1" t="s">
        <v>31</v>
      </c>
      <c r="C52" s="4" t="s">
        <v>242</v>
      </c>
      <c r="D52" s="4"/>
      <c r="E52" s="5">
        <v>3892776</v>
      </c>
      <c r="F52" s="4"/>
      <c r="G52" s="5">
        <v>10000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38927760000</v>
      </c>
      <c r="P52" s="4"/>
      <c r="Q52" s="5">
        <v>2727422675</v>
      </c>
      <c r="R52" s="4"/>
      <c r="S52" s="5">
        <f t="shared" si="0"/>
        <v>36200337325</v>
      </c>
    </row>
    <row r="53" spans="1:19" x14ac:dyDescent="0.55000000000000004">
      <c r="A53" s="1" t="s">
        <v>30</v>
      </c>
      <c r="C53" s="4" t="s">
        <v>240</v>
      </c>
      <c r="D53" s="4"/>
      <c r="E53" s="5">
        <v>10223133</v>
      </c>
      <c r="F53" s="4"/>
      <c r="G53" s="5">
        <v>1868</v>
      </c>
      <c r="H53" s="4"/>
      <c r="I53" s="5">
        <v>0</v>
      </c>
      <c r="J53" s="4"/>
      <c r="K53" s="5">
        <v>0</v>
      </c>
      <c r="L53" s="4"/>
      <c r="M53" s="5">
        <v>0</v>
      </c>
      <c r="N53" s="4"/>
      <c r="O53" s="5">
        <v>19096812444</v>
      </c>
      <c r="P53" s="4"/>
      <c r="Q53" s="5">
        <v>1108847174</v>
      </c>
      <c r="R53" s="4"/>
      <c r="S53" s="5">
        <f t="shared" si="0"/>
        <v>17987965270</v>
      </c>
    </row>
    <row r="54" spans="1:19" x14ac:dyDescent="0.55000000000000004">
      <c r="A54" s="1" t="s">
        <v>67</v>
      </c>
      <c r="C54" s="4" t="s">
        <v>213</v>
      </c>
      <c r="D54" s="4"/>
      <c r="E54" s="5">
        <v>561012</v>
      </c>
      <c r="F54" s="4"/>
      <c r="G54" s="5">
        <v>680</v>
      </c>
      <c r="H54" s="4"/>
      <c r="I54" s="5">
        <v>0</v>
      </c>
      <c r="J54" s="4"/>
      <c r="K54" s="5">
        <v>0</v>
      </c>
      <c r="L54" s="4"/>
      <c r="M54" s="5">
        <v>0</v>
      </c>
      <c r="N54" s="4"/>
      <c r="O54" s="5">
        <v>381488160</v>
      </c>
      <c r="P54" s="4"/>
      <c r="Q54" s="5">
        <v>35542375</v>
      </c>
      <c r="R54" s="4"/>
      <c r="S54" s="5">
        <f t="shared" si="0"/>
        <v>345945785</v>
      </c>
    </row>
    <row r="55" spans="1:19" x14ac:dyDescent="0.55000000000000004">
      <c r="A55" s="1" t="s">
        <v>64</v>
      </c>
      <c r="C55" s="4" t="s">
        <v>243</v>
      </c>
      <c r="D55" s="4"/>
      <c r="E55" s="5">
        <v>261240</v>
      </c>
      <c r="F55" s="4"/>
      <c r="G55" s="5">
        <v>500</v>
      </c>
      <c r="H55" s="4"/>
      <c r="I55" s="5">
        <v>0</v>
      </c>
      <c r="J55" s="4"/>
      <c r="K55" s="5">
        <v>0</v>
      </c>
      <c r="L55" s="4"/>
      <c r="M55" s="5">
        <v>0</v>
      </c>
      <c r="N55" s="4"/>
      <c r="O55" s="5">
        <v>130620000</v>
      </c>
      <c r="P55" s="4"/>
      <c r="Q55" s="5">
        <v>9537333</v>
      </c>
      <c r="R55" s="4"/>
      <c r="S55" s="5">
        <f t="shared" si="0"/>
        <v>121082667</v>
      </c>
    </row>
    <row r="56" spans="1:19" x14ac:dyDescent="0.55000000000000004">
      <c r="A56" s="1" t="s">
        <v>244</v>
      </c>
      <c r="C56" s="4" t="s">
        <v>234</v>
      </c>
      <c r="D56" s="4"/>
      <c r="E56" s="5">
        <v>86842</v>
      </c>
      <c r="F56" s="4"/>
      <c r="G56" s="5">
        <v>5500</v>
      </c>
      <c r="H56" s="4"/>
      <c r="I56" s="5">
        <v>0</v>
      </c>
      <c r="J56" s="4"/>
      <c r="K56" s="5">
        <v>0</v>
      </c>
      <c r="L56" s="4"/>
      <c r="M56" s="5">
        <v>0</v>
      </c>
      <c r="N56" s="4"/>
      <c r="O56" s="5">
        <v>477631000</v>
      </c>
      <c r="P56" s="4"/>
      <c r="Q56" s="5">
        <v>0</v>
      </c>
      <c r="R56" s="4"/>
      <c r="S56" s="5">
        <f t="shared" si="0"/>
        <v>477631000</v>
      </c>
    </row>
    <row r="57" spans="1:19" x14ac:dyDescent="0.55000000000000004">
      <c r="A57" s="1" t="s">
        <v>23</v>
      </c>
      <c r="C57" s="4" t="s">
        <v>245</v>
      </c>
      <c r="D57" s="4"/>
      <c r="E57" s="5">
        <v>22276849</v>
      </c>
      <c r="F57" s="4"/>
      <c r="G57" s="5">
        <v>780</v>
      </c>
      <c r="H57" s="4"/>
      <c r="I57" s="5">
        <v>0</v>
      </c>
      <c r="J57" s="4"/>
      <c r="K57" s="5">
        <v>0</v>
      </c>
      <c r="L57" s="4"/>
      <c r="M57" s="5">
        <v>0</v>
      </c>
      <c r="N57" s="4"/>
      <c r="O57" s="5">
        <v>17375942220</v>
      </c>
      <c r="P57" s="4"/>
      <c r="Q57" s="5">
        <v>0</v>
      </c>
      <c r="R57" s="4"/>
      <c r="S57" s="5">
        <f t="shared" si="0"/>
        <v>17375942220</v>
      </c>
    </row>
    <row r="58" spans="1:19" x14ac:dyDescent="0.55000000000000004">
      <c r="A58" s="1" t="s">
        <v>32</v>
      </c>
      <c r="C58" s="4" t="s">
        <v>238</v>
      </c>
      <c r="D58" s="4"/>
      <c r="E58" s="5">
        <v>3311040</v>
      </c>
      <c r="F58" s="4"/>
      <c r="G58" s="5">
        <v>11500</v>
      </c>
      <c r="H58" s="4"/>
      <c r="I58" s="5">
        <v>0</v>
      </c>
      <c r="J58" s="4"/>
      <c r="K58" s="5">
        <v>0</v>
      </c>
      <c r="L58" s="4"/>
      <c r="M58" s="5">
        <v>0</v>
      </c>
      <c r="N58" s="4"/>
      <c r="O58" s="5">
        <v>38076960000</v>
      </c>
      <c r="P58" s="4"/>
      <c r="Q58" s="5">
        <v>0</v>
      </c>
      <c r="R58" s="4"/>
      <c r="S58" s="5">
        <f t="shared" si="0"/>
        <v>38076960000</v>
      </c>
    </row>
    <row r="59" spans="1:19" x14ac:dyDescent="0.55000000000000004">
      <c r="A59" s="1" t="s">
        <v>47</v>
      </c>
      <c r="C59" s="4" t="s">
        <v>246</v>
      </c>
      <c r="D59" s="4"/>
      <c r="E59" s="5">
        <v>82469611</v>
      </c>
      <c r="F59" s="4"/>
      <c r="G59" s="5">
        <v>1930</v>
      </c>
      <c r="H59" s="4"/>
      <c r="I59" s="5">
        <v>159166349230</v>
      </c>
      <c r="J59" s="4"/>
      <c r="K59" s="5">
        <v>2256916498</v>
      </c>
      <c r="L59" s="4"/>
      <c r="M59" s="5">
        <f>I59-K59</f>
        <v>156909432732</v>
      </c>
      <c r="N59" s="4"/>
      <c r="O59" s="5">
        <v>159166349230</v>
      </c>
      <c r="P59" s="4"/>
      <c r="Q59" s="5">
        <v>2256916498</v>
      </c>
      <c r="R59" s="4"/>
      <c r="S59" s="5">
        <f t="shared" si="0"/>
        <v>156909432732</v>
      </c>
    </row>
    <row r="60" spans="1:19" x14ac:dyDescent="0.55000000000000004">
      <c r="A60" s="1" t="s">
        <v>44</v>
      </c>
      <c r="C60" s="4" t="s">
        <v>230</v>
      </c>
      <c r="D60" s="4"/>
      <c r="E60" s="5">
        <v>633689</v>
      </c>
      <c r="F60" s="4"/>
      <c r="G60" s="5">
        <v>3000</v>
      </c>
      <c r="H60" s="4"/>
      <c r="I60" s="5">
        <v>0</v>
      </c>
      <c r="J60" s="4"/>
      <c r="K60" s="5">
        <v>0</v>
      </c>
      <c r="L60" s="4"/>
      <c r="M60" s="5">
        <v>0</v>
      </c>
      <c r="N60" s="4"/>
      <c r="O60" s="5">
        <v>1901067000</v>
      </c>
      <c r="P60" s="4"/>
      <c r="Q60" s="5">
        <v>0</v>
      </c>
      <c r="R60" s="4"/>
      <c r="S60" s="5">
        <f t="shared" si="0"/>
        <v>1901067000</v>
      </c>
    </row>
    <row r="61" spans="1:19" x14ac:dyDescent="0.55000000000000004">
      <c r="A61" s="1" t="s">
        <v>20</v>
      </c>
      <c r="C61" s="4" t="s">
        <v>247</v>
      </c>
      <c r="D61" s="4"/>
      <c r="E61" s="5">
        <v>1717429</v>
      </c>
      <c r="F61" s="4"/>
      <c r="G61" s="5">
        <v>5550</v>
      </c>
      <c r="H61" s="4"/>
      <c r="I61" s="5">
        <v>0</v>
      </c>
      <c r="J61" s="4"/>
      <c r="K61" s="5">
        <v>0</v>
      </c>
      <c r="L61" s="4"/>
      <c r="M61" s="5">
        <v>0</v>
      </c>
      <c r="N61" s="4"/>
      <c r="O61" s="5">
        <v>9531730950</v>
      </c>
      <c r="P61" s="4"/>
      <c r="Q61" s="5">
        <v>0</v>
      </c>
      <c r="R61" s="4"/>
      <c r="S61" s="5">
        <f t="shared" si="0"/>
        <v>9531730950</v>
      </c>
    </row>
    <row r="62" spans="1:19" x14ac:dyDescent="0.55000000000000004">
      <c r="A62" s="1" t="s">
        <v>248</v>
      </c>
      <c r="C62" s="4" t="s">
        <v>249</v>
      </c>
      <c r="D62" s="4"/>
      <c r="E62" s="5">
        <v>154264</v>
      </c>
      <c r="F62" s="4"/>
      <c r="G62" s="5">
        <v>110</v>
      </c>
      <c r="H62" s="4"/>
      <c r="I62" s="5">
        <v>0</v>
      </c>
      <c r="J62" s="4"/>
      <c r="K62" s="5">
        <v>0</v>
      </c>
      <c r="L62" s="4"/>
      <c r="M62" s="5">
        <v>0</v>
      </c>
      <c r="N62" s="4"/>
      <c r="O62" s="5">
        <v>16969040</v>
      </c>
      <c r="P62" s="4"/>
      <c r="Q62" s="5">
        <v>341659</v>
      </c>
      <c r="R62" s="4"/>
      <c r="S62" s="5">
        <f t="shared" si="0"/>
        <v>16627381</v>
      </c>
    </row>
    <row r="63" spans="1:19" x14ac:dyDescent="0.55000000000000004">
      <c r="A63" s="1" t="s">
        <v>250</v>
      </c>
      <c r="C63" s="4" t="s">
        <v>247</v>
      </c>
      <c r="D63" s="4"/>
      <c r="E63" s="5">
        <v>2005582</v>
      </c>
      <c r="F63" s="4"/>
      <c r="G63" s="5">
        <v>165</v>
      </c>
      <c r="H63" s="4"/>
      <c r="I63" s="5">
        <v>0</v>
      </c>
      <c r="J63" s="4"/>
      <c r="K63" s="5">
        <v>0</v>
      </c>
      <c r="L63" s="4"/>
      <c r="M63" s="5">
        <v>0</v>
      </c>
      <c r="N63" s="4"/>
      <c r="O63" s="5">
        <v>330927502</v>
      </c>
      <c r="P63" s="4"/>
      <c r="Q63" s="5">
        <v>6880317</v>
      </c>
      <c r="R63" s="4"/>
      <c r="S63" s="5">
        <f t="shared" si="0"/>
        <v>324047185</v>
      </c>
    </row>
    <row r="64" spans="1:19" x14ac:dyDescent="0.55000000000000004">
      <c r="A64" s="1" t="s">
        <v>26</v>
      </c>
      <c r="C64" s="4" t="s">
        <v>215</v>
      </c>
      <c r="D64" s="4"/>
      <c r="E64" s="5">
        <v>5100000</v>
      </c>
      <c r="F64" s="4"/>
      <c r="G64" s="5">
        <v>10000</v>
      </c>
      <c r="H64" s="4"/>
      <c r="I64" s="5">
        <v>0</v>
      </c>
      <c r="J64" s="4"/>
      <c r="K64" s="5">
        <v>0</v>
      </c>
      <c r="L64" s="4"/>
      <c r="M64" s="5">
        <v>0</v>
      </c>
      <c r="N64" s="4"/>
      <c r="O64" s="5">
        <v>51000000000</v>
      </c>
      <c r="P64" s="4"/>
      <c r="Q64" s="5">
        <v>0</v>
      </c>
      <c r="R64" s="4"/>
      <c r="S64" s="5">
        <f t="shared" si="0"/>
        <v>51000000000</v>
      </c>
    </row>
    <row r="65" spans="3:19" ht="24.75" thickBot="1" x14ac:dyDescent="0.6">
      <c r="C65" s="4"/>
      <c r="D65" s="4"/>
      <c r="E65" s="4"/>
      <c r="F65" s="4"/>
      <c r="G65" s="4"/>
      <c r="H65" s="4"/>
      <c r="I65" s="11">
        <f>SUM(I8:I64)</f>
        <v>159166349230</v>
      </c>
      <c r="J65" s="4"/>
      <c r="K65" s="11">
        <f>SUM(K8:K64)</f>
        <v>2256916498</v>
      </c>
      <c r="L65" s="4"/>
      <c r="M65" s="11">
        <f>SUM(M8:M64)</f>
        <v>156909432732</v>
      </c>
      <c r="N65" s="4"/>
      <c r="O65" s="11">
        <f>SUM(O8:O64)</f>
        <v>1592219252852</v>
      </c>
      <c r="P65" s="4"/>
      <c r="Q65" s="11">
        <f>SUM(Q8:Q64)</f>
        <v>56358382102</v>
      </c>
      <c r="R65" s="4"/>
      <c r="S65" s="11">
        <f>SUM(S8:S64)</f>
        <v>1535860870750</v>
      </c>
    </row>
    <row r="66" spans="3:19" ht="24.75" thickTop="1" x14ac:dyDescent="0.55000000000000004">
      <c r="I66" s="17"/>
      <c r="O66" s="3"/>
    </row>
    <row r="67" spans="3:19" x14ac:dyDescent="0.55000000000000004">
      <c r="I67" s="18"/>
      <c r="O67" s="3"/>
    </row>
    <row r="68" spans="3:19" x14ac:dyDescent="0.55000000000000004">
      <c r="O6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7"/>
  <sheetViews>
    <sheetView rightToLeft="1" topLeftCell="A103" workbookViewId="0">
      <selection activeCell="I112" sqref="I112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3</v>
      </c>
      <c r="C6" s="20" t="s">
        <v>191</v>
      </c>
      <c r="D6" s="20" t="s">
        <v>191</v>
      </c>
      <c r="E6" s="20" t="s">
        <v>191</v>
      </c>
      <c r="F6" s="20" t="s">
        <v>191</v>
      </c>
      <c r="G6" s="20" t="s">
        <v>191</v>
      </c>
      <c r="H6" s="20" t="s">
        <v>191</v>
      </c>
      <c r="I6" s="20" t="s">
        <v>191</v>
      </c>
      <c r="K6" s="20" t="s">
        <v>192</v>
      </c>
      <c r="L6" s="20" t="s">
        <v>192</v>
      </c>
      <c r="M6" s="20" t="s">
        <v>192</v>
      </c>
      <c r="N6" s="20" t="s">
        <v>192</v>
      </c>
      <c r="O6" s="20" t="s">
        <v>192</v>
      </c>
      <c r="P6" s="20" t="s">
        <v>192</v>
      </c>
      <c r="Q6" s="20" t="s">
        <v>192</v>
      </c>
    </row>
    <row r="7" spans="1:17" ht="24.75" x14ac:dyDescent="0.55000000000000004">
      <c r="A7" s="20" t="s">
        <v>3</v>
      </c>
      <c r="C7" s="20" t="s">
        <v>7</v>
      </c>
      <c r="E7" s="20" t="s">
        <v>251</v>
      </c>
      <c r="G7" s="20" t="s">
        <v>252</v>
      </c>
      <c r="I7" s="20" t="s">
        <v>253</v>
      </c>
      <c r="K7" s="20" t="s">
        <v>7</v>
      </c>
      <c r="M7" s="20" t="s">
        <v>251</v>
      </c>
      <c r="O7" s="20" t="s">
        <v>252</v>
      </c>
      <c r="Q7" s="20" t="s">
        <v>253</v>
      </c>
    </row>
    <row r="8" spans="1:17" x14ac:dyDescent="0.55000000000000004">
      <c r="A8" s="1" t="s">
        <v>94</v>
      </c>
      <c r="C8" s="6">
        <v>8575251</v>
      </c>
      <c r="D8" s="6"/>
      <c r="E8" s="6">
        <v>19673918816</v>
      </c>
      <c r="F8" s="6"/>
      <c r="G8" s="6">
        <v>26866261383</v>
      </c>
      <c r="H8" s="6"/>
      <c r="I8" s="6">
        <f t="shared" ref="I8:I71" si="0">E8-G8</f>
        <v>-7192342567</v>
      </c>
      <c r="J8" s="6"/>
      <c r="K8" s="6">
        <v>8575251</v>
      </c>
      <c r="L8" s="6"/>
      <c r="M8" s="6">
        <v>19673918816</v>
      </c>
      <c r="N8" s="6"/>
      <c r="O8" s="6">
        <v>26866261383</v>
      </c>
      <c r="P8" s="6"/>
      <c r="Q8" s="6">
        <f>M8-O8</f>
        <v>-7192342567</v>
      </c>
    </row>
    <row r="9" spans="1:17" x14ac:dyDescent="0.55000000000000004">
      <c r="A9" s="1" t="s">
        <v>65</v>
      </c>
      <c r="C9" s="6">
        <v>42700000</v>
      </c>
      <c r="D9" s="6"/>
      <c r="E9" s="6">
        <v>513595813500</v>
      </c>
      <c r="F9" s="6"/>
      <c r="G9" s="6">
        <v>597359179403</v>
      </c>
      <c r="H9" s="6"/>
      <c r="I9" s="6">
        <f t="shared" si="0"/>
        <v>-83763365903</v>
      </c>
      <c r="J9" s="6"/>
      <c r="K9" s="6">
        <v>42700000</v>
      </c>
      <c r="L9" s="6"/>
      <c r="M9" s="6">
        <v>513595813500</v>
      </c>
      <c r="N9" s="6"/>
      <c r="O9" s="6">
        <v>512772339807</v>
      </c>
      <c r="P9" s="6"/>
      <c r="Q9" s="6">
        <f t="shared" ref="Q9:Q72" si="1">M9-O9</f>
        <v>823473693</v>
      </c>
    </row>
    <row r="10" spans="1:17" x14ac:dyDescent="0.55000000000000004">
      <c r="A10" s="1" t="s">
        <v>85</v>
      </c>
      <c r="C10" s="6">
        <v>3087808</v>
      </c>
      <c r="D10" s="6"/>
      <c r="E10" s="6">
        <v>58230261674</v>
      </c>
      <c r="F10" s="6"/>
      <c r="G10" s="6">
        <v>61462377301</v>
      </c>
      <c r="H10" s="6"/>
      <c r="I10" s="6">
        <f t="shared" si="0"/>
        <v>-3232115627</v>
      </c>
      <c r="J10" s="6"/>
      <c r="K10" s="6">
        <v>3087808</v>
      </c>
      <c r="L10" s="6"/>
      <c r="M10" s="6">
        <v>58230261674</v>
      </c>
      <c r="N10" s="6"/>
      <c r="O10" s="6">
        <v>56843548371</v>
      </c>
      <c r="P10" s="6"/>
      <c r="Q10" s="6">
        <f t="shared" si="1"/>
        <v>1386713303</v>
      </c>
    </row>
    <row r="11" spans="1:17" x14ac:dyDescent="0.55000000000000004">
      <c r="A11" s="1" t="s">
        <v>84</v>
      </c>
      <c r="C11" s="6">
        <v>18133040</v>
      </c>
      <c r="D11" s="6"/>
      <c r="E11" s="6">
        <v>790024229749</v>
      </c>
      <c r="F11" s="6"/>
      <c r="G11" s="6">
        <v>902555231285</v>
      </c>
      <c r="H11" s="6"/>
      <c r="I11" s="6">
        <f t="shared" si="0"/>
        <v>-112531001536</v>
      </c>
      <c r="J11" s="6"/>
      <c r="K11" s="6">
        <v>18133040</v>
      </c>
      <c r="L11" s="6"/>
      <c r="M11" s="6">
        <v>790024229749</v>
      </c>
      <c r="N11" s="6"/>
      <c r="O11" s="6">
        <v>683315351150</v>
      </c>
      <c r="P11" s="6"/>
      <c r="Q11" s="6">
        <f t="shared" si="1"/>
        <v>106708878599</v>
      </c>
    </row>
    <row r="12" spans="1:17" x14ac:dyDescent="0.55000000000000004">
      <c r="A12" s="1" t="s">
        <v>61</v>
      </c>
      <c r="C12" s="6">
        <v>9886247</v>
      </c>
      <c r="D12" s="6"/>
      <c r="E12" s="6">
        <v>97684592873</v>
      </c>
      <c r="F12" s="6"/>
      <c r="G12" s="6">
        <v>92279509766</v>
      </c>
      <c r="H12" s="6"/>
      <c r="I12" s="6">
        <f t="shared" si="0"/>
        <v>5405083107</v>
      </c>
      <c r="J12" s="6"/>
      <c r="K12" s="6">
        <v>9886247</v>
      </c>
      <c r="L12" s="6"/>
      <c r="M12" s="6">
        <v>97684592873</v>
      </c>
      <c r="N12" s="6"/>
      <c r="O12" s="6">
        <v>91034422184</v>
      </c>
      <c r="P12" s="6"/>
      <c r="Q12" s="6">
        <f t="shared" si="1"/>
        <v>6650170689</v>
      </c>
    </row>
    <row r="13" spans="1:17" x14ac:dyDescent="0.55000000000000004">
      <c r="A13" s="1" t="s">
        <v>63</v>
      </c>
      <c r="C13" s="6">
        <v>1593955</v>
      </c>
      <c r="D13" s="6"/>
      <c r="E13" s="6">
        <v>43385984038</v>
      </c>
      <c r="F13" s="6"/>
      <c r="G13" s="6">
        <v>41256455058</v>
      </c>
      <c r="H13" s="6"/>
      <c r="I13" s="6">
        <f t="shared" si="0"/>
        <v>2129528980</v>
      </c>
      <c r="J13" s="6"/>
      <c r="K13" s="6">
        <v>1593955</v>
      </c>
      <c r="L13" s="6"/>
      <c r="M13" s="6">
        <v>43385984038</v>
      </c>
      <c r="N13" s="6"/>
      <c r="O13" s="6">
        <v>43842311677</v>
      </c>
      <c r="P13" s="6"/>
      <c r="Q13" s="6">
        <f t="shared" si="1"/>
        <v>-456327639</v>
      </c>
    </row>
    <row r="14" spans="1:17" x14ac:dyDescent="0.55000000000000004">
      <c r="A14" s="1" t="s">
        <v>60</v>
      </c>
      <c r="C14" s="6">
        <v>45861974</v>
      </c>
      <c r="D14" s="6"/>
      <c r="E14" s="6">
        <v>674809787960</v>
      </c>
      <c r="F14" s="6"/>
      <c r="G14" s="6">
        <v>797034152337</v>
      </c>
      <c r="H14" s="6"/>
      <c r="I14" s="6">
        <f t="shared" si="0"/>
        <v>-122224364377</v>
      </c>
      <c r="J14" s="6"/>
      <c r="K14" s="6">
        <v>45861974</v>
      </c>
      <c r="L14" s="6"/>
      <c r="M14" s="6">
        <v>674809787960</v>
      </c>
      <c r="N14" s="6"/>
      <c r="O14" s="6">
        <v>678411326485</v>
      </c>
      <c r="P14" s="6"/>
      <c r="Q14" s="6">
        <f t="shared" si="1"/>
        <v>-3601538525</v>
      </c>
    </row>
    <row r="15" spans="1:17" x14ac:dyDescent="0.55000000000000004">
      <c r="A15" s="1" t="s">
        <v>40</v>
      </c>
      <c r="C15" s="6">
        <v>10944108</v>
      </c>
      <c r="D15" s="6"/>
      <c r="E15" s="6">
        <v>246158919342</v>
      </c>
      <c r="F15" s="6"/>
      <c r="G15" s="6">
        <v>232255569409</v>
      </c>
      <c r="H15" s="6"/>
      <c r="I15" s="6">
        <f t="shared" si="0"/>
        <v>13903349933</v>
      </c>
      <c r="J15" s="6"/>
      <c r="K15" s="6">
        <v>10944108</v>
      </c>
      <c r="L15" s="6"/>
      <c r="M15" s="6">
        <v>246158919342</v>
      </c>
      <c r="N15" s="6"/>
      <c r="O15" s="6">
        <v>284050443457</v>
      </c>
      <c r="P15" s="6"/>
      <c r="Q15" s="6">
        <f t="shared" si="1"/>
        <v>-37891524115</v>
      </c>
    </row>
    <row r="16" spans="1:17" x14ac:dyDescent="0.55000000000000004">
      <c r="A16" s="1" t="s">
        <v>77</v>
      </c>
      <c r="C16" s="6">
        <v>410000</v>
      </c>
      <c r="D16" s="6"/>
      <c r="E16" s="6">
        <v>65679189696</v>
      </c>
      <c r="F16" s="6"/>
      <c r="G16" s="6">
        <v>79788817871</v>
      </c>
      <c r="H16" s="6"/>
      <c r="I16" s="6">
        <f t="shared" si="0"/>
        <v>-14109628175</v>
      </c>
      <c r="J16" s="6"/>
      <c r="K16" s="6">
        <v>410000</v>
      </c>
      <c r="L16" s="6"/>
      <c r="M16" s="6">
        <v>65679189696</v>
      </c>
      <c r="N16" s="6"/>
      <c r="O16" s="6">
        <v>57968804060</v>
      </c>
      <c r="P16" s="6"/>
      <c r="Q16" s="6">
        <f t="shared" si="1"/>
        <v>7710385636</v>
      </c>
    </row>
    <row r="17" spans="1:17" x14ac:dyDescent="0.55000000000000004">
      <c r="A17" s="1" t="s">
        <v>73</v>
      </c>
      <c r="C17" s="6">
        <v>12786874</v>
      </c>
      <c r="D17" s="6"/>
      <c r="E17" s="6">
        <v>225108128085</v>
      </c>
      <c r="F17" s="6"/>
      <c r="G17" s="6">
        <v>277300779669</v>
      </c>
      <c r="H17" s="6"/>
      <c r="I17" s="6">
        <f t="shared" si="0"/>
        <v>-52192651584</v>
      </c>
      <c r="J17" s="6"/>
      <c r="K17" s="6">
        <v>12786874</v>
      </c>
      <c r="L17" s="6"/>
      <c r="M17" s="6">
        <v>225108128085</v>
      </c>
      <c r="N17" s="6"/>
      <c r="O17" s="6">
        <v>271363752996</v>
      </c>
      <c r="P17" s="6"/>
      <c r="Q17" s="6">
        <f t="shared" si="1"/>
        <v>-46255624911</v>
      </c>
    </row>
    <row r="18" spans="1:17" x14ac:dyDescent="0.55000000000000004">
      <c r="A18" s="1" t="s">
        <v>41</v>
      </c>
      <c r="C18" s="6">
        <v>200000</v>
      </c>
      <c r="D18" s="6"/>
      <c r="E18" s="6">
        <v>5144606370</v>
      </c>
      <c r="F18" s="6"/>
      <c r="G18" s="6">
        <v>7839177704</v>
      </c>
      <c r="H18" s="6"/>
      <c r="I18" s="6">
        <f t="shared" si="0"/>
        <v>-2694571334</v>
      </c>
      <c r="J18" s="6"/>
      <c r="K18" s="6">
        <v>200000</v>
      </c>
      <c r="L18" s="6"/>
      <c r="M18" s="6">
        <v>5144606370</v>
      </c>
      <c r="N18" s="6"/>
      <c r="O18" s="6">
        <v>6570272879</v>
      </c>
      <c r="P18" s="6"/>
      <c r="Q18" s="6">
        <f t="shared" si="1"/>
        <v>-1425666509</v>
      </c>
    </row>
    <row r="19" spans="1:17" x14ac:dyDescent="0.55000000000000004">
      <c r="A19" s="1" t="s">
        <v>78</v>
      </c>
      <c r="C19" s="6">
        <v>57629874</v>
      </c>
      <c r="D19" s="6"/>
      <c r="E19" s="6">
        <v>1272343742505</v>
      </c>
      <c r="F19" s="6"/>
      <c r="G19" s="6">
        <v>1300385792402</v>
      </c>
      <c r="H19" s="6"/>
      <c r="I19" s="6">
        <f t="shared" si="0"/>
        <v>-28042049897</v>
      </c>
      <c r="J19" s="6"/>
      <c r="K19" s="6">
        <v>57629874</v>
      </c>
      <c r="L19" s="6"/>
      <c r="M19" s="6">
        <v>1272343742505</v>
      </c>
      <c r="N19" s="6"/>
      <c r="O19" s="6">
        <v>929767625285</v>
      </c>
      <c r="P19" s="6"/>
      <c r="Q19" s="6">
        <f t="shared" si="1"/>
        <v>342576117220</v>
      </c>
    </row>
    <row r="20" spans="1:17" x14ac:dyDescent="0.55000000000000004">
      <c r="A20" s="1" t="s">
        <v>90</v>
      </c>
      <c r="C20" s="6">
        <v>10359999</v>
      </c>
      <c r="D20" s="6"/>
      <c r="E20" s="6">
        <v>133569690367</v>
      </c>
      <c r="F20" s="6"/>
      <c r="G20" s="6">
        <v>172909414129</v>
      </c>
      <c r="H20" s="6"/>
      <c r="I20" s="6">
        <f t="shared" si="0"/>
        <v>-39339723762</v>
      </c>
      <c r="J20" s="6"/>
      <c r="K20" s="6">
        <v>10359999</v>
      </c>
      <c r="L20" s="6"/>
      <c r="M20" s="6">
        <v>133569690367</v>
      </c>
      <c r="N20" s="6"/>
      <c r="O20" s="6">
        <v>132848805376</v>
      </c>
      <c r="P20" s="6"/>
      <c r="Q20" s="6">
        <f t="shared" si="1"/>
        <v>720884991</v>
      </c>
    </row>
    <row r="21" spans="1:17" x14ac:dyDescent="0.55000000000000004">
      <c r="A21" s="1" t="s">
        <v>38</v>
      </c>
      <c r="C21" s="6">
        <v>7678060</v>
      </c>
      <c r="D21" s="6"/>
      <c r="E21" s="6">
        <v>159898267625</v>
      </c>
      <c r="F21" s="6"/>
      <c r="G21" s="6">
        <v>156458942627</v>
      </c>
      <c r="H21" s="6"/>
      <c r="I21" s="6">
        <f t="shared" si="0"/>
        <v>3439324998</v>
      </c>
      <c r="J21" s="6"/>
      <c r="K21" s="6">
        <v>7678060</v>
      </c>
      <c r="L21" s="6"/>
      <c r="M21" s="6">
        <v>159898267625</v>
      </c>
      <c r="N21" s="6"/>
      <c r="O21" s="6">
        <v>297792397066</v>
      </c>
      <c r="P21" s="6"/>
      <c r="Q21" s="6">
        <f t="shared" si="1"/>
        <v>-137894129441</v>
      </c>
    </row>
    <row r="22" spans="1:17" x14ac:dyDescent="0.55000000000000004">
      <c r="A22" s="1" t="s">
        <v>24</v>
      </c>
      <c r="C22" s="6">
        <v>1679210</v>
      </c>
      <c r="D22" s="6"/>
      <c r="E22" s="6">
        <v>78570124232</v>
      </c>
      <c r="F22" s="6"/>
      <c r="G22" s="6">
        <v>79571655452</v>
      </c>
      <c r="H22" s="6"/>
      <c r="I22" s="6">
        <f t="shared" si="0"/>
        <v>-1001531220</v>
      </c>
      <c r="J22" s="6"/>
      <c r="K22" s="6">
        <v>1679210</v>
      </c>
      <c r="L22" s="6"/>
      <c r="M22" s="6">
        <v>78570124232</v>
      </c>
      <c r="N22" s="6"/>
      <c r="O22" s="6">
        <v>59524338859</v>
      </c>
      <c r="P22" s="6"/>
      <c r="Q22" s="6">
        <f t="shared" si="1"/>
        <v>19045785373</v>
      </c>
    </row>
    <row r="23" spans="1:17" x14ac:dyDescent="0.55000000000000004">
      <c r="A23" s="1" t="s">
        <v>68</v>
      </c>
      <c r="C23" s="6">
        <v>7509810</v>
      </c>
      <c r="D23" s="6"/>
      <c r="E23" s="6">
        <v>227163803366</v>
      </c>
      <c r="F23" s="6"/>
      <c r="G23" s="6">
        <v>213278667833</v>
      </c>
      <c r="H23" s="6"/>
      <c r="I23" s="6">
        <f t="shared" si="0"/>
        <v>13885135533</v>
      </c>
      <c r="J23" s="6"/>
      <c r="K23" s="6">
        <v>7509810</v>
      </c>
      <c r="L23" s="6"/>
      <c r="M23" s="6">
        <v>227163803366</v>
      </c>
      <c r="N23" s="6"/>
      <c r="O23" s="6">
        <v>169159769447</v>
      </c>
      <c r="P23" s="6"/>
      <c r="Q23" s="6">
        <f t="shared" si="1"/>
        <v>58004033919</v>
      </c>
    </row>
    <row r="24" spans="1:17" x14ac:dyDescent="0.55000000000000004">
      <c r="A24" s="1" t="s">
        <v>87</v>
      </c>
      <c r="C24" s="6">
        <v>4810894</v>
      </c>
      <c r="D24" s="6"/>
      <c r="E24" s="6">
        <v>26350303185</v>
      </c>
      <c r="F24" s="6"/>
      <c r="G24" s="6">
        <v>27450225097</v>
      </c>
      <c r="H24" s="6"/>
      <c r="I24" s="6">
        <f t="shared" si="0"/>
        <v>-1099921912</v>
      </c>
      <c r="J24" s="6"/>
      <c r="K24" s="6">
        <v>4810894</v>
      </c>
      <c r="L24" s="6"/>
      <c r="M24" s="6">
        <v>26350303185</v>
      </c>
      <c r="N24" s="6"/>
      <c r="O24" s="6">
        <v>39118961902</v>
      </c>
      <c r="P24" s="6"/>
      <c r="Q24" s="6">
        <f t="shared" si="1"/>
        <v>-12768658717</v>
      </c>
    </row>
    <row r="25" spans="1:17" x14ac:dyDescent="0.55000000000000004">
      <c r="A25" s="1" t="s">
        <v>74</v>
      </c>
      <c r="C25" s="6">
        <v>91735822</v>
      </c>
      <c r="D25" s="6"/>
      <c r="E25" s="6">
        <v>337950117241</v>
      </c>
      <c r="F25" s="6"/>
      <c r="G25" s="6">
        <v>337526507750</v>
      </c>
      <c r="H25" s="6"/>
      <c r="I25" s="6">
        <f t="shared" si="0"/>
        <v>423609491</v>
      </c>
      <c r="J25" s="6"/>
      <c r="K25" s="6">
        <v>91735822</v>
      </c>
      <c r="L25" s="6"/>
      <c r="M25" s="6">
        <v>337950117241</v>
      </c>
      <c r="N25" s="6"/>
      <c r="O25" s="6">
        <v>294413408111</v>
      </c>
      <c r="P25" s="6"/>
      <c r="Q25" s="6">
        <f t="shared" si="1"/>
        <v>43536709130</v>
      </c>
    </row>
    <row r="26" spans="1:17" x14ac:dyDescent="0.55000000000000004">
      <c r="A26" s="1" t="s">
        <v>80</v>
      </c>
      <c r="C26" s="6">
        <v>8217393</v>
      </c>
      <c r="D26" s="6"/>
      <c r="E26" s="6">
        <v>172355339695</v>
      </c>
      <c r="F26" s="6"/>
      <c r="G26" s="6">
        <v>217282087009</v>
      </c>
      <c r="H26" s="6"/>
      <c r="I26" s="6">
        <f t="shared" si="0"/>
        <v>-44926747314</v>
      </c>
      <c r="J26" s="6"/>
      <c r="K26" s="6">
        <v>8217393</v>
      </c>
      <c r="L26" s="6"/>
      <c r="M26" s="6">
        <v>172355339695</v>
      </c>
      <c r="N26" s="6"/>
      <c r="O26" s="6">
        <v>223735201647</v>
      </c>
      <c r="P26" s="6"/>
      <c r="Q26" s="6">
        <f t="shared" si="1"/>
        <v>-51379861952</v>
      </c>
    </row>
    <row r="27" spans="1:17" x14ac:dyDescent="0.55000000000000004">
      <c r="A27" s="1" t="s">
        <v>21</v>
      </c>
      <c r="C27" s="6">
        <v>2400000</v>
      </c>
      <c r="D27" s="6"/>
      <c r="E27" s="6">
        <v>458439955200</v>
      </c>
      <c r="F27" s="6"/>
      <c r="G27" s="6">
        <v>513216086400</v>
      </c>
      <c r="H27" s="6"/>
      <c r="I27" s="6">
        <f t="shared" si="0"/>
        <v>-54776131200</v>
      </c>
      <c r="J27" s="6"/>
      <c r="K27" s="6">
        <v>2400000</v>
      </c>
      <c r="L27" s="6"/>
      <c r="M27" s="6">
        <v>458439955200</v>
      </c>
      <c r="N27" s="6"/>
      <c r="O27" s="6">
        <v>345714685200</v>
      </c>
      <c r="P27" s="6"/>
      <c r="Q27" s="6">
        <f t="shared" si="1"/>
        <v>112725270000</v>
      </c>
    </row>
    <row r="28" spans="1:17" x14ac:dyDescent="0.55000000000000004">
      <c r="A28" s="1" t="s">
        <v>33</v>
      </c>
      <c r="C28" s="6">
        <v>14104969</v>
      </c>
      <c r="D28" s="6"/>
      <c r="E28" s="6">
        <v>124647085022</v>
      </c>
      <c r="F28" s="6"/>
      <c r="G28" s="6">
        <v>123104770134</v>
      </c>
      <c r="H28" s="6"/>
      <c r="I28" s="6">
        <f t="shared" si="0"/>
        <v>1542314888</v>
      </c>
      <c r="J28" s="6"/>
      <c r="K28" s="6">
        <v>14104969</v>
      </c>
      <c r="L28" s="6"/>
      <c r="M28" s="6">
        <v>124647085022</v>
      </c>
      <c r="N28" s="6"/>
      <c r="O28" s="6">
        <v>133620553460</v>
      </c>
      <c r="P28" s="6"/>
      <c r="Q28" s="6">
        <f t="shared" si="1"/>
        <v>-8973468438</v>
      </c>
    </row>
    <row r="29" spans="1:17" x14ac:dyDescent="0.55000000000000004">
      <c r="A29" s="1" t="s">
        <v>34</v>
      </c>
      <c r="C29" s="6">
        <v>12239749</v>
      </c>
      <c r="D29" s="6"/>
      <c r="E29" s="6">
        <v>80423357681</v>
      </c>
      <c r="F29" s="6"/>
      <c r="G29" s="6">
        <v>87601841952</v>
      </c>
      <c r="H29" s="6"/>
      <c r="I29" s="6">
        <f t="shared" si="0"/>
        <v>-7178484271</v>
      </c>
      <c r="J29" s="6"/>
      <c r="K29" s="6">
        <v>12239749</v>
      </c>
      <c r="L29" s="6"/>
      <c r="M29" s="6">
        <v>80423357681</v>
      </c>
      <c r="N29" s="6"/>
      <c r="O29" s="6">
        <v>87115165100</v>
      </c>
      <c r="P29" s="6"/>
      <c r="Q29" s="6">
        <f t="shared" si="1"/>
        <v>-6691807419</v>
      </c>
    </row>
    <row r="30" spans="1:17" x14ac:dyDescent="0.55000000000000004">
      <c r="A30" s="1" t="s">
        <v>27</v>
      </c>
      <c r="C30" s="6">
        <v>5688099</v>
      </c>
      <c r="D30" s="6"/>
      <c r="E30" s="6">
        <v>558357662581</v>
      </c>
      <c r="F30" s="6"/>
      <c r="G30" s="6">
        <v>639137498980</v>
      </c>
      <c r="H30" s="6"/>
      <c r="I30" s="6">
        <f t="shared" si="0"/>
        <v>-80779836399</v>
      </c>
      <c r="J30" s="6"/>
      <c r="K30" s="6">
        <v>5688099</v>
      </c>
      <c r="L30" s="6"/>
      <c r="M30" s="6">
        <v>558357662581</v>
      </c>
      <c r="N30" s="6"/>
      <c r="O30" s="6">
        <v>341573533131</v>
      </c>
      <c r="P30" s="6"/>
      <c r="Q30" s="6">
        <f t="shared" si="1"/>
        <v>216784129450</v>
      </c>
    </row>
    <row r="31" spans="1:17" x14ac:dyDescent="0.55000000000000004">
      <c r="A31" s="1" t="s">
        <v>55</v>
      </c>
      <c r="C31" s="6">
        <v>290100</v>
      </c>
      <c r="D31" s="6"/>
      <c r="E31" s="6">
        <v>339139046124</v>
      </c>
      <c r="F31" s="6"/>
      <c r="G31" s="6">
        <v>358492633562</v>
      </c>
      <c r="H31" s="6"/>
      <c r="I31" s="6">
        <f t="shared" si="0"/>
        <v>-19353587438</v>
      </c>
      <c r="J31" s="6"/>
      <c r="K31" s="6">
        <v>290100</v>
      </c>
      <c r="L31" s="6"/>
      <c r="M31" s="6">
        <v>339139046124</v>
      </c>
      <c r="N31" s="6"/>
      <c r="O31" s="6">
        <v>316767474413</v>
      </c>
      <c r="P31" s="6"/>
      <c r="Q31" s="6">
        <f t="shared" si="1"/>
        <v>22371571711</v>
      </c>
    </row>
    <row r="32" spans="1:17" x14ac:dyDescent="0.55000000000000004">
      <c r="A32" s="1" t="s">
        <v>31</v>
      </c>
      <c r="C32" s="6">
        <v>3892776</v>
      </c>
      <c r="D32" s="6"/>
      <c r="E32" s="6">
        <v>418266575400</v>
      </c>
      <c r="F32" s="6"/>
      <c r="G32" s="6">
        <v>463541058999</v>
      </c>
      <c r="H32" s="6"/>
      <c r="I32" s="6">
        <f t="shared" si="0"/>
        <v>-45274483599</v>
      </c>
      <c r="J32" s="6"/>
      <c r="K32" s="6">
        <v>3892776</v>
      </c>
      <c r="L32" s="6"/>
      <c r="M32" s="6">
        <v>418266575400</v>
      </c>
      <c r="N32" s="6"/>
      <c r="O32" s="6">
        <v>305389935522</v>
      </c>
      <c r="P32" s="6"/>
      <c r="Q32" s="6">
        <f t="shared" si="1"/>
        <v>112876639878</v>
      </c>
    </row>
    <row r="33" spans="1:17" x14ac:dyDescent="0.55000000000000004">
      <c r="A33" s="1" t="s">
        <v>45</v>
      </c>
      <c r="C33" s="6">
        <v>11359792</v>
      </c>
      <c r="D33" s="6"/>
      <c r="E33" s="6">
        <v>101821778559</v>
      </c>
      <c r="F33" s="6"/>
      <c r="G33" s="6">
        <v>106045061822</v>
      </c>
      <c r="H33" s="6"/>
      <c r="I33" s="6">
        <f t="shared" si="0"/>
        <v>-4223283263</v>
      </c>
      <c r="J33" s="6"/>
      <c r="K33" s="6">
        <v>11359792</v>
      </c>
      <c r="L33" s="6"/>
      <c r="M33" s="6">
        <v>101821778559</v>
      </c>
      <c r="N33" s="6"/>
      <c r="O33" s="6">
        <v>109568228608</v>
      </c>
      <c r="P33" s="6"/>
      <c r="Q33" s="6">
        <f t="shared" si="1"/>
        <v>-7746450049</v>
      </c>
    </row>
    <row r="34" spans="1:17" x14ac:dyDescent="0.55000000000000004">
      <c r="A34" s="1" t="s">
        <v>30</v>
      </c>
      <c r="C34" s="6">
        <v>9424485</v>
      </c>
      <c r="D34" s="6"/>
      <c r="E34" s="6">
        <v>306693615720</v>
      </c>
      <c r="F34" s="6"/>
      <c r="G34" s="6">
        <v>275862180667</v>
      </c>
      <c r="H34" s="6"/>
      <c r="I34" s="6">
        <f t="shared" si="0"/>
        <v>30831435053</v>
      </c>
      <c r="J34" s="6"/>
      <c r="K34" s="6">
        <v>9424485</v>
      </c>
      <c r="L34" s="6"/>
      <c r="M34" s="6">
        <v>306693615755</v>
      </c>
      <c r="N34" s="6"/>
      <c r="O34" s="6">
        <v>267177665552</v>
      </c>
      <c r="P34" s="6"/>
      <c r="Q34" s="6">
        <f t="shared" si="1"/>
        <v>39515950203</v>
      </c>
    </row>
    <row r="35" spans="1:17" x14ac:dyDescent="0.55000000000000004">
      <c r="A35" s="1" t="s">
        <v>67</v>
      </c>
      <c r="C35" s="6">
        <v>561012</v>
      </c>
      <c r="D35" s="6"/>
      <c r="E35" s="6">
        <v>18375357594</v>
      </c>
      <c r="F35" s="6"/>
      <c r="G35" s="6">
        <v>24170705580</v>
      </c>
      <c r="H35" s="6"/>
      <c r="I35" s="6">
        <f t="shared" si="0"/>
        <v>-5795347986</v>
      </c>
      <c r="J35" s="6"/>
      <c r="K35" s="6">
        <v>561012</v>
      </c>
      <c r="L35" s="6"/>
      <c r="M35" s="6">
        <v>18375357594</v>
      </c>
      <c r="N35" s="6"/>
      <c r="O35" s="6">
        <v>16913136480</v>
      </c>
      <c r="P35" s="6"/>
      <c r="Q35" s="6">
        <f t="shared" si="1"/>
        <v>1462221114</v>
      </c>
    </row>
    <row r="36" spans="1:17" x14ac:dyDescent="0.55000000000000004">
      <c r="A36" s="1" t="s">
        <v>57</v>
      </c>
      <c r="C36" s="6">
        <v>91400</v>
      </c>
      <c r="D36" s="6"/>
      <c r="E36" s="6">
        <v>106727738755</v>
      </c>
      <c r="F36" s="6"/>
      <c r="G36" s="6">
        <v>112833112287</v>
      </c>
      <c r="H36" s="6"/>
      <c r="I36" s="6">
        <f t="shared" si="0"/>
        <v>-6105373532</v>
      </c>
      <c r="J36" s="6"/>
      <c r="K36" s="6">
        <v>91400</v>
      </c>
      <c r="L36" s="6"/>
      <c r="M36" s="6">
        <v>106727738755</v>
      </c>
      <c r="N36" s="6"/>
      <c r="O36" s="6">
        <v>93648316453</v>
      </c>
      <c r="P36" s="6"/>
      <c r="Q36" s="6">
        <f t="shared" si="1"/>
        <v>13079422302</v>
      </c>
    </row>
    <row r="37" spans="1:17" x14ac:dyDescent="0.55000000000000004">
      <c r="A37" s="1" t="s">
        <v>64</v>
      </c>
      <c r="C37" s="6">
        <v>178047</v>
      </c>
      <c r="D37" s="6"/>
      <c r="E37" s="6">
        <v>3770190288</v>
      </c>
      <c r="F37" s="6"/>
      <c r="G37" s="6">
        <v>5379538720</v>
      </c>
      <c r="H37" s="6"/>
      <c r="I37" s="6">
        <f t="shared" si="0"/>
        <v>-1609348432</v>
      </c>
      <c r="J37" s="6"/>
      <c r="K37" s="6">
        <v>178047</v>
      </c>
      <c r="L37" s="6"/>
      <c r="M37" s="6">
        <v>3770190288</v>
      </c>
      <c r="N37" s="6"/>
      <c r="O37" s="6">
        <v>2424396101</v>
      </c>
      <c r="P37" s="6"/>
      <c r="Q37" s="6">
        <f t="shared" si="1"/>
        <v>1345794187</v>
      </c>
    </row>
    <row r="38" spans="1:17" x14ac:dyDescent="0.55000000000000004">
      <c r="A38" s="1" t="s">
        <v>23</v>
      </c>
      <c r="C38" s="6">
        <v>22344695</v>
      </c>
      <c r="D38" s="6"/>
      <c r="E38" s="6">
        <v>233334371400</v>
      </c>
      <c r="F38" s="6"/>
      <c r="G38" s="6">
        <v>272553422255</v>
      </c>
      <c r="H38" s="6"/>
      <c r="I38" s="6">
        <f t="shared" si="0"/>
        <v>-39219050855</v>
      </c>
      <c r="J38" s="6"/>
      <c r="K38" s="6">
        <v>22344695</v>
      </c>
      <c r="L38" s="6"/>
      <c r="M38" s="6">
        <v>233334371400</v>
      </c>
      <c r="N38" s="6"/>
      <c r="O38" s="6">
        <v>197705682346</v>
      </c>
      <c r="P38" s="6"/>
      <c r="Q38" s="6">
        <f t="shared" si="1"/>
        <v>35628689054</v>
      </c>
    </row>
    <row r="39" spans="1:17" x14ac:dyDescent="0.55000000000000004">
      <c r="A39" s="1" t="s">
        <v>32</v>
      </c>
      <c r="C39" s="6">
        <v>3311040</v>
      </c>
      <c r="D39" s="6"/>
      <c r="E39" s="6">
        <v>329361033612</v>
      </c>
      <c r="F39" s="6"/>
      <c r="G39" s="6">
        <v>403254892506</v>
      </c>
      <c r="H39" s="6"/>
      <c r="I39" s="6">
        <f t="shared" si="0"/>
        <v>-73893858894</v>
      </c>
      <c r="J39" s="6"/>
      <c r="K39" s="6">
        <v>3311040</v>
      </c>
      <c r="L39" s="6"/>
      <c r="M39" s="6">
        <v>329361033612</v>
      </c>
      <c r="N39" s="6"/>
      <c r="O39" s="6">
        <v>281123164655</v>
      </c>
      <c r="P39" s="6"/>
      <c r="Q39" s="6">
        <f t="shared" si="1"/>
        <v>48237868957</v>
      </c>
    </row>
    <row r="40" spans="1:17" x14ac:dyDescent="0.55000000000000004">
      <c r="A40" s="1" t="s">
        <v>47</v>
      </c>
      <c r="C40" s="6">
        <v>82469611</v>
      </c>
      <c r="D40" s="6"/>
      <c r="E40" s="6">
        <v>552865814997</v>
      </c>
      <c r="F40" s="6"/>
      <c r="G40" s="6">
        <v>805196920952</v>
      </c>
      <c r="H40" s="6"/>
      <c r="I40" s="6">
        <f t="shared" si="0"/>
        <v>-252331105955</v>
      </c>
      <c r="J40" s="6"/>
      <c r="K40" s="6">
        <v>82469611</v>
      </c>
      <c r="L40" s="6"/>
      <c r="M40" s="6">
        <v>552865814997</v>
      </c>
      <c r="N40" s="6"/>
      <c r="O40" s="6">
        <v>614841876109</v>
      </c>
      <c r="P40" s="6"/>
      <c r="Q40" s="6">
        <f t="shared" si="1"/>
        <v>-61976061112</v>
      </c>
    </row>
    <row r="41" spans="1:17" x14ac:dyDescent="0.55000000000000004">
      <c r="A41" s="1" t="s">
        <v>46</v>
      </c>
      <c r="C41" s="6">
        <v>21477500</v>
      </c>
      <c r="D41" s="6"/>
      <c r="E41" s="6">
        <v>263241910428</v>
      </c>
      <c r="F41" s="6"/>
      <c r="G41" s="6">
        <v>309997772865</v>
      </c>
      <c r="H41" s="6"/>
      <c r="I41" s="6">
        <f t="shared" si="0"/>
        <v>-46755862437</v>
      </c>
      <c r="J41" s="6"/>
      <c r="K41" s="6">
        <v>21477500</v>
      </c>
      <c r="L41" s="6"/>
      <c r="M41" s="6">
        <v>263241910428</v>
      </c>
      <c r="N41" s="6"/>
      <c r="O41" s="6">
        <v>242746189908</v>
      </c>
      <c r="P41" s="6"/>
      <c r="Q41" s="6">
        <f t="shared" si="1"/>
        <v>20495720520</v>
      </c>
    </row>
    <row r="42" spans="1:17" x14ac:dyDescent="0.55000000000000004">
      <c r="A42" s="1" t="s">
        <v>44</v>
      </c>
      <c r="C42" s="6">
        <v>633689</v>
      </c>
      <c r="D42" s="6"/>
      <c r="E42" s="6">
        <v>36730550676</v>
      </c>
      <c r="F42" s="6"/>
      <c r="G42" s="6">
        <v>31514825079</v>
      </c>
      <c r="H42" s="6"/>
      <c r="I42" s="6">
        <f t="shared" si="0"/>
        <v>5215725597</v>
      </c>
      <c r="J42" s="6"/>
      <c r="K42" s="6">
        <v>633689</v>
      </c>
      <c r="L42" s="6"/>
      <c r="M42" s="6">
        <v>36730550676</v>
      </c>
      <c r="N42" s="6"/>
      <c r="O42" s="6">
        <v>13319818327</v>
      </c>
      <c r="P42" s="6"/>
      <c r="Q42" s="6">
        <f t="shared" si="1"/>
        <v>23410732349</v>
      </c>
    </row>
    <row r="43" spans="1:17" x14ac:dyDescent="0.55000000000000004">
      <c r="A43" s="1" t="s">
        <v>20</v>
      </c>
      <c r="C43" s="6">
        <v>1717429</v>
      </c>
      <c r="D43" s="6"/>
      <c r="E43" s="6">
        <v>111736913968</v>
      </c>
      <c r="F43" s="6"/>
      <c r="G43" s="6">
        <v>115458632416</v>
      </c>
      <c r="H43" s="6"/>
      <c r="I43" s="6">
        <f t="shared" si="0"/>
        <v>-3721718448</v>
      </c>
      <c r="J43" s="6"/>
      <c r="K43" s="6">
        <v>1717429</v>
      </c>
      <c r="L43" s="6"/>
      <c r="M43" s="6">
        <v>111736913968</v>
      </c>
      <c r="N43" s="6"/>
      <c r="O43" s="6">
        <v>71754048801</v>
      </c>
      <c r="P43" s="6"/>
      <c r="Q43" s="6">
        <f t="shared" si="1"/>
        <v>39982865167</v>
      </c>
    </row>
    <row r="44" spans="1:17" x14ac:dyDescent="0.55000000000000004">
      <c r="A44" s="1" t="s">
        <v>93</v>
      </c>
      <c r="C44" s="6">
        <v>956885</v>
      </c>
      <c r="D44" s="6"/>
      <c r="E44" s="6">
        <v>33881442449</v>
      </c>
      <c r="F44" s="6"/>
      <c r="G44" s="6">
        <v>22028778751</v>
      </c>
      <c r="H44" s="6"/>
      <c r="I44" s="6">
        <f t="shared" si="0"/>
        <v>11852663698</v>
      </c>
      <c r="J44" s="6"/>
      <c r="K44" s="6">
        <v>956885</v>
      </c>
      <c r="L44" s="6"/>
      <c r="M44" s="6">
        <v>33881442449</v>
      </c>
      <c r="N44" s="6"/>
      <c r="O44" s="6">
        <v>22028778751</v>
      </c>
      <c r="P44" s="6"/>
      <c r="Q44" s="6">
        <f t="shared" si="1"/>
        <v>11852663698</v>
      </c>
    </row>
    <row r="45" spans="1:17" x14ac:dyDescent="0.55000000000000004">
      <c r="A45" s="1" t="s">
        <v>92</v>
      </c>
      <c r="C45" s="6">
        <v>2092534</v>
      </c>
      <c r="D45" s="6"/>
      <c r="E45" s="6">
        <v>9618305746</v>
      </c>
      <c r="F45" s="6"/>
      <c r="G45" s="6">
        <v>6980748587</v>
      </c>
      <c r="H45" s="6"/>
      <c r="I45" s="6">
        <f t="shared" si="0"/>
        <v>2637557159</v>
      </c>
      <c r="J45" s="6"/>
      <c r="K45" s="6">
        <v>2092534</v>
      </c>
      <c r="L45" s="6"/>
      <c r="M45" s="6">
        <v>9618305746</v>
      </c>
      <c r="N45" s="6"/>
      <c r="O45" s="6">
        <v>6980748587</v>
      </c>
      <c r="P45" s="6"/>
      <c r="Q45" s="6">
        <f t="shared" si="1"/>
        <v>2637557159</v>
      </c>
    </row>
    <row r="46" spans="1:17" x14ac:dyDescent="0.55000000000000004">
      <c r="A46" s="1" t="s">
        <v>56</v>
      </c>
      <c r="C46" s="6">
        <v>231600</v>
      </c>
      <c r="D46" s="6"/>
      <c r="E46" s="6">
        <v>270025169695</v>
      </c>
      <c r="F46" s="6"/>
      <c r="G46" s="6">
        <v>285755671558</v>
      </c>
      <c r="H46" s="6"/>
      <c r="I46" s="6">
        <f t="shared" si="0"/>
        <v>-15730501863</v>
      </c>
      <c r="J46" s="6"/>
      <c r="K46" s="6">
        <v>231600</v>
      </c>
      <c r="L46" s="6"/>
      <c r="M46" s="6">
        <v>270025169695</v>
      </c>
      <c r="N46" s="6"/>
      <c r="O46" s="6">
        <v>232020934551</v>
      </c>
      <c r="P46" s="6"/>
      <c r="Q46" s="6">
        <f t="shared" si="1"/>
        <v>38004235144</v>
      </c>
    </row>
    <row r="47" spans="1:17" x14ac:dyDescent="0.55000000000000004">
      <c r="A47" s="1" t="s">
        <v>42</v>
      </c>
      <c r="C47" s="6">
        <v>219291</v>
      </c>
      <c r="D47" s="6"/>
      <c r="E47" s="6">
        <v>2219099704</v>
      </c>
      <c r="F47" s="6"/>
      <c r="G47" s="6">
        <v>1222684699</v>
      </c>
      <c r="H47" s="6"/>
      <c r="I47" s="6">
        <f t="shared" si="0"/>
        <v>996415005</v>
      </c>
      <c r="J47" s="6"/>
      <c r="K47" s="6">
        <v>219291</v>
      </c>
      <c r="L47" s="6"/>
      <c r="M47" s="6">
        <v>2219099704</v>
      </c>
      <c r="N47" s="6"/>
      <c r="O47" s="6">
        <v>1102498849</v>
      </c>
      <c r="P47" s="6"/>
      <c r="Q47" s="6">
        <f t="shared" si="1"/>
        <v>1116600855</v>
      </c>
    </row>
    <row r="48" spans="1:17" x14ac:dyDescent="0.55000000000000004">
      <c r="A48" s="1" t="s">
        <v>91</v>
      </c>
      <c r="C48" s="6">
        <v>650804</v>
      </c>
      <c r="D48" s="6"/>
      <c r="E48" s="6">
        <v>6190489592</v>
      </c>
      <c r="F48" s="6"/>
      <c r="G48" s="6">
        <v>4970143314</v>
      </c>
      <c r="H48" s="6"/>
      <c r="I48" s="6">
        <f t="shared" si="0"/>
        <v>1220346278</v>
      </c>
      <c r="J48" s="6"/>
      <c r="K48" s="6">
        <v>650804</v>
      </c>
      <c r="L48" s="6"/>
      <c r="M48" s="6">
        <v>6190489592</v>
      </c>
      <c r="N48" s="6"/>
      <c r="O48" s="6">
        <v>4970143314</v>
      </c>
      <c r="P48" s="6"/>
      <c r="Q48" s="6">
        <f t="shared" si="1"/>
        <v>1220346278</v>
      </c>
    </row>
    <row r="49" spans="1:17" x14ac:dyDescent="0.55000000000000004">
      <c r="A49" s="1" t="s">
        <v>26</v>
      </c>
      <c r="C49" s="6">
        <v>5100000</v>
      </c>
      <c r="D49" s="6"/>
      <c r="E49" s="6">
        <v>459665618850</v>
      </c>
      <c r="F49" s="6"/>
      <c r="G49" s="6">
        <v>447397053750</v>
      </c>
      <c r="H49" s="6"/>
      <c r="I49" s="6">
        <f t="shared" si="0"/>
        <v>12268565100</v>
      </c>
      <c r="J49" s="6"/>
      <c r="K49" s="6">
        <v>5100000</v>
      </c>
      <c r="L49" s="6"/>
      <c r="M49" s="6">
        <v>459665618850</v>
      </c>
      <c r="N49" s="6"/>
      <c r="O49" s="6">
        <v>352522200000</v>
      </c>
      <c r="P49" s="6"/>
      <c r="Q49" s="6">
        <f t="shared" si="1"/>
        <v>107143418850</v>
      </c>
    </row>
    <row r="50" spans="1:17" x14ac:dyDescent="0.55000000000000004">
      <c r="A50" s="1" t="s">
        <v>48</v>
      </c>
      <c r="C50" s="6">
        <v>456860</v>
      </c>
      <c r="D50" s="6"/>
      <c r="E50" s="6">
        <v>1720288695</v>
      </c>
      <c r="F50" s="6"/>
      <c r="G50" s="6">
        <v>1506842104</v>
      </c>
      <c r="H50" s="6"/>
      <c r="I50" s="6">
        <f t="shared" si="0"/>
        <v>213446591</v>
      </c>
      <c r="J50" s="6"/>
      <c r="K50" s="6">
        <v>456860</v>
      </c>
      <c r="L50" s="6"/>
      <c r="M50" s="6">
        <v>1720288695</v>
      </c>
      <c r="N50" s="6"/>
      <c r="O50" s="6">
        <v>869736720</v>
      </c>
      <c r="P50" s="6"/>
      <c r="Q50" s="6">
        <f t="shared" si="1"/>
        <v>850551975</v>
      </c>
    </row>
    <row r="51" spans="1:17" x14ac:dyDescent="0.55000000000000004">
      <c r="A51" s="1" t="s">
        <v>96</v>
      </c>
      <c r="C51" s="6">
        <v>29403165</v>
      </c>
      <c r="D51" s="6"/>
      <c r="E51" s="6">
        <v>113171653003</v>
      </c>
      <c r="F51" s="6"/>
      <c r="G51" s="6">
        <v>121533084022</v>
      </c>
      <c r="H51" s="6"/>
      <c r="I51" s="6">
        <f t="shared" si="0"/>
        <v>-8361431019</v>
      </c>
      <c r="J51" s="6"/>
      <c r="K51" s="6">
        <v>29403165</v>
      </c>
      <c r="L51" s="6"/>
      <c r="M51" s="6">
        <v>113171653003</v>
      </c>
      <c r="N51" s="6"/>
      <c r="O51" s="6">
        <v>121533084022</v>
      </c>
      <c r="P51" s="6"/>
      <c r="Q51" s="6">
        <f t="shared" si="1"/>
        <v>-8361431019</v>
      </c>
    </row>
    <row r="52" spans="1:17" x14ac:dyDescent="0.55000000000000004">
      <c r="A52" s="1" t="s">
        <v>70</v>
      </c>
      <c r="C52" s="6">
        <v>43579341</v>
      </c>
      <c r="D52" s="6"/>
      <c r="E52" s="6">
        <v>1111592327014</v>
      </c>
      <c r="F52" s="6"/>
      <c r="G52" s="6">
        <v>1325716686906</v>
      </c>
      <c r="H52" s="6"/>
      <c r="I52" s="6">
        <f t="shared" si="0"/>
        <v>-214124359892</v>
      </c>
      <c r="J52" s="6"/>
      <c r="K52" s="6">
        <v>43579341</v>
      </c>
      <c r="L52" s="6"/>
      <c r="M52" s="6">
        <v>1111592327014</v>
      </c>
      <c r="N52" s="6"/>
      <c r="O52" s="6">
        <v>873808418740</v>
      </c>
      <c r="P52" s="6"/>
      <c r="Q52" s="6">
        <f t="shared" si="1"/>
        <v>237783908274</v>
      </c>
    </row>
    <row r="53" spans="1:17" x14ac:dyDescent="0.55000000000000004">
      <c r="A53" s="1" t="s">
        <v>52</v>
      </c>
      <c r="C53" s="6">
        <v>4306209</v>
      </c>
      <c r="D53" s="6"/>
      <c r="E53" s="6">
        <v>39937877236</v>
      </c>
      <c r="F53" s="6"/>
      <c r="G53" s="6">
        <v>44637555513</v>
      </c>
      <c r="H53" s="6"/>
      <c r="I53" s="6">
        <f t="shared" si="0"/>
        <v>-4699678277</v>
      </c>
      <c r="J53" s="6"/>
      <c r="K53" s="6">
        <v>4306209</v>
      </c>
      <c r="L53" s="6"/>
      <c r="M53" s="6">
        <v>39937877236</v>
      </c>
      <c r="N53" s="6"/>
      <c r="O53" s="6">
        <v>42371279723</v>
      </c>
      <c r="P53" s="6"/>
      <c r="Q53" s="6">
        <f t="shared" si="1"/>
        <v>-2433402487</v>
      </c>
    </row>
    <row r="54" spans="1:17" x14ac:dyDescent="0.55000000000000004">
      <c r="A54" s="1" t="s">
        <v>35</v>
      </c>
      <c r="C54" s="6">
        <v>9980735</v>
      </c>
      <c r="D54" s="6"/>
      <c r="E54" s="6">
        <v>215094859907</v>
      </c>
      <c r="F54" s="6"/>
      <c r="G54" s="6">
        <v>250916203436</v>
      </c>
      <c r="H54" s="6"/>
      <c r="I54" s="6">
        <f t="shared" si="0"/>
        <v>-35821343529</v>
      </c>
      <c r="J54" s="6"/>
      <c r="K54" s="6">
        <v>9980735</v>
      </c>
      <c r="L54" s="6"/>
      <c r="M54" s="6">
        <v>215094859907</v>
      </c>
      <c r="N54" s="6"/>
      <c r="O54" s="6">
        <v>275317452416</v>
      </c>
      <c r="P54" s="6"/>
      <c r="Q54" s="6">
        <f t="shared" si="1"/>
        <v>-60222592509</v>
      </c>
    </row>
    <row r="55" spans="1:17" x14ac:dyDescent="0.55000000000000004">
      <c r="A55" s="1" t="s">
        <v>79</v>
      </c>
      <c r="C55" s="6">
        <v>35333329</v>
      </c>
      <c r="D55" s="6"/>
      <c r="E55" s="6">
        <v>304868470610</v>
      </c>
      <c r="F55" s="6"/>
      <c r="G55" s="6">
        <v>351196707873</v>
      </c>
      <c r="H55" s="6"/>
      <c r="I55" s="6">
        <f t="shared" si="0"/>
        <v>-46328237263</v>
      </c>
      <c r="J55" s="6"/>
      <c r="K55" s="6">
        <v>35333329</v>
      </c>
      <c r="L55" s="6"/>
      <c r="M55" s="6">
        <v>304868470610</v>
      </c>
      <c r="N55" s="6"/>
      <c r="O55" s="6">
        <v>355670933040</v>
      </c>
      <c r="P55" s="6"/>
      <c r="Q55" s="6">
        <f t="shared" si="1"/>
        <v>-50802462430</v>
      </c>
    </row>
    <row r="56" spans="1:17" x14ac:dyDescent="0.55000000000000004">
      <c r="A56" s="1" t="s">
        <v>97</v>
      </c>
      <c r="C56" s="6">
        <v>12000000</v>
      </c>
      <c r="D56" s="6"/>
      <c r="E56" s="6">
        <v>28962640800</v>
      </c>
      <c r="F56" s="6"/>
      <c r="G56" s="6">
        <v>39720826740</v>
      </c>
      <c r="H56" s="6"/>
      <c r="I56" s="6">
        <f t="shared" si="0"/>
        <v>-10758185940</v>
      </c>
      <c r="J56" s="6"/>
      <c r="K56" s="6">
        <v>12000000</v>
      </c>
      <c r="L56" s="6"/>
      <c r="M56" s="6">
        <v>28962640800</v>
      </c>
      <c r="N56" s="6"/>
      <c r="O56" s="6">
        <v>39720826740</v>
      </c>
      <c r="P56" s="6"/>
      <c r="Q56" s="6">
        <f t="shared" si="1"/>
        <v>-10758185940</v>
      </c>
    </row>
    <row r="57" spans="1:17" x14ac:dyDescent="0.55000000000000004">
      <c r="A57" s="1" t="s">
        <v>51</v>
      </c>
      <c r="C57" s="6">
        <v>9495314</v>
      </c>
      <c r="D57" s="6"/>
      <c r="E57" s="6">
        <v>151398622782</v>
      </c>
      <c r="F57" s="6"/>
      <c r="G57" s="6">
        <v>167538999650</v>
      </c>
      <c r="H57" s="6"/>
      <c r="I57" s="6">
        <f t="shared" si="0"/>
        <v>-16140376868</v>
      </c>
      <c r="J57" s="6"/>
      <c r="K57" s="6">
        <v>9495314</v>
      </c>
      <c r="L57" s="6"/>
      <c r="M57" s="6">
        <v>151398622782</v>
      </c>
      <c r="N57" s="6"/>
      <c r="O57" s="6">
        <v>143847569277</v>
      </c>
      <c r="P57" s="6"/>
      <c r="Q57" s="6">
        <f t="shared" si="1"/>
        <v>7551053505</v>
      </c>
    </row>
    <row r="58" spans="1:17" x14ac:dyDescent="0.55000000000000004">
      <c r="A58" s="1" t="s">
        <v>50</v>
      </c>
      <c r="C58" s="6">
        <v>32995935</v>
      </c>
      <c r="D58" s="6"/>
      <c r="E58" s="6">
        <v>266004830504</v>
      </c>
      <c r="F58" s="6"/>
      <c r="G58" s="6">
        <v>294320361663</v>
      </c>
      <c r="H58" s="6"/>
      <c r="I58" s="6">
        <f t="shared" si="0"/>
        <v>-28315531159</v>
      </c>
      <c r="J58" s="6"/>
      <c r="K58" s="6">
        <v>32995935</v>
      </c>
      <c r="L58" s="6"/>
      <c r="M58" s="6">
        <v>266004830504</v>
      </c>
      <c r="N58" s="6"/>
      <c r="O58" s="6">
        <v>220166962914</v>
      </c>
      <c r="P58" s="6"/>
      <c r="Q58" s="6">
        <f t="shared" si="1"/>
        <v>45837867590</v>
      </c>
    </row>
    <row r="59" spans="1:17" x14ac:dyDescent="0.55000000000000004">
      <c r="A59" s="1" t="s">
        <v>49</v>
      </c>
      <c r="C59" s="6">
        <v>96512880</v>
      </c>
      <c r="D59" s="6"/>
      <c r="E59" s="6">
        <v>633194947202</v>
      </c>
      <c r="F59" s="6"/>
      <c r="G59" s="6">
        <v>724336644148</v>
      </c>
      <c r="H59" s="6"/>
      <c r="I59" s="6">
        <f t="shared" si="0"/>
        <v>-91141696946</v>
      </c>
      <c r="J59" s="6"/>
      <c r="K59" s="6">
        <v>96512880</v>
      </c>
      <c r="L59" s="6"/>
      <c r="M59" s="6">
        <v>633194947202</v>
      </c>
      <c r="N59" s="6"/>
      <c r="O59" s="6">
        <v>658204538880</v>
      </c>
      <c r="P59" s="6"/>
      <c r="Q59" s="6">
        <f t="shared" si="1"/>
        <v>-25009591678</v>
      </c>
    </row>
    <row r="60" spans="1:17" x14ac:dyDescent="0.55000000000000004">
      <c r="A60" s="1" t="s">
        <v>53</v>
      </c>
      <c r="C60" s="6">
        <v>40664165</v>
      </c>
      <c r="D60" s="6"/>
      <c r="E60" s="6">
        <v>701325399336</v>
      </c>
      <c r="F60" s="6"/>
      <c r="G60" s="6">
        <v>737301169100</v>
      </c>
      <c r="H60" s="6"/>
      <c r="I60" s="6">
        <f t="shared" si="0"/>
        <v>-35975769764</v>
      </c>
      <c r="J60" s="6"/>
      <c r="K60" s="6">
        <v>40664165</v>
      </c>
      <c r="L60" s="6"/>
      <c r="M60" s="6">
        <v>701325399336</v>
      </c>
      <c r="N60" s="6"/>
      <c r="O60" s="6">
        <v>586930535928</v>
      </c>
      <c r="P60" s="6"/>
      <c r="Q60" s="6">
        <f t="shared" si="1"/>
        <v>114394863408</v>
      </c>
    </row>
    <row r="61" spans="1:17" x14ac:dyDescent="0.55000000000000004">
      <c r="A61" s="1" t="s">
        <v>54</v>
      </c>
      <c r="C61" s="6">
        <v>60194533</v>
      </c>
      <c r="D61" s="6"/>
      <c r="E61" s="6">
        <v>825741982295</v>
      </c>
      <c r="F61" s="6"/>
      <c r="G61" s="6">
        <v>972341102340</v>
      </c>
      <c r="H61" s="6"/>
      <c r="I61" s="6">
        <f t="shared" si="0"/>
        <v>-146599120045</v>
      </c>
      <c r="J61" s="6"/>
      <c r="K61" s="6">
        <v>60194533</v>
      </c>
      <c r="L61" s="6"/>
      <c r="M61" s="6">
        <v>825741982295</v>
      </c>
      <c r="N61" s="6"/>
      <c r="O61" s="6">
        <v>633667216858</v>
      </c>
      <c r="P61" s="6"/>
      <c r="Q61" s="6">
        <f t="shared" si="1"/>
        <v>192074765437</v>
      </c>
    </row>
    <row r="62" spans="1:17" x14ac:dyDescent="0.55000000000000004">
      <c r="A62" s="1" t="s">
        <v>83</v>
      </c>
      <c r="C62" s="6">
        <v>48436086</v>
      </c>
      <c r="D62" s="6"/>
      <c r="E62" s="6">
        <v>580182090024</v>
      </c>
      <c r="F62" s="6"/>
      <c r="G62" s="6">
        <v>688748279213</v>
      </c>
      <c r="H62" s="6"/>
      <c r="I62" s="6">
        <f t="shared" si="0"/>
        <v>-108566189189</v>
      </c>
      <c r="J62" s="6"/>
      <c r="K62" s="6">
        <v>48436086</v>
      </c>
      <c r="L62" s="6"/>
      <c r="M62" s="6">
        <v>580182090024</v>
      </c>
      <c r="N62" s="6"/>
      <c r="O62" s="6">
        <v>589743717407</v>
      </c>
      <c r="P62" s="6"/>
      <c r="Q62" s="6">
        <f t="shared" si="1"/>
        <v>-9561627383</v>
      </c>
    </row>
    <row r="63" spans="1:17" x14ac:dyDescent="0.55000000000000004">
      <c r="A63" s="1" t="s">
        <v>36</v>
      </c>
      <c r="C63" s="6">
        <v>10593117</v>
      </c>
      <c r="D63" s="6"/>
      <c r="E63" s="6">
        <v>306846762975</v>
      </c>
      <c r="F63" s="6"/>
      <c r="G63" s="6">
        <v>263311759610</v>
      </c>
      <c r="H63" s="6"/>
      <c r="I63" s="6">
        <f t="shared" si="0"/>
        <v>43535003365</v>
      </c>
      <c r="J63" s="6"/>
      <c r="K63" s="6">
        <v>10593117</v>
      </c>
      <c r="L63" s="6"/>
      <c r="M63" s="6">
        <v>306846762975</v>
      </c>
      <c r="N63" s="6"/>
      <c r="O63" s="6">
        <v>301436980498</v>
      </c>
      <c r="P63" s="6"/>
      <c r="Q63" s="6">
        <f t="shared" si="1"/>
        <v>5409782477</v>
      </c>
    </row>
    <row r="64" spans="1:17" x14ac:dyDescent="0.55000000000000004">
      <c r="A64" s="1" t="s">
        <v>86</v>
      </c>
      <c r="C64" s="6">
        <v>63987299</v>
      </c>
      <c r="D64" s="6"/>
      <c r="E64" s="6">
        <v>149475450276</v>
      </c>
      <c r="F64" s="6"/>
      <c r="G64" s="6">
        <v>163723322945</v>
      </c>
      <c r="H64" s="6"/>
      <c r="I64" s="6">
        <f t="shared" si="0"/>
        <v>-14247872669</v>
      </c>
      <c r="J64" s="6"/>
      <c r="K64" s="6">
        <v>63987299</v>
      </c>
      <c r="L64" s="6"/>
      <c r="M64" s="6">
        <v>149475450241</v>
      </c>
      <c r="N64" s="6"/>
      <c r="O64" s="6">
        <v>152857656055</v>
      </c>
      <c r="P64" s="6"/>
      <c r="Q64" s="6">
        <f t="shared" si="1"/>
        <v>-3382205814</v>
      </c>
    </row>
    <row r="65" spans="1:17" x14ac:dyDescent="0.55000000000000004">
      <c r="A65" s="1" t="s">
        <v>75</v>
      </c>
      <c r="C65" s="6">
        <v>16573188</v>
      </c>
      <c r="D65" s="6"/>
      <c r="E65" s="6">
        <v>200989845883</v>
      </c>
      <c r="F65" s="6"/>
      <c r="G65" s="6">
        <v>215158976890</v>
      </c>
      <c r="H65" s="6"/>
      <c r="I65" s="6">
        <f t="shared" si="0"/>
        <v>-14169131007</v>
      </c>
      <c r="J65" s="6"/>
      <c r="K65" s="6">
        <v>16573188</v>
      </c>
      <c r="L65" s="6"/>
      <c r="M65" s="6">
        <v>200989845883</v>
      </c>
      <c r="N65" s="6"/>
      <c r="O65" s="6">
        <v>214020933513</v>
      </c>
      <c r="P65" s="6"/>
      <c r="Q65" s="6">
        <f t="shared" si="1"/>
        <v>-13031087630</v>
      </c>
    </row>
    <row r="66" spans="1:17" x14ac:dyDescent="0.55000000000000004">
      <c r="A66" s="1" t="s">
        <v>89</v>
      </c>
      <c r="C66" s="6">
        <v>4400000</v>
      </c>
      <c r="D66" s="6"/>
      <c r="E66" s="6">
        <v>62458149600</v>
      </c>
      <c r="F66" s="6"/>
      <c r="G66" s="6">
        <v>79018867240</v>
      </c>
      <c r="H66" s="6"/>
      <c r="I66" s="6">
        <f t="shared" si="0"/>
        <v>-16560717640</v>
      </c>
      <c r="J66" s="6"/>
      <c r="K66" s="6">
        <v>4400000</v>
      </c>
      <c r="L66" s="6"/>
      <c r="M66" s="6">
        <v>62458149600</v>
      </c>
      <c r="N66" s="6"/>
      <c r="O66" s="6">
        <v>72125268134</v>
      </c>
      <c r="P66" s="6"/>
      <c r="Q66" s="6">
        <f t="shared" si="1"/>
        <v>-9667118534</v>
      </c>
    </row>
    <row r="67" spans="1:17" x14ac:dyDescent="0.55000000000000004">
      <c r="A67" s="1" t="s">
        <v>37</v>
      </c>
      <c r="C67" s="6">
        <v>60880844</v>
      </c>
      <c r="D67" s="6"/>
      <c r="E67" s="6">
        <v>598528983454</v>
      </c>
      <c r="F67" s="6"/>
      <c r="G67" s="6">
        <v>767375885763</v>
      </c>
      <c r="H67" s="6"/>
      <c r="I67" s="6">
        <f t="shared" si="0"/>
        <v>-168846902309</v>
      </c>
      <c r="J67" s="6"/>
      <c r="K67" s="6">
        <v>60880844</v>
      </c>
      <c r="L67" s="6"/>
      <c r="M67" s="6">
        <v>598528983454</v>
      </c>
      <c r="N67" s="6"/>
      <c r="O67" s="6">
        <v>471200534811</v>
      </c>
      <c r="P67" s="6"/>
      <c r="Q67" s="6">
        <f t="shared" si="1"/>
        <v>127328448643</v>
      </c>
    </row>
    <row r="68" spans="1:17" x14ac:dyDescent="0.55000000000000004">
      <c r="A68" s="1" t="s">
        <v>29</v>
      </c>
      <c r="C68" s="6">
        <v>11020888</v>
      </c>
      <c r="D68" s="6"/>
      <c r="E68" s="6">
        <v>840382115185</v>
      </c>
      <c r="F68" s="6"/>
      <c r="G68" s="6">
        <v>821977188141</v>
      </c>
      <c r="H68" s="6"/>
      <c r="I68" s="6">
        <f t="shared" si="0"/>
        <v>18404927044</v>
      </c>
      <c r="J68" s="6"/>
      <c r="K68" s="6">
        <v>11020888</v>
      </c>
      <c r="L68" s="6"/>
      <c r="M68" s="6">
        <v>840382115185</v>
      </c>
      <c r="N68" s="6"/>
      <c r="O68" s="6">
        <v>603966445185</v>
      </c>
      <c r="P68" s="6"/>
      <c r="Q68" s="6">
        <f t="shared" si="1"/>
        <v>236415670000</v>
      </c>
    </row>
    <row r="69" spans="1:17" x14ac:dyDescent="0.55000000000000004">
      <c r="A69" s="1" t="s">
        <v>88</v>
      </c>
      <c r="C69" s="6">
        <v>1506553</v>
      </c>
      <c r="D69" s="6"/>
      <c r="E69" s="6">
        <v>45841199585</v>
      </c>
      <c r="F69" s="6"/>
      <c r="G69" s="6">
        <v>39461470404</v>
      </c>
      <c r="H69" s="6"/>
      <c r="I69" s="6">
        <f t="shared" si="0"/>
        <v>6379729181</v>
      </c>
      <c r="J69" s="6"/>
      <c r="K69" s="6">
        <v>1506553</v>
      </c>
      <c r="L69" s="6"/>
      <c r="M69" s="6">
        <v>45841199585</v>
      </c>
      <c r="N69" s="6"/>
      <c r="O69" s="6">
        <v>50962953998</v>
      </c>
      <c r="P69" s="6"/>
      <c r="Q69" s="6">
        <f t="shared" si="1"/>
        <v>-5121754413</v>
      </c>
    </row>
    <row r="70" spans="1:17" x14ac:dyDescent="0.55000000000000004">
      <c r="A70" s="1" t="s">
        <v>59</v>
      </c>
      <c r="C70" s="6">
        <v>4530397</v>
      </c>
      <c r="D70" s="6"/>
      <c r="E70" s="6">
        <v>106641486144</v>
      </c>
      <c r="F70" s="6"/>
      <c r="G70" s="6">
        <v>130869999465</v>
      </c>
      <c r="H70" s="6"/>
      <c r="I70" s="6">
        <f t="shared" si="0"/>
        <v>-24228513321</v>
      </c>
      <c r="J70" s="6"/>
      <c r="K70" s="6">
        <v>4530397</v>
      </c>
      <c r="L70" s="6"/>
      <c r="M70" s="6">
        <v>106641486144</v>
      </c>
      <c r="N70" s="6"/>
      <c r="O70" s="6">
        <v>112349360159</v>
      </c>
      <c r="P70" s="6"/>
      <c r="Q70" s="6">
        <f t="shared" si="1"/>
        <v>-5707874015</v>
      </c>
    </row>
    <row r="71" spans="1:17" x14ac:dyDescent="0.55000000000000004">
      <c r="A71" s="1" t="s">
        <v>58</v>
      </c>
      <c r="C71" s="6">
        <v>1023131</v>
      </c>
      <c r="D71" s="6"/>
      <c r="E71" s="6">
        <v>39461282777</v>
      </c>
      <c r="F71" s="6"/>
      <c r="G71" s="6">
        <v>45156725652</v>
      </c>
      <c r="H71" s="6"/>
      <c r="I71" s="6">
        <f t="shared" si="0"/>
        <v>-5695442875</v>
      </c>
      <c r="J71" s="6"/>
      <c r="K71" s="6">
        <v>1023131</v>
      </c>
      <c r="L71" s="6"/>
      <c r="M71" s="6">
        <v>39461282777</v>
      </c>
      <c r="N71" s="6"/>
      <c r="O71" s="6">
        <v>41302131278</v>
      </c>
      <c r="P71" s="6"/>
      <c r="Q71" s="6">
        <f t="shared" si="1"/>
        <v>-1840848501</v>
      </c>
    </row>
    <row r="72" spans="1:17" x14ac:dyDescent="0.55000000000000004">
      <c r="A72" s="1" t="s">
        <v>43</v>
      </c>
      <c r="C72" s="6">
        <v>538214</v>
      </c>
      <c r="D72" s="6"/>
      <c r="E72" s="6">
        <v>295802578286</v>
      </c>
      <c r="F72" s="6"/>
      <c r="G72" s="6">
        <v>303405093501</v>
      </c>
      <c r="H72" s="6"/>
      <c r="I72" s="6">
        <f t="shared" ref="I72:I108" si="2">E72-G72</f>
        <v>-7602515215</v>
      </c>
      <c r="J72" s="6"/>
      <c r="K72" s="6">
        <v>538214</v>
      </c>
      <c r="L72" s="6"/>
      <c r="M72" s="6">
        <v>295802578286</v>
      </c>
      <c r="N72" s="6"/>
      <c r="O72" s="6">
        <v>218140290554</v>
      </c>
      <c r="P72" s="6"/>
      <c r="Q72" s="6">
        <f t="shared" si="1"/>
        <v>77662287732</v>
      </c>
    </row>
    <row r="73" spans="1:17" x14ac:dyDescent="0.55000000000000004">
      <c r="A73" s="1" t="s">
        <v>18</v>
      </c>
      <c r="C73" s="6">
        <v>9325945</v>
      </c>
      <c r="D73" s="6"/>
      <c r="E73" s="6">
        <v>355243859636</v>
      </c>
      <c r="F73" s="6"/>
      <c r="G73" s="6">
        <v>375354398056</v>
      </c>
      <c r="H73" s="6"/>
      <c r="I73" s="6">
        <f t="shared" si="2"/>
        <v>-20110538420</v>
      </c>
      <c r="J73" s="6"/>
      <c r="K73" s="6">
        <v>9325945</v>
      </c>
      <c r="L73" s="6"/>
      <c r="M73" s="6">
        <v>355243859636</v>
      </c>
      <c r="N73" s="6"/>
      <c r="O73" s="6">
        <v>265135030938</v>
      </c>
      <c r="P73" s="6"/>
      <c r="Q73" s="6">
        <f t="shared" ref="Q73:Q109" si="3">M73-O73</f>
        <v>90108828698</v>
      </c>
    </row>
    <row r="74" spans="1:17" x14ac:dyDescent="0.55000000000000004">
      <c r="A74" s="1" t="s">
        <v>82</v>
      </c>
      <c r="C74" s="6">
        <v>20837840</v>
      </c>
      <c r="D74" s="6"/>
      <c r="E74" s="6">
        <v>547052906641</v>
      </c>
      <c r="F74" s="6"/>
      <c r="G74" s="6">
        <v>622451338302</v>
      </c>
      <c r="H74" s="6"/>
      <c r="I74" s="6">
        <f t="shared" si="2"/>
        <v>-75398431661</v>
      </c>
      <c r="J74" s="6"/>
      <c r="K74" s="6">
        <v>20837840</v>
      </c>
      <c r="L74" s="6"/>
      <c r="M74" s="6">
        <v>547052906641</v>
      </c>
      <c r="N74" s="6"/>
      <c r="O74" s="6">
        <v>476211523047</v>
      </c>
      <c r="P74" s="6"/>
      <c r="Q74" s="6">
        <f t="shared" si="3"/>
        <v>70841383594</v>
      </c>
    </row>
    <row r="75" spans="1:17" x14ac:dyDescent="0.55000000000000004">
      <c r="A75" s="1" t="s">
        <v>81</v>
      </c>
      <c r="C75" s="6">
        <v>1946219</v>
      </c>
      <c r="D75" s="6"/>
      <c r="E75" s="6">
        <v>41343235364</v>
      </c>
      <c r="F75" s="6"/>
      <c r="G75" s="6">
        <v>47572772935</v>
      </c>
      <c r="H75" s="6"/>
      <c r="I75" s="6">
        <f t="shared" si="2"/>
        <v>-6229537571</v>
      </c>
      <c r="J75" s="6"/>
      <c r="K75" s="6">
        <v>1946219</v>
      </c>
      <c r="L75" s="6"/>
      <c r="M75" s="6">
        <v>41343235364</v>
      </c>
      <c r="N75" s="6"/>
      <c r="O75" s="6">
        <v>21782928467</v>
      </c>
      <c r="P75" s="6"/>
      <c r="Q75" s="6">
        <f t="shared" si="3"/>
        <v>19560306897</v>
      </c>
    </row>
    <row r="76" spans="1:17" x14ac:dyDescent="0.55000000000000004">
      <c r="A76" s="1" t="s">
        <v>72</v>
      </c>
      <c r="C76" s="6">
        <v>163249622</v>
      </c>
      <c r="D76" s="6"/>
      <c r="E76" s="6">
        <v>1639010696165</v>
      </c>
      <c r="F76" s="6"/>
      <c r="G76" s="6">
        <v>2005284116521</v>
      </c>
      <c r="H76" s="6"/>
      <c r="I76" s="6">
        <f t="shared" si="2"/>
        <v>-366273420356</v>
      </c>
      <c r="J76" s="6"/>
      <c r="K76" s="6">
        <v>163249622</v>
      </c>
      <c r="L76" s="6"/>
      <c r="M76" s="6">
        <v>1639010696165</v>
      </c>
      <c r="N76" s="6"/>
      <c r="O76" s="6">
        <v>1485323599028</v>
      </c>
      <c r="P76" s="6"/>
      <c r="Q76" s="6">
        <f t="shared" si="3"/>
        <v>153687097137</v>
      </c>
    </row>
    <row r="77" spans="1:17" x14ac:dyDescent="0.55000000000000004">
      <c r="A77" s="1" t="s">
        <v>69</v>
      </c>
      <c r="C77" s="6">
        <v>92298294</v>
      </c>
      <c r="D77" s="6"/>
      <c r="E77" s="6">
        <v>1470738379985</v>
      </c>
      <c r="F77" s="6"/>
      <c r="G77" s="6">
        <v>1656458976165</v>
      </c>
      <c r="H77" s="6"/>
      <c r="I77" s="6">
        <f t="shared" si="2"/>
        <v>-185720596180</v>
      </c>
      <c r="J77" s="6"/>
      <c r="K77" s="6">
        <v>92298294</v>
      </c>
      <c r="L77" s="6"/>
      <c r="M77" s="6">
        <v>1470738379985</v>
      </c>
      <c r="N77" s="6"/>
      <c r="O77" s="6">
        <v>1339797195657</v>
      </c>
      <c r="P77" s="6"/>
      <c r="Q77" s="6">
        <f t="shared" si="3"/>
        <v>130941184328</v>
      </c>
    </row>
    <row r="78" spans="1:17" x14ac:dyDescent="0.55000000000000004">
      <c r="A78" s="1" t="s">
        <v>28</v>
      </c>
      <c r="C78" s="6">
        <v>3888326</v>
      </c>
      <c r="D78" s="6"/>
      <c r="E78" s="6">
        <v>194032561107</v>
      </c>
      <c r="F78" s="6"/>
      <c r="G78" s="6">
        <v>188466686844</v>
      </c>
      <c r="H78" s="6"/>
      <c r="I78" s="6">
        <f t="shared" si="2"/>
        <v>5565874263</v>
      </c>
      <c r="J78" s="6"/>
      <c r="K78" s="6">
        <v>3888326</v>
      </c>
      <c r="L78" s="6"/>
      <c r="M78" s="6">
        <v>194032561107</v>
      </c>
      <c r="N78" s="6"/>
      <c r="O78" s="6">
        <v>172928621191</v>
      </c>
      <c r="P78" s="6"/>
      <c r="Q78" s="6">
        <f t="shared" si="3"/>
        <v>21103939916</v>
      </c>
    </row>
    <row r="79" spans="1:17" x14ac:dyDescent="0.55000000000000004">
      <c r="A79" s="1" t="s">
        <v>71</v>
      </c>
      <c r="C79" s="6">
        <v>4889593</v>
      </c>
      <c r="D79" s="6"/>
      <c r="E79" s="6">
        <v>134052587839</v>
      </c>
      <c r="F79" s="6"/>
      <c r="G79" s="6">
        <v>150839057083</v>
      </c>
      <c r="H79" s="6"/>
      <c r="I79" s="6">
        <f t="shared" si="2"/>
        <v>-16786469244</v>
      </c>
      <c r="J79" s="6"/>
      <c r="K79" s="6">
        <v>4889593</v>
      </c>
      <c r="L79" s="6"/>
      <c r="M79" s="6">
        <v>134052587839</v>
      </c>
      <c r="N79" s="6"/>
      <c r="O79" s="6">
        <v>105681848083</v>
      </c>
      <c r="P79" s="6"/>
      <c r="Q79" s="6">
        <f t="shared" si="3"/>
        <v>28370739756</v>
      </c>
    </row>
    <row r="80" spans="1:17" x14ac:dyDescent="0.55000000000000004">
      <c r="A80" s="1" t="s">
        <v>15</v>
      </c>
      <c r="C80" s="6">
        <v>242400000</v>
      </c>
      <c r="D80" s="6"/>
      <c r="E80" s="6">
        <v>510107493240</v>
      </c>
      <c r="F80" s="6"/>
      <c r="G80" s="6">
        <v>653477336640</v>
      </c>
      <c r="H80" s="6"/>
      <c r="I80" s="6">
        <f t="shared" si="2"/>
        <v>-143369843400</v>
      </c>
      <c r="J80" s="6"/>
      <c r="K80" s="6">
        <v>242400000</v>
      </c>
      <c r="L80" s="6"/>
      <c r="M80" s="6">
        <v>510107493240</v>
      </c>
      <c r="N80" s="6"/>
      <c r="O80" s="6">
        <v>621670917931</v>
      </c>
      <c r="P80" s="6"/>
      <c r="Q80" s="6">
        <f t="shared" si="3"/>
        <v>-111563424691</v>
      </c>
    </row>
    <row r="81" spans="1:17" x14ac:dyDescent="0.55000000000000004">
      <c r="A81" s="1" t="s">
        <v>16</v>
      </c>
      <c r="C81" s="6">
        <v>75603088</v>
      </c>
      <c r="D81" s="6"/>
      <c r="E81" s="6">
        <v>155266613728</v>
      </c>
      <c r="F81" s="6"/>
      <c r="G81" s="6">
        <v>189235882559</v>
      </c>
      <c r="H81" s="6"/>
      <c r="I81" s="6">
        <f t="shared" si="2"/>
        <v>-33969268831</v>
      </c>
      <c r="J81" s="6"/>
      <c r="K81" s="6">
        <v>75603088</v>
      </c>
      <c r="L81" s="6"/>
      <c r="M81" s="6">
        <v>155266613728</v>
      </c>
      <c r="N81" s="6"/>
      <c r="O81" s="6">
        <v>172100942021</v>
      </c>
      <c r="P81" s="6"/>
      <c r="Q81" s="6">
        <f t="shared" si="3"/>
        <v>-16834328293</v>
      </c>
    </row>
    <row r="82" spans="1:17" x14ac:dyDescent="0.55000000000000004">
      <c r="A82" s="1" t="s">
        <v>39</v>
      </c>
      <c r="C82" s="6">
        <v>68331606</v>
      </c>
      <c r="D82" s="6"/>
      <c r="E82" s="6">
        <v>404153946018</v>
      </c>
      <c r="F82" s="6"/>
      <c r="G82" s="6">
        <v>480229982916</v>
      </c>
      <c r="H82" s="6"/>
      <c r="I82" s="6">
        <f t="shared" si="2"/>
        <v>-76076036898</v>
      </c>
      <c r="J82" s="6"/>
      <c r="K82" s="6">
        <v>68331606</v>
      </c>
      <c r="L82" s="6"/>
      <c r="M82" s="6">
        <v>404153946018</v>
      </c>
      <c r="N82" s="6"/>
      <c r="O82" s="6">
        <v>491777238516</v>
      </c>
      <c r="P82" s="6"/>
      <c r="Q82" s="6">
        <f t="shared" si="3"/>
        <v>-87623292498</v>
      </c>
    </row>
    <row r="83" spans="1:17" x14ac:dyDescent="0.55000000000000004">
      <c r="A83" s="1" t="s">
        <v>25</v>
      </c>
      <c r="C83" s="6">
        <v>3006727</v>
      </c>
      <c r="D83" s="6"/>
      <c r="E83" s="6">
        <v>721571000021</v>
      </c>
      <c r="F83" s="6"/>
      <c r="G83" s="6">
        <v>733577158147</v>
      </c>
      <c r="H83" s="6"/>
      <c r="I83" s="6">
        <f t="shared" si="2"/>
        <v>-12006158126</v>
      </c>
      <c r="J83" s="6"/>
      <c r="K83" s="6">
        <v>3006727</v>
      </c>
      <c r="L83" s="6"/>
      <c r="M83" s="6">
        <v>721571000021</v>
      </c>
      <c r="N83" s="6"/>
      <c r="O83" s="6">
        <v>622567929796</v>
      </c>
      <c r="P83" s="6"/>
      <c r="Q83" s="6">
        <f t="shared" si="3"/>
        <v>99003070225</v>
      </c>
    </row>
    <row r="84" spans="1:17" x14ac:dyDescent="0.55000000000000004">
      <c r="A84" s="1" t="s">
        <v>66</v>
      </c>
      <c r="C84" s="6">
        <v>1181108</v>
      </c>
      <c r="D84" s="6"/>
      <c r="E84" s="6">
        <v>51636056317</v>
      </c>
      <c r="F84" s="6"/>
      <c r="G84" s="6">
        <v>56128769388</v>
      </c>
      <c r="H84" s="6"/>
      <c r="I84" s="6">
        <f t="shared" si="2"/>
        <v>-4492713071</v>
      </c>
      <c r="J84" s="6"/>
      <c r="K84" s="6">
        <v>1181108</v>
      </c>
      <c r="L84" s="6"/>
      <c r="M84" s="6">
        <v>51636056317</v>
      </c>
      <c r="N84" s="6"/>
      <c r="O84" s="6">
        <v>41468519988</v>
      </c>
      <c r="P84" s="6"/>
      <c r="Q84" s="6">
        <f t="shared" si="3"/>
        <v>10167536329</v>
      </c>
    </row>
    <row r="85" spans="1:17" x14ac:dyDescent="0.55000000000000004">
      <c r="A85" s="1" t="s">
        <v>22</v>
      </c>
      <c r="C85" s="6">
        <v>8755105</v>
      </c>
      <c r="D85" s="6"/>
      <c r="E85" s="6">
        <v>1347052216746</v>
      </c>
      <c r="F85" s="6"/>
      <c r="G85" s="6">
        <v>1406145669076</v>
      </c>
      <c r="H85" s="6"/>
      <c r="I85" s="6">
        <f t="shared" si="2"/>
        <v>-59093452330</v>
      </c>
      <c r="J85" s="6"/>
      <c r="K85" s="6">
        <v>8755105</v>
      </c>
      <c r="L85" s="6"/>
      <c r="M85" s="6">
        <v>1347052216746</v>
      </c>
      <c r="N85" s="6"/>
      <c r="O85" s="6">
        <v>797021850434</v>
      </c>
      <c r="P85" s="6"/>
      <c r="Q85" s="6">
        <f t="shared" si="3"/>
        <v>550030366312</v>
      </c>
    </row>
    <row r="86" spans="1:17" x14ac:dyDescent="0.55000000000000004">
      <c r="A86" s="1" t="s">
        <v>76</v>
      </c>
      <c r="C86" s="6">
        <v>6700000</v>
      </c>
      <c r="D86" s="6"/>
      <c r="E86" s="6">
        <v>191878489350</v>
      </c>
      <c r="F86" s="6"/>
      <c r="G86" s="6">
        <v>200137056750</v>
      </c>
      <c r="H86" s="6"/>
      <c r="I86" s="6">
        <f t="shared" si="2"/>
        <v>-8258567400</v>
      </c>
      <c r="J86" s="6"/>
      <c r="K86" s="6">
        <v>6700000</v>
      </c>
      <c r="L86" s="6"/>
      <c r="M86" s="6">
        <v>191878489350</v>
      </c>
      <c r="N86" s="6"/>
      <c r="O86" s="6">
        <v>123168295500</v>
      </c>
      <c r="P86" s="6"/>
      <c r="Q86" s="6">
        <f t="shared" si="3"/>
        <v>68710193850</v>
      </c>
    </row>
    <row r="87" spans="1:17" x14ac:dyDescent="0.55000000000000004">
      <c r="A87" s="1" t="s">
        <v>17</v>
      </c>
      <c r="C87" s="6">
        <v>18731444</v>
      </c>
      <c r="D87" s="6"/>
      <c r="E87" s="6">
        <v>111161351691</v>
      </c>
      <c r="F87" s="6"/>
      <c r="G87" s="6">
        <v>69620149744</v>
      </c>
      <c r="H87" s="6"/>
      <c r="I87" s="6">
        <f t="shared" si="2"/>
        <v>41541201947</v>
      </c>
      <c r="J87" s="6"/>
      <c r="K87" s="6">
        <v>18731444</v>
      </c>
      <c r="L87" s="6"/>
      <c r="M87" s="6">
        <v>111161351691</v>
      </c>
      <c r="N87" s="6"/>
      <c r="O87" s="6">
        <v>92645455054</v>
      </c>
      <c r="P87" s="6"/>
      <c r="Q87" s="6">
        <f t="shared" si="3"/>
        <v>18515896637</v>
      </c>
    </row>
    <row r="88" spans="1:17" x14ac:dyDescent="0.55000000000000004">
      <c r="A88" s="1" t="s">
        <v>19</v>
      </c>
      <c r="C88" s="6">
        <v>5846359</v>
      </c>
      <c r="D88" s="6"/>
      <c r="E88" s="6">
        <v>692826694740</v>
      </c>
      <c r="F88" s="6"/>
      <c r="G88" s="6">
        <v>733394633647</v>
      </c>
      <c r="H88" s="6"/>
      <c r="I88" s="6">
        <f t="shared" si="2"/>
        <v>-40567938907</v>
      </c>
      <c r="J88" s="6"/>
      <c r="K88" s="6">
        <v>5846359</v>
      </c>
      <c r="L88" s="6"/>
      <c r="M88" s="6">
        <v>692826694740</v>
      </c>
      <c r="N88" s="6"/>
      <c r="O88" s="6">
        <v>655459049517</v>
      </c>
      <c r="P88" s="6"/>
      <c r="Q88" s="6">
        <f t="shared" si="3"/>
        <v>37367645223</v>
      </c>
    </row>
    <row r="89" spans="1:17" x14ac:dyDescent="0.55000000000000004">
      <c r="A89" s="1" t="s">
        <v>62</v>
      </c>
      <c r="C89" s="6">
        <v>0</v>
      </c>
      <c r="D89" s="6"/>
      <c r="E89" s="6">
        <v>0</v>
      </c>
      <c r="F89" s="6"/>
      <c r="G89" s="6">
        <v>16524479269</v>
      </c>
      <c r="H89" s="6"/>
      <c r="I89" s="6">
        <f t="shared" si="2"/>
        <v>-16524479269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f t="shared" si="3"/>
        <v>0</v>
      </c>
    </row>
    <row r="90" spans="1:17" x14ac:dyDescent="0.55000000000000004">
      <c r="A90" s="1" t="s">
        <v>138</v>
      </c>
      <c r="C90" s="6">
        <v>15762</v>
      </c>
      <c r="D90" s="6"/>
      <c r="E90" s="6">
        <v>15265235832</v>
      </c>
      <c r="F90" s="6"/>
      <c r="G90" s="6">
        <v>15095100123</v>
      </c>
      <c r="H90" s="6"/>
      <c r="I90" s="6">
        <f t="shared" si="2"/>
        <v>170135709</v>
      </c>
      <c r="J90" s="6"/>
      <c r="K90" s="6">
        <v>15762</v>
      </c>
      <c r="L90" s="6"/>
      <c r="M90" s="6">
        <v>15265235832</v>
      </c>
      <c r="N90" s="6"/>
      <c r="O90" s="6">
        <v>14139103222</v>
      </c>
      <c r="P90" s="6"/>
      <c r="Q90" s="6">
        <f t="shared" si="3"/>
        <v>1126132610</v>
      </c>
    </row>
    <row r="91" spans="1:17" x14ac:dyDescent="0.55000000000000004">
      <c r="A91" s="1" t="s">
        <v>135</v>
      </c>
      <c r="C91" s="6">
        <v>66513</v>
      </c>
      <c r="D91" s="6"/>
      <c r="E91" s="6">
        <v>65446372540</v>
      </c>
      <c r="F91" s="6"/>
      <c r="G91" s="6">
        <v>64518883867</v>
      </c>
      <c r="H91" s="6"/>
      <c r="I91" s="6">
        <f t="shared" si="2"/>
        <v>927488673</v>
      </c>
      <c r="J91" s="6"/>
      <c r="K91" s="6">
        <v>66513</v>
      </c>
      <c r="L91" s="6"/>
      <c r="M91" s="6">
        <v>65446372540</v>
      </c>
      <c r="N91" s="6"/>
      <c r="O91" s="6">
        <v>60041242271</v>
      </c>
      <c r="P91" s="6"/>
      <c r="Q91" s="6">
        <f t="shared" si="3"/>
        <v>5405130269</v>
      </c>
    </row>
    <row r="92" spans="1:17" x14ac:dyDescent="0.55000000000000004">
      <c r="A92" s="1" t="s">
        <v>123</v>
      </c>
      <c r="C92" s="6">
        <v>51330</v>
      </c>
      <c r="D92" s="6"/>
      <c r="E92" s="6">
        <v>44041060930</v>
      </c>
      <c r="F92" s="6"/>
      <c r="G92" s="6">
        <v>43700240185</v>
      </c>
      <c r="H92" s="6"/>
      <c r="I92" s="6">
        <f t="shared" si="2"/>
        <v>340820745</v>
      </c>
      <c r="J92" s="6"/>
      <c r="K92" s="6">
        <v>51330</v>
      </c>
      <c r="L92" s="6"/>
      <c r="M92" s="6">
        <v>44041060930</v>
      </c>
      <c r="N92" s="6"/>
      <c r="O92" s="6">
        <v>40985837230</v>
      </c>
      <c r="P92" s="6"/>
      <c r="Q92" s="6">
        <f t="shared" si="3"/>
        <v>3055223700</v>
      </c>
    </row>
    <row r="93" spans="1:17" x14ac:dyDescent="0.55000000000000004">
      <c r="A93" s="1" t="s">
        <v>114</v>
      </c>
      <c r="C93" s="6">
        <v>13443</v>
      </c>
      <c r="D93" s="6"/>
      <c r="E93" s="6">
        <v>12688093511</v>
      </c>
      <c r="F93" s="6"/>
      <c r="G93" s="6">
        <v>12542585971</v>
      </c>
      <c r="H93" s="6"/>
      <c r="I93" s="6">
        <f t="shared" si="2"/>
        <v>145507540</v>
      </c>
      <c r="J93" s="6"/>
      <c r="K93" s="6">
        <v>13443</v>
      </c>
      <c r="L93" s="6"/>
      <c r="M93" s="6">
        <v>12688093511</v>
      </c>
      <c r="N93" s="6"/>
      <c r="O93" s="6">
        <v>11694835872</v>
      </c>
      <c r="P93" s="6"/>
      <c r="Q93" s="6">
        <f t="shared" si="3"/>
        <v>993257639</v>
      </c>
    </row>
    <row r="94" spans="1:17" x14ac:dyDescent="0.55000000000000004">
      <c r="A94" s="1" t="s">
        <v>141</v>
      </c>
      <c r="C94" s="6">
        <v>20000</v>
      </c>
      <c r="D94" s="6"/>
      <c r="E94" s="6">
        <v>19737901856</v>
      </c>
      <c r="F94" s="6"/>
      <c r="G94" s="6">
        <v>19488647042</v>
      </c>
      <c r="H94" s="6"/>
      <c r="I94" s="6">
        <f t="shared" si="2"/>
        <v>249254814</v>
      </c>
      <c r="J94" s="6"/>
      <c r="K94" s="6">
        <v>20000</v>
      </c>
      <c r="L94" s="6"/>
      <c r="M94" s="6">
        <v>19737901856</v>
      </c>
      <c r="N94" s="6"/>
      <c r="O94" s="6">
        <v>18163407285</v>
      </c>
      <c r="P94" s="6"/>
      <c r="Q94" s="6">
        <f t="shared" si="3"/>
        <v>1574494571</v>
      </c>
    </row>
    <row r="95" spans="1:17" x14ac:dyDescent="0.55000000000000004">
      <c r="A95" s="1" t="s">
        <v>147</v>
      </c>
      <c r="C95" s="6">
        <v>90691</v>
      </c>
      <c r="D95" s="6"/>
      <c r="E95" s="6">
        <v>86328439812</v>
      </c>
      <c r="F95" s="6"/>
      <c r="G95" s="6">
        <v>85339905735</v>
      </c>
      <c r="H95" s="6"/>
      <c r="I95" s="6">
        <f t="shared" si="2"/>
        <v>988534077</v>
      </c>
      <c r="J95" s="6"/>
      <c r="K95" s="6">
        <v>90691</v>
      </c>
      <c r="L95" s="6"/>
      <c r="M95" s="6">
        <v>86328439812</v>
      </c>
      <c r="N95" s="6"/>
      <c r="O95" s="6">
        <v>79417768724</v>
      </c>
      <c r="P95" s="6"/>
      <c r="Q95" s="6">
        <f t="shared" si="3"/>
        <v>6910671088</v>
      </c>
    </row>
    <row r="96" spans="1:17" x14ac:dyDescent="0.55000000000000004">
      <c r="A96" s="1" t="s">
        <v>120</v>
      </c>
      <c r="C96" s="6">
        <v>3126</v>
      </c>
      <c r="D96" s="6"/>
      <c r="E96" s="6">
        <v>2753850634</v>
      </c>
      <c r="F96" s="6"/>
      <c r="G96" s="6">
        <v>2731597548</v>
      </c>
      <c r="H96" s="6"/>
      <c r="I96" s="6">
        <f t="shared" si="2"/>
        <v>22253086</v>
      </c>
      <c r="J96" s="6"/>
      <c r="K96" s="6">
        <v>3126</v>
      </c>
      <c r="L96" s="6"/>
      <c r="M96" s="6">
        <v>2753850634</v>
      </c>
      <c r="N96" s="6"/>
      <c r="O96" s="6">
        <v>2665698746</v>
      </c>
      <c r="P96" s="6"/>
      <c r="Q96" s="6">
        <f t="shared" si="3"/>
        <v>88151888</v>
      </c>
    </row>
    <row r="97" spans="1:17" x14ac:dyDescent="0.55000000000000004">
      <c r="A97" s="1" t="s">
        <v>144</v>
      </c>
      <c r="C97" s="6">
        <v>38123</v>
      </c>
      <c r="D97" s="6"/>
      <c r="E97" s="6">
        <v>37100601330</v>
      </c>
      <c r="F97" s="6"/>
      <c r="G97" s="6">
        <v>36601471129</v>
      </c>
      <c r="H97" s="6"/>
      <c r="I97" s="6">
        <f t="shared" si="2"/>
        <v>499130201</v>
      </c>
      <c r="J97" s="6"/>
      <c r="K97" s="6">
        <v>38123</v>
      </c>
      <c r="L97" s="6"/>
      <c r="M97" s="6">
        <v>37100601330</v>
      </c>
      <c r="N97" s="6"/>
      <c r="O97" s="6">
        <v>34087371935</v>
      </c>
      <c r="P97" s="6"/>
      <c r="Q97" s="6">
        <f t="shared" si="3"/>
        <v>3013229395</v>
      </c>
    </row>
    <row r="98" spans="1:17" x14ac:dyDescent="0.55000000000000004">
      <c r="A98" s="1" t="s">
        <v>117</v>
      </c>
      <c r="C98" s="6">
        <v>155118</v>
      </c>
      <c r="D98" s="6"/>
      <c r="E98" s="6">
        <v>144316100740</v>
      </c>
      <c r="F98" s="6"/>
      <c r="G98" s="6">
        <v>142547300604</v>
      </c>
      <c r="H98" s="6"/>
      <c r="I98" s="6">
        <f t="shared" si="2"/>
        <v>1768800136</v>
      </c>
      <c r="J98" s="6"/>
      <c r="K98" s="6">
        <v>155118</v>
      </c>
      <c r="L98" s="6"/>
      <c r="M98" s="6">
        <v>144316100740</v>
      </c>
      <c r="N98" s="6"/>
      <c r="O98" s="6">
        <v>135659825609</v>
      </c>
      <c r="P98" s="6"/>
      <c r="Q98" s="6">
        <f t="shared" si="3"/>
        <v>8656275131</v>
      </c>
    </row>
    <row r="99" spans="1:17" x14ac:dyDescent="0.55000000000000004">
      <c r="A99" s="1" t="s">
        <v>107</v>
      </c>
      <c r="C99" s="6">
        <v>15300</v>
      </c>
      <c r="D99" s="6"/>
      <c r="E99" s="6">
        <v>14618886646</v>
      </c>
      <c r="F99" s="6"/>
      <c r="G99" s="6">
        <v>14322915900</v>
      </c>
      <c r="H99" s="6"/>
      <c r="I99" s="6">
        <f t="shared" si="2"/>
        <v>295970746</v>
      </c>
      <c r="J99" s="6"/>
      <c r="K99" s="6">
        <v>15300</v>
      </c>
      <c r="L99" s="6"/>
      <c r="M99" s="6">
        <v>14618886646</v>
      </c>
      <c r="N99" s="6"/>
      <c r="O99" s="6">
        <v>13339273618</v>
      </c>
      <c r="P99" s="6"/>
      <c r="Q99" s="6">
        <f t="shared" si="3"/>
        <v>1279613028</v>
      </c>
    </row>
    <row r="100" spans="1:17" x14ac:dyDescent="0.55000000000000004">
      <c r="A100" s="1" t="s">
        <v>126</v>
      </c>
      <c r="C100" s="6">
        <v>89380</v>
      </c>
      <c r="D100" s="6"/>
      <c r="E100" s="6">
        <v>75090881850</v>
      </c>
      <c r="F100" s="6"/>
      <c r="G100" s="6">
        <v>74958265971</v>
      </c>
      <c r="H100" s="6"/>
      <c r="I100" s="6">
        <f t="shared" si="2"/>
        <v>132615879</v>
      </c>
      <c r="J100" s="6"/>
      <c r="K100" s="6">
        <v>89380</v>
      </c>
      <c r="L100" s="6"/>
      <c r="M100" s="6">
        <v>75090881850</v>
      </c>
      <c r="N100" s="6"/>
      <c r="O100" s="6">
        <v>69526734214</v>
      </c>
      <c r="P100" s="6"/>
      <c r="Q100" s="6">
        <f t="shared" si="3"/>
        <v>5564147636</v>
      </c>
    </row>
    <row r="101" spans="1:17" x14ac:dyDescent="0.55000000000000004">
      <c r="A101" s="1" t="s">
        <v>168</v>
      </c>
      <c r="C101" s="6">
        <v>500000</v>
      </c>
      <c r="D101" s="6"/>
      <c r="E101" s="6">
        <v>498362155484</v>
      </c>
      <c r="F101" s="6"/>
      <c r="G101" s="6">
        <v>483320000000</v>
      </c>
      <c r="H101" s="6"/>
      <c r="I101" s="6">
        <f t="shared" si="2"/>
        <v>15042155484</v>
      </c>
      <c r="J101" s="6"/>
      <c r="K101" s="6">
        <v>500000</v>
      </c>
      <c r="L101" s="6"/>
      <c r="M101" s="6">
        <v>498362155484</v>
      </c>
      <c r="N101" s="6"/>
      <c r="O101" s="6">
        <v>483320000000</v>
      </c>
      <c r="P101" s="6"/>
      <c r="Q101" s="6">
        <f t="shared" si="3"/>
        <v>15042155484</v>
      </c>
    </row>
    <row r="102" spans="1:17" x14ac:dyDescent="0.55000000000000004">
      <c r="A102" s="1" t="s">
        <v>150</v>
      </c>
      <c r="C102" s="6">
        <v>1200000</v>
      </c>
      <c r="D102" s="6"/>
      <c r="E102" s="6">
        <v>1151791200000</v>
      </c>
      <c r="F102" s="6"/>
      <c r="G102" s="6">
        <v>1143392722500</v>
      </c>
      <c r="H102" s="6"/>
      <c r="I102" s="6">
        <f t="shared" si="2"/>
        <v>8398477500</v>
      </c>
      <c r="J102" s="6"/>
      <c r="K102" s="6">
        <v>1200000</v>
      </c>
      <c r="L102" s="6"/>
      <c r="M102" s="6">
        <v>1151791200000</v>
      </c>
      <c r="N102" s="6"/>
      <c r="O102" s="6">
        <v>1151904999999</v>
      </c>
      <c r="P102" s="6"/>
      <c r="Q102" s="6">
        <f t="shared" si="3"/>
        <v>-113799999</v>
      </c>
    </row>
    <row r="103" spans="1:17" x14ac:dyDescent="0.55000000000000004">
      <c r="A103" s="1" t="s">
        <v>153</v>
      </c>
      <c r="C103" s="6">
        <v>25000</v>
      </c>
      <c r="D103" s="6"/>
      <c r="E103" s="6">
        <v>24495559375</v>
      </c>
      <c r="F103" s="6"/>
      <c r="G103" s="6">
        <v>23745695312</v>
      </c>
      <c r="H103" s="6"/>
      <c r="I103" s="6">
        <f t="shared" si="2"/>
        <v>749864063</v>
      </c>
      <c r="J103" s="6"/>
      <c r="K103" s="6">
        <v>25000</v>
      </c>
      <c r="L103" s="6"/>
      <c r="M103" s="6">
        <v>24495559375</v>
      </c>
      <c r="N103" s="6"/>
      <c r="O103" s="6">
        <v>23754304687</v>
      </c>
      <c r="P103" s="6"/>
      <c r="Q103" s="6">
        <f t="shared" si="3"/>
        <v>741254688</v>
      </c>
    </row>
    <row r="104" spans="1:17" x14ac:dyDescent="0.55000000000000004">
      <c r="A104" s="1" t="s">
        <v>170</v>
      </c>
      <c r="C104" s="6">
        <v>20000</v>
      </c>
      <c r="D104" s="6"/>
      <c r="E104" s="6">
        <v>15408306738</v>
      </c>
      <c r="F104" s="6"/>
      <c r="G104" s="6">
        <v>15356515691</v>
      </c>
      <c r="H104" s="6"/>
      <c r="I104" s="6">
        <f t="shared" si="2"/>
        <v>51791047</v>
      </c>
      <c r="J104" s="6"/>
      <c r="K104" s="6">
        <v>20000</v>
      </c>
      <c r="L104" s="6"/>
      <c r="M104" s="6">
        <v>15408306738</v>
      </c>
      <c r="N104" s="6"/>
      <c r="O104" s="6">
        <v>15356515691</v>
      </c>
      <c r="P104" s="6"/>
      <c r="Q104" s="6">
        <f t="shared" si="3"/>
        <v>51791047</v>
      </c>
    </row>
    <row r="105" spans="1:17" x14ac:dyDescent="0.55000000000000004">
      <c r="A105" s="1" t="s">
        <v>165</v>
      </c>
      <c r="C105" s="6">
        <v>55670</v>
      </c>
      <c r="D105" s="6"/>
      <c r="E105" s="6">
        <v>42391923151</v>
      </c>
      <c r="F105" s="6"/>
      <c r="G105" s="6">
        <v>42361256327</v>
      </c>
      <c r="H105" s="6"/>
      <c r="I105" s="6">
        <f t="shared" si="2"/>
        <v>30666824</v>
      </c>
      <c r="J105" s="6"/>
      <c r="K105" s="6">
        <v>55670</v>
      </c>
      <c r="L105" s="6"/>
      <c r="M105" s="6">
        <v>42391923151</v>
      </c>
      <c r="N105" s="6"/>
      <c r="O105" s="6">
        <v>42361256327</v>
      </c>
      <c r="P105" s="6"/>
      <c r="Q105" s="6">
        <f t="shared" si="3"/>
        <v>30666824</v>
      </c>
    </row>
    <row r="106" spans="1:17" x14ac:dyDescent="0.55000000000000004">
      <c r="A106" s="1" t="s">
        <v>132</v>
      </c>
      <c r="C106" s="6">
        <v>12320</v>
      </c>
      <c r="D106" s="6"/>
      <c r="E106" s="6">
        <v>10128210009</v>
      </c>
      <c r="F106" s="6"/>
      <c r="G106" s="6">
        <v>10085073189</v>
      </c>
      <c r="H106" s="6"/>
      <c r="I106" s="6">
        <f t="shared" si="2"/>
        <v>43136820</v>
      </c>
      <c r="J106" s="6"/>
      <c r="K106" s="6">
        <v>12320</v>
      </c>
      <c r="L106" s="6"/>
      <c r="M106" s="6">
        <v>10128210009</v>
      </c>
      <c r="N106" s="6"/>
      <c r="O106" s="6">
        <v>9269883369</v>
      </c>
      <c r="P106" s="6"/>
      <c r="Q106" s="6">
        <f t="shared" si="3"/>
        <v>858326640</v>
      </c>
    </row>
    <row r="107" spans="1:17" x14ac:dyDescent="0.55000000000000004">
      <c r="A107" s="1" t="s">
        <v>111</v>
      </c>
      <c r="C107" s="6">
        <v>162728</v>
      </c>
      <c r="D107" s="6"/>
      <c r="E107" s="6">
        <v>103925948199</v>
      </c>
      <c r="F107" s="6"/>
      <c r="G107" s="6">
        <v>107459759739</v>
      </c>
      <c r="H107" s="6"/>
      <c r="I107" s="6">
        <f t="shared" si="2"/>
        <v>-3533811540</v>
      </c>
      <c r="J107" s="6"/>
      <c r="K107" s="6">
        <v>162728</v>
      </c>
      <c r="L107" s="6"/>
      <c r="M107" s="6">
        <v>103925948199</v>
      </c>
      <c r="N107" s="6"/>
      <c r="O107" s="6">
        <v>103608382069</v>
      </c>
      <c r="P107" s="6"/>
      <c r="Q107" s="6">
        <f t="shared" si="3"/>
        <v>317566130</v>
      </c>
    </row>
    <row r="108" spans="1:17" x14ac:dyDescent="0.55000000000000004">
      <c r="A108" s="1" t="s">
        <v>159</v>
      </c>
      <c r="C108" s="6">
        <v>300000</v>
      </c>
      <c r="D108" s="6"/>
      <c r="E108" s="6">
        <v>280779099569</v>
      </c>
      <c r="F108" s="6"/>
      <c r="G108" s="6">
        <v>280572137081</v>
      </c>
      <c r="H108" s="6"/>
      <c r="I108" s="6">
        <f t="shared" si="2"/>
        <v>206962488</v>
      </c>
      <c r="J108" s="6"/>
      <c r="K108" s="6">
        <v>300000</v>
      </c>
      <c r="L108" s="6"/>
      <c r="M108" s="6">
        <v>280779099569</v>
      </c>
      <c r="N108" s="6"/>
      <c r="O108" s="6">
        <v>280623000000</v>
      </c>
      <c r="P108" s="6"/>
      <c r="Q108" s="6">
        <f t="shared" si="3"/>
        <v>156099569</v>
      </c>
    </row>
    <row r="109" spans="1:17" x14ac:dyDescent="0.55000000000000004">
      <c r="A109" s="1" t="s">
        <v>129</v>
      </c>
      <c r="C109" s="6">
        <v>0</v>
      </c>
      <c r="D109" s="6"/>
      <c r="E109" s="6">
        <v>0</v>
      </c>
      <c r="F109" s="6"/>
      <c r="G109" s="6">
        <v>928571666</v>
      </c>
      <c r="H109" s="6"/>
      <c r="I109" s="6">
        <f>E109-G109</f>
        <v>-928571666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f t="shared" si="3"/>
        <v>0</v>
      </c>
    </row>
    <row r="110" spans="1:17" ht="24.75" thickBot="1" x14ac:dyDescent="0.6">
      <c r="C110" s="6"/>
      <c r="D110" s="6"/>
      <c r="E110" s="7">
        <f>SUM(E8:E109)</f>
        <v>28804651664727</v>
      </c>
      <c r="F110" s="6"/>
      <c r="G110" s="7">
        <f>SUM(G8:G109)</f>
        <v>31789817701261</v>
      </c>
      <c r="H110" s="6"/>
      <c r="I110" s="7">
        <f>SUM(I8:I109)</f>
        <v>-2985166036534</v>
      </c>
      <c r="J110" s="6"/>
      <c r="K110" s="6"/>
      <c r="L110" s="6"/>
      <c r="M110" s="7">
        <f>SUM(M8:M109)</f>
        <v>28804651664727</v>
      </c>
      <c r="N110" s="6"/>
      <c r="O110" s="7">
        <f>SUM(O8:O109)</f>
        <v>25775303729246</v>
      </c>
      <c r="P110" s="6"/>
      <c r="Q110" s="7">
        <f>SUM(Q8:Q109)</f>
        <v>3029347935481</v>
      </c>
    </row>
    <row r="111" spans="1:17" ht="24.75" thickTop="1" x14ac:dyDescent="0.55000000000000004"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55000000000000004">
      <c r="G112" s="3"/>
      <c r="I112" s="3"/>
      <c r="O112" s="3"/>
      <c r="Q112" s="3"/>
    </row>
    <row r="113" spans="7:17" x14ac:dyDescent="0.55000000000000004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5" spans="7:17" x14ac:dyDescent="0.55000000000000004"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7:17" x14ac:dyDescent="0.55000000000000004">
      <c r="G116" s="3"/>
      <c r="I116" s="3"/>
      <c r="O116" s="3"/>
      <c r="Q116" s="3"/>
    </row>
    <row r="117" spans="7:17" x14ac:dyDescent="0.55000000000000004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4"/>
  <sheetViews>
    <sheetView rightToLeft="1" topLeftCell="A73" workbookViewId="0">
      <selection activeCell="I80" sqref="I80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 x14ac:dyDescent="0.55000000000000004">
      <c r="A3" s="21" t="s">
        <v>189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 x14ac:dyDescent="0.55000000000000004">
      <c r="A6" s="19" t="s">
        <v>3</v>
      </c>
      <c r="C6" s="20" t="s">
        <v>191</v>
      </c>
      <c r="D6" s="20" t="s">
        <v>191</v>
      </c>
      <c r="E6" s="20" t="s">
        <v>191</v>
      </c>
      <c r="F6" s="20" t="s">
        <v>191</v>
      </c>
      <c r="G6" s="20" t="s">
        <v>191</v>
      </c>
      <c r="H6" s="20" t="s">
        <v>191</v>
      </c>
      <c r="I6" s="20" t="s">
        <v>191</v>
      </c>
      <c r="K6" s="20" t="s">
        <v>192</v>
      </c>
      <c r="L6" s="20" t="s">
        <v>192</v>
      </c>
      <c r="M6" s="20" t="s">
        <v>192</v>
      </c>
      <c r="N6" s="20" t="s">
        <v>192</v>
      </c>
      <c r="O6" s="20" t="s">
        <v>192</v>
      </c>
      <c r="P6" s="20" t="s">
        <v>192</v>
      </c>
      <c r="Q6" s="20" t="s">
        <v>192</v>
      </c>
    </row>
    <row r="7" spans="1:17" ht="24.75" x14ac:dyDescent="0.55000000000000004">
      <c r="A7" s="20" t="s">
        <v>3</v>
      </c>
      <c r="C7" s="20" t="s">
        <v>7</v>
      </c>
      <c r="E7" s="20" t="s">
        <v>251</v>
      </c>
      <c r="G7" s="20" t="s">
        <v>252</v>
      </c>
      <c r="I7" s="20" t="s">
        <v>254</v>
      </c>
      <c r="K7" s="20" t="s">
        <v>7</v>
      </c>
      <c r="M7" s="20" t="s">
        <v>251</v>
      </c>
      <c r="O7" s="20" t="s">
        <v>252</v>
      </c>
      <c r="Q7" s="20" t="s">
        <v>254</v>
      </c>
    </row>
    <row r="8" spans="1:17" x14ac:dyDescent="0.55000000000000004">
      <c r="A8" s="1" t="s">
        <v>38</v>
      </c>
      <c r="C8" s="6">
        <v>2700000</v>
      </c>
      <c r="D8" s="6"/>
      <c r="E8" s="6">
        <v>70925986550</v>
      </c>
      <c r="F8" s="6"/>
      <c r="G8" s="6">
        <v>104719091390</v>
      </c>
      <c r="H8" s="6"/>
      <c r="I8" s="6">
        <f>E8-G8</f>
        <v>-33793104840</v>
      </c>
      <c r="J8" s="6"/>
      <c r="K8" s="6">
        <v>2700000</v>
      </c>
      <c r="L8" s="6"/>
      <c r="M8" s="6">
        <v>70925986550</v>
      </c>
      <c r="N8" s="6"/>
      <c r="O8" s="6">
        <v>104719091390</v>
      </c>
      <c r="P8" s="6"/>
      <c r="Q8" s="6">
        <f t="shared" ref="Q8:Q71" si="0">M8-O8</f>
        <v>-33793104840</v>
      </c>
    </row>
    <row r="9" spans="1:17" x14ac:dyDescent="0.55000000000000004">
      <c r="A9" s="1" t="s">
        <v>36</v>
      </c>
      <c r="C9" s="6">
        <v>1600000</v>
      </c>
      <c r="D9" s="6"/>
      <c r="E9" s="6">
        <v>50415233955</v>
      </c>
      <c r="F9" s="6"/>
      <c r="G9" s="6">
        <v>45533208615</v>
      </c>
      <c r="H9" s="6"/>
      <c r="I9" s="6">
        <f t="shared" ref="I9:I72" si="1">E9-G9</f>
        <v>4882025340</v>
      </c>
      <c r="J9" s="6"/>
      <c r="K9" s="6">
        <v>1600000</v>
      </c>
      <c r="L9" s="6"/>
      <c r="M9" s="6">
        <v>50415233955</v>
      </c>
      <c r="N9" s="6"/>
      <c r="O9" s="6">
        <v>45533208615</v>
      </c>
      <c r="P9" s="6"/>
      <c r="Q9" s="6">
        <f t="shared" si="0"/>
        <v>4882025340</v>
      </c>
    </row>
    <row r="10" spans="1:17" x14ac:dyDescent="0.55000000000000004">
      <c r="A10" s="1" t="s">
        <v>89</v>
      </c>
      <c r="C10" s="6">
        <v>700000</v>
      </c>
      <c r="D10" s="6"/>
      <c r="E10" s="6">
        <v>13269573521</v>
      </c>
      <c r="F10" s="6"/>
      <c r="G10" s="6">
        <v>11474474510</v>
      </c>
      <c r="H10" s="6"/>
      <c r="I10" s="6">
        <f t="shared" si="1"/>
        <v>1795099011</v>
      </c>
      <c r="J10" s="6"/>
      <c r="K10" s="6">
        <v>700000</v>
      </c>
      <c r="L10" s="6"/>
      <c r="M10" s="6">
        <v>13269573521</v>
      </c>
      <c r="N10" s="6"/>
      <c r="O10" s="6">
        <v>11474474510</v>
      </c>
      <c r="P10" s="6"/>
      <c r="Q10" s="6">
        <f t="shared" si="0"/>
        <v>1795099011</v>
      </c>
    </row>
    <row r="11" spans="1:17" x14ac:dyDescent="0.55000000000000004">
      <c r="A11" s="1" t="s">
        <v>92</v>
      </c>
      <c r="C11" s="6">
        <v>697000</v>
      </c>
      <c r="D11" s="6"/>
      <c r="E11" s="6">
        <v>3218279153</v>
      </c>
      <c r="F11" s="6"/>
      <c r="G11" s="6">
        <v>2325210378</v>
      </c>
      <c r="H11" s="6"/>
      <c r="I11" s="6">
        <f t="shared" si="1"/>
        <v>893068775</v>
      </c>
      <c r="J11" s="6"/>
      <c r="K11" s="6">
        <v>697000</v>
      </c>
      <c r="L11" s="6"/>
      <c r="M11" s="6">
        <v>3218279153</v>
      </c>
      <c r="N11" s="6"/>
      <c r="O11" s="6">
        <v>2325210378</v>
      </c>
      <c r="P11" s="6"/>
      <c r="Q11" s="6">
        <f t="shared" si="0"/>
        <v>893068775</v>
      </c>
    </row>
    <row r="12" spans="1:17" x14ac:dyDescent="0.55000000000000004">
      <c r="A12" s="1" t="s">
        <v>41</v>
      </c>
      <c r="C12" s="6">
        <v>300000</v>
      </c>
      <c r="D12" s="6"/>
      <c r="E12" s="6">
        <v>10016644257</v>
      </c>
      <c r="F12" s="6"/>
      <c r="G12" s="6">
        <v>9855409321</v>
      </c>
      <c r="H12" s="6"/>
      <c r="I12" s="6">
        <f t="shared" si="1"/>
        <v>161234936</v>
      </c>
      <c r="J12" s="6"/>
      <c r="K12" s="6">
        <v>300000</v>
      </c>
      <c r="L12" s="6"/>
      <c r="M12" s="6">
        <v>10016644257</v>
      </c>
      <c r="N12" s="6"/>
      <c r="O12" s="6">
        <v>9855409321</v>
      </c>
      <c r="P12" s="6"/>
      <c r="Q12" s="6">
        <f t="shared" si="0"/>
        <v>161234936</v>
      </c>
    </row>
    <row r="13" spans="1:17" x14ac:dyDescent="0.55000000000000004">
      <c r="A13" s="1" t="s">
        <v>35</v>
      </c>
      <c r="C13" s="6">
        <v>600000</v>
      </c>
      <c r="D13" s="6"/>
      <c r="E13" s="6">
        <v>14582713609</v>
      </c>
      <c r="F13" s="6"/>
      <c r="G13" s="6">
        <v>16550932472</v>
      </c>
      <c r="H13" s="6"/>
      <c r="I13" s="6">
        <f t="shared" si="1"/>
        <v>-1968218863</v>
      </c>
      <c r="J13" s="6"/>
      <c r="K13" s="6">
        <v>3663316</v>
      </c>
      <c r="L13" s="6"/>
      <c r="M13" s="6">
        <v>89019276205</v>
      </c>
      <c r="N13" s="6"/>
      <c r="O13" s="6">
        <v>101052159463</v>
      </c>
      <c r="P13" s="6"/>
      <c r="Q13" s="6">
        <f t="shared" si="0"/>
        <v>-12032883258</v>
      </c>
    </row>
    <row r="14" spans="1:17" x14ac:dyDescent="0.55000000000000004">
      <c r="A14" s="1" t="s">
        <v>66</v>
      </c>
      <c r="C14" s="6">
        <v>18892</v>
      </c>
      <c r="D14" s="6"/>
      <c r="E14" s="6">
        <v>878133755</v>
      </c>
      <c r="F14" s="6"/>
      <c r="G14" s="6">
        <v>663295212</v>
      </c>
      <c r="H14" s="6"/>
      <c r="I14" s="6">
        <f t="shared" si="1"/>
        <v>214838543</v>
      </c>
      <c r="J14" s="6"/>
      <c r="K14" s="6">
        <v>18892</v>
      </c>
      <c r="L14" s="6"/>
      <c r="M14" s="6">
        <v>878133755</v>
      </c>
      <c r="N14" s="6"/>
      <c r="O14" s="6">
        <v>663295212</v>
      </c>
      <c r="P14" s="6"/>
      <c r="Q14" s="6">
        <f t="shared" si="0"/>
        <v>214838543</v>
      </c>
    </row>
    <row r="15" spans="1:17" x14ac:dyDescent="0.55000000000000004">
      <c r="A15" s="1" t="s">
        <v>65</v>
      </c>
      <c r="C15" s="6">
        <v>2100000</v>
      </c>
      <c r="D15" s="6"/>
      <c r="E15" s="6">
        <v>26855254984</v>
      </c>
      <c r="F15" s="6"/>
      <c r="G15" s="6">
        <v>25218311797</v>
      </c>
      <c r="H15" s="6"/>
      <c r="I15" s="6">
        <f t="shared" si="1"/>
        <v>1636943187</v>
      </c>
      <c r="J15" s="6"/>
      <c r="K15" s="6">
        <v>2100000</v>
      </c>
      <c r="L15" s="6"/>
      <c r="M15" s="6">
        <v>26855254984</v>
      </c>
      <c r="N15" s="6"/>
      <c r="O15" s="6">
        <v>25218311797</v>
      </c>
      <c r="P15" s="6"/>
      <c r="Q15" s="6">
        <f t="shared" si="0"/>
        <v>1636943187</v>
      </c>
    </row>
    <row r="16" spans="1:17" x14ac:dyDescent="0.55000000000000004">
      <c r="A16" s="1" t="s">
        <v>74</v>
      </c>
      <c r="C16" s="6">
        <v>6293917</v>
      </c>
      <c r="D16" s="6"/>
      <c r="E16" s="6">
        <v>24707275535</v>
      </c>
      <c r="F16" s="6"/>
      <c r="G16" s="6">
        <v>20199454446</v>
      </c>
      <c r="H16" s="6"/>
      <c r="I16" s="6">
        <f t="shared" si="1"/>
        <v>4507821089</v>
      </c>
      <c r="J16" s="6"/>
      <c r="K16" s="6">
        <v>6293917</v>
      </c>
      <c r="L16" s="6"/>
      <c r="M16" s="6">
        <v>24707275535</v>
      </c>
      <c r="N16" s="6"/>
      <c r="O16" s="6">
        <v>20199454446</v>
      </c>
      <c r="P16" s="6"/>
      <c r="Q16" s="6">
        <f t="shared" si="0"/>
        <v>4507821089</v>
      </c>
    </row>
    <row r="17" spans="1:17" x14ac:dyDescent="0.55000000000000004">
      <c r="A17" s="1" t="s">
        <v>27</v>
      </c>
      <c r="C17" s="6">
        <v>300000</v>
      </c>
      <c r="D17" s="6"/>
      <c r="E17" s="6">
        <v>29928857432</v>
      </c>
      <c r="F17" s="6"/>
      <c r="G17" s="6">
        <v>18015168148</v>
      </c>
      <c r="H17" s="6"/>
      <c r="I17" s="6">
        <f t="shared" si="1"/>
        <v>11913689284</v>
      </c>
      <c r="J17" s="6"/>
      <c r="K17" s="6">
        <v>300000</v>
      </c>
      <c r="L17" s="6"/>
      <c r="M17" s="6">
        <v>29928857432</v>
      </c>
      <c r="N17" s="6"/>
      <c r="O17" s="6">
        <v>18015168148</v>
      </c>
      <c r="P17" s="6"/>
      <c r="Q17" s="6">
        <f t="shared" si="0"/>
        <v>11913689284</v>
      </c>
    </row>
    <row r="18" spans="1:17" x14ac:dyDescent="0.55000000000000004">
      <c r="A18" s="1" t="s">
        <v>70</v>
      </c>
      <c r="C18" s="6">
        <v>3031781</v>
      </c>
      <c r="D18" s="6"/>
      <c r="E18" s="6">
        <v>91012652296</v>
      </c>
      <c r="F18" s="6"/>
      <c r="G18" s="6">
        <v>60704411637</v>
      </c>
      <c r="H18" s="6"/>
      <c r="I18" s="6">
        <f t="shared" si="1"/>
        <v>30308240659</v>
      </c>
      <c r="J18" s="6"/>
      <c r="K18" s="6">
        <v>15394536</v>
      </c>
      <c r="L18" s="6"/>
      <c r="M18" s="6">
        <v>442179936663</v>
      </c>
      <c r="N18" s="6"/>
      <c r="O18" s="6">
        <v>308217068463</v>
      </c>
      <c r="P18" s="6"/>
      <c r="Q18" s="6">
        <f t="shared" si="0"/>
        <v>133962868200</v>
      </c>
    </row>
    <row r="19" spans="1:17" x14ac:dyDescent="0.55000000000000004">
      <c r="A19" s="1" t="s">
        <v>71</v>
      </c>
      <c r="C19" s="6">
        <v>2610407</v>
      </c>
      <c r="D19" s="6"/>
      <c r="E19" s="6">
        <v>71421808546</v>
      </c>
      <c r="F19" s="6"/>
      <c r="G19" s="6">
        <v>56420367917</v>
      </c>
      <c r="H19" s="6"/>
      <c r="I19" s="6">
        <f t="shared" si="1"/>
        <v>15001440629</v>
      </c>
      <c r="J19" s="6"/>
      <c r="K19" s="6">
        <v>2610407</v>
      </c>
      <c r="L19" s="6"/>
      <c r="M19" s="6">
        <v>71421808546</v>
      </c>
      <c r="N19" s="6"/>
      <c r="O19" s="6">
        <v>56420367917</v>
      </c>
      <c r="P19" s="6"/>
      <c r="Q19" s="6">
        <f t="shared" si="0"/>
        <v>15001440629</v>
      </c>
    </row>
    <row r="20" spans="1:17" x14ac:dyDescent="0.55000000000000004">
      <c r="A20" s="1" t="s">
        <v>18</v>
      </c>
      <c r="C20" s="6">
        <v>800000</v>
      </c>
      <c r="D20" s="6"/>
      <c r="E20" s="6">
        <v>30861576584</v>
      </c>
      <c r="F20" s="6"/>
      <c r="G20" s="6">
        <v>22743864001</v>
      </c>
      <c r="H20" s="6"/>
      <c r="I20" s="6">
        <f t="shared" si="1"/>
        <v>8117712583</v>
      </c>
      <c r="J20" s="6"/>
      <c r="K20" s="6">
        <v>800000</v>
      </c>
      <c r="L20" s="6"/>
      <c r="M20" s="6">
        <v>30861576584</v>
      </c>
      <c r="N20" s="6"/>
      <c r="O20" s="6">
        <v>22743864001</v>
      </c>
      <c r="P20" s="6"/>
      <c r="Q20" s="6">
        <f t="shared" si="0"/>
        <v>8117712583</v>
      </c>
    </row>
    <row r="21" spans="1:17" x14ac:dyDescent="0.55000000000000004">
      <c r="A21" s="1" t="s">
        <v>19</v>
      </c>
      <c r="C21" s="6">
        <v>199980</v>
      </c>
      <c r="D21" s="6"/>
      <c r="E21" s="6">
        <v>23719876877</v>
      </c>
      <c r="F21" s="6"/>
      <c r="G21" s="6">
        <v>22420569910</v>
      </c>
      <c r="H21" s="6"/>
      <c r="I21" s="6">
        <f t="shared" si="1"/>
        <v>1299306967</v>
      </c>
      <c r="J21" s="6"/>
      <c r="K21" s="6">
        <v>199980</v>
      </c>
      <c r="L21" s="6"/>
      <c r="M21" s="6">
        <v>23719876877</v>
      </c>
      <c r="N21" s="6"/>
      <c r="O21" s="6">
        <v>22420569910</v>
      </c>
      <c r="P21" s="6"/>
      <c r="Q21" s="6">
        <f t="shared" si="0"/>
        <v>1299306967</v>
      </c>
    </row>
    <row r="22" spans="1:17" x14ac:dyDescent="0.55000000000000004">
      <c r="A22" s="1" t="s">
        <v>95</v>
      </c>
      <c r="C22" s="6">
        <v>700000</v>
      </c>
      <c r="D22" s="6"/>
      <c r="E22" s="6">
        <v>9846065286</v>
      </c>
      <c r="F22" s="6"/>
      <c r="G22" s="6">
        <v>9706728279</v>
      </c>
      <c r="H22" s="6"/>
      <c r="I22" s="6">
        <f t="shared" si="1"/>
        <v>139337007</v>
      </c>
      <c r="J22" s="6"/>
      <c r="K22" s="6">
        <v>700000</v>
      </c>
      <c r="L22" s="6"/>
      <c r="M22" s="6">
        <v>9846065286</v>
      </c>
      <c r="N22" s="6"/>
      <c r="O22" s="6">
        <v>9706728279</v>
      </c>
      <c r="P22" s="6"/>
      <c r="Q22" s="6">
        <f t="shared" si="0"/>
        <v>139337007</v>
      </c>
    </row>
    <row r="23" spans="1:17" x14ac:dyDescent="0.55000000000000004">
      <c r="A23" s="1" t="s">
        <v>78</v>
      </c>
      <c r="C23" s="6">
        <v>6652289</v>
      </c>
      <c r="D23" s="6"/>
      <c r="E23" s="6">
        <v>137395926470</v>
      </c>
      <c r="F23" s="6"/>
      <c r="G23" s="6">
        <v>107324248985</v>
      </c>
      <c r="H23" s="6"/>
      <c r="I23" s="6">
        <f t="shared" si="1"/>
        <v>30071677485</v>
      </c>
      <c r="J23" s="6"/>
      <c r="K23" s="6">
        <v>14268118</v>
      </c>
      <c r="L23" s="6"/>
      <c r="M23" s="6">
        <v>251369740996</v>
      </c>
      <c r="N23" s="6"/>
      <c r="O23" s="6">
        <v>230193703634</v>
      </c>
      <c r="P23" s="6"/>
      <c r="Q23" s="6">
        <f t="shared" si="0"/>
        <v>21176037362</v>
      </c>
    </row>
    <row r="24" spans="1:17" x14ac:dyDescent="0.55000000000000004">
      <c r="A24" s="1" t="s">
        <v>62</v>
      </c>
      <c r="C24" s="6">
        <v>30403165</v>
      </c>
      <c r="D24" s="6"/>
      <c r="E24" s="6">
        <v>152532678805</v>
      </c>
      <c r="F24" s="6"/>
      <c r="G24" s="6">
        <v>135100630097</v>
      </c>
      <c r="H24" s="6"/>
      <c r="I24" s="6">
        <f t="shared" si="1"/>
        <v>17432048708</v>
      </c>
      <c r="J24" s="6"/>
      <c r="K24" s="6">
        <v>30403165</v>
      </c>
      <c r="L24" s="6"/>
      <c r="M24" s="6">
        <v>152532678805</v>
      </c>
      <c r="N24" s="6"/>
      <c r="O24" s="6">
        <v>135100630097</v>
      </c>
      <c r="P24" s="6"/>
      <c r="Q24" s="6">
        <f t="shared" si="0"/>
        <v>17432048708</v>
      </c>
    </row>
    <row r="25" spans="1:17" x14ac:dyDescent="0.55000000000000004">
      <c r="A25" s="1" t="s">
        <v>96</v>
      </c>
      <c r="C25" s="6">
        <v>1000000</v>
      </c>
      <c r="D25" s="6"/>
      <c r="E25" s="6">
        <v>4560701427</v>
      </c>
      <c r="F25" s="6"/>
      <c r="G25" s="6">
        <v>4133333400</v>
      </c>
      <c r="H25" s="6"/>
      <c r="I25" s="6">
        <f t="shared" si="1"/>
        <v>427368027</v>
      </c>
      <c r="J25" s="6"/>
      <c r="K25" s="6">
        <v>1000000</v>
      </c>
      <c r="L25" s="6"/>
      <c r="M25" s="6">
        <v>4560701427</v>
      </c>
      <c r="N25" s="6"/>
      <c r="O25" s="6">
        <v>4133333400</v>
      </c>
      <c r="P25" s="6"/>
      <c r="Q25" s="6">
        <f t="shared" si="0"/>
        <v>427368027</v>
      </c>
    </row>
    <row r="26" spans="1:17" x14ac:dyDescent="0.55000000000000004">
      <c r="A26" s="1" t="s">
        <v>255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1"/>
        <v>0</v>
      </c>
      <c r="J26" s="6"/>
      <c r="K26" s="6">
        <v>82124</v>
      </c>
      <c r="L26" s="6"/>
      <c r="M26" s="6">
        <v>4577828976</v>
      </c>
      <c r="N26" s="6"/>
      <c r="O26" s="6">
        <v>2671453483</v>
      </c>
      <c r="P26" s="6"/>
      <c r="Q26" s="6">
        <f t="shared" si="0"/>
        <v>1906375493</v>
      </c>
    </row>
    <row r="27" spans="1:17" x14ac:dyDescent="0.55000000000000004">
      <c r="A27" s="1" t="s">
        <v>39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1"/>
        <v>0</v>
      </c>
      <c r="J27" s="6"/>
      <c r="K27" s="6">
        <v>2000002</v>
      </c>
      <c r="L27" s="6"/>
      <c r="M27" s="6">
        <v>12452030653</v>
      </c>
      <c r="N27" s="6"/>
      <c r="O27" s="6">
        <v>14393858394</v>
      </c>
      <c r="P27" s="6"/>
      <c r="Q27" s="6">
        <f t="shared" si="0"/>
        <v>-1941827741</v>
      </c>
    </row>
    <row r="28" spans="1:17" x14ac:dyDescent="0.55000000000000004">
      <c r="A28" s="1" t="s">
        <v>54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1"/>
        <v>0</v>
      </c>
      <c r="J28" s="6"/>
      <c r="K28" s="6">
        <v>1435373</v>
      </c>
      <c r="L28" s="6"/>
      <c r="M28" s="6">
        <v>17934678404</v>
      </c>
      <c r="N28" s="6"/>
      <c r="O28" s="6">
        <v>15110156489</v>
      </c>
      <c r="P28" s="6"/>
      <c r="Q28" s="6">
        <f t="shared" si="0"/>
        <v>2824521915</v>
      </c>
    </row>
    <row r="29" spans="1:17" x14ac:dyDescent="0.55000000000000004">
      <c r="A29" s="1" t="s">
        <v>34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1"/>
        <v>0</v>
      </c>
      <c r="J29" s="6"/>
      <c r="K29" s="6">
        <v>16178220</v>
      </c>
      <c r="L29" s="6"/>
      <c r="M29" s="6">
        <v>107359077998</v>
      </c>
      <c r="N29" s="6"/>
      <c r="O29" s="6">
        <v>115146830624</v>
      </c>
      <c r="P29" s="6"/>
      <c r="Q29" s="6">
        <f t="shared" si="0"/>
        <v>-7787752626</v>
      </c>
    </row>
    <row r="30" spans="1:17" x14ac:dyDescent="0.55000000000000004">
      <c r="A30" s="1" t="s">
        <v>220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1"/>
        <v>0</v>
      </c>
      <c r="J30" s="6"/>
      <c r="K30" s="6">
        <v>1106440</v>
      </c>
      <c r="L30" s="6"/>
      <c r="M30" s="6">
        <v>24800835707</v>
      </c>
      <c r="N30" s="6"/>
      <c r="O30" s="6">
        <v>40837678602</v>
      </c>
      <c r="P30" s="6"/>
      <c r="Q30" s="6">
        <f t="shared" si="0"/>
        <v>-16036842895</v>
      </c>
    </row>
    <row r="31" spans="1:17" x14ac:dyDescent="0.55000000000000004">
      <c r="A31" s="1" t="s">
        <v>256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1"/>
        <v>0</v>
      </c>
      <c r="J31" s="6"/>
      <c r="K31" s="6">
        <v>1925384</v>
      </c>
      <c r="L31" s="6"/>
      <c r="M31" s="6">
        <v>73198550851</v>
      </c>
      <c r="N31" s="6"/>
      <c r="O31" s="6">
        <v>57718764148</v>
      </c>
      <c r="P31" s="6"/>
      <c r="Q31" s="6">
        <f t="shared" si="0"/>
        <v>15479786703</v>
      </c>
    </row>
    <row r="32" spans="1:17" x14ac:dyDescent="0.55000000000000004">
      <c r="A32" s="1" t="s">
        <v>64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1"/>
        <v>0</v>
      </c>
      <c r="J32" s="6"/>
      <c r="K32" s="6">
        <v>261240</v>
      </c>
      <c r="L32" s="6"/>
      <c r="M32" s="6">
        <v>4908058261</v>
      </c>
      <c r="N32" s="6"/>
      <c r="O32" s="6">
        <v>3557202516</v>
      </c>
      <c r="P32" s="6"/>
      <c r="Q32" s="6">
        <f t="shared" si="0"/>
        <v>1350855745</v>
      </c>
    </row>
    <row r="33" spans="1:17" x14ac:dyDescent="0.55000000000000004">
      <c r="A33" s="1" t="s">
        <v>40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6">
        <v>200465</v>
      </c>
      <c r="L33" s="6"/>
      <c r="M33" s="6">
        <v>3845787525</v>
      </c>
      <c r="N33" s="6"/>
      <c r="O33" s="6">
        <v>5202998006</v>
      </c>
      <c r="P33" s="6"/>
      <c r="Q33" s="6">
        <f t="shared" si="0"/>
        <v>-1357210481</v>
      </c>
    </row>
    <row r="34" spans="1:17" x14ac:dyDescent="0.55000000000000004">
      <c r="A34" s="1" t="s">
        <v>30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1"/>
        <v>0</v>
      </c>
      <c r="J34" s="6"/>
      <c r="K34" s="6">
        <v>814214</v>
      </c>
      <c r="L34" s="6"/>
      <c r="M34" s="6">
        <v>16171334689</v>
      </c>
      <c r="N34" s="6"/>
      <c r="O34" s="6">
        <v>23082406361</v>
      </c>
      <c r="P34" s="6"/>
      <c r="Q34" s="6">
        <f t="shared" si="0"/>
        <v>-6911071672</v>
      </c>
    </row>
    <row r="35" spans="1:17" x14ac:dyDescent="0.55000000000000004">
      <c r="A35" s="1" t="s">
        <v>257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1"/>
        <v>0</v>
      </c>
      <c r="J35" s="6"/>
      <c r="K35" s="6">
        <v>12033554</v>
      </c>
      <c r="L35" s="6"/>
      <c r="M35" s="6">
        <v>52071053639</v>
      </c>
      <c r="N35" s="6"/>
      <c r="O35" s="6">
        <v>36025749751</v>
      </c>
      <c r="P35" s="6"/>
      <c r="Q35" s="6">
        <f t="shared" si="0"/>
        <v>16045303888</v>
      </c>
    </row>
    <row r="36" spans="1:17" x14ac:dyDescent="0.55000000000000004">
      <c r="A36" s="1" t="s">
        <v>55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1"/>
        <v>0</v>
      </c>
      <c r="J36" s="6"/>
      <c r="K36" s="6">
        <v>1200</v>
      </c>
      <c r="L36" s="6"/>
      <c r="M36" s="6">
        <v>1373689548</v>
      </c>
      <c r="N36" s="6"/>
      <c r="O36" s="6">
        <v>1310310126</v>
      </c>
      <c r="P36" s="6"/>
      <c r="Q36" s="6">
        <f t="shared" si="0"/>
        <v>63379422</v>
      </c>
    </row>
    <row r="37" spans="1:17" x14ac:dyDescent="0.55000000000000004">
      <c r="A37" s="1" t="s">
        <v>258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1"/>
        <v>0</v>
      </c>
      <c r="J37" s="6"/>
      <c r="K37" s="6">
        <v>60</v>
      </c>
      <c r="L37" s="6"/>
      <c r="M37" s="6">
        <v>1807424</v>
      </c>
      <c r="N37" s="6"/>
      <c r="O37" s="6">
        <v>2042176</v>
      </c>
      <c r="P37" s="6"/>
      <c r="Q37" s="6">
        <f t="shared" si="0"/>
        <v>-234752</v>
      </c>
    </row>
    <row r="38" spans="1:17" x14ac:dyDescent="0.55000000000000004">
      <c r="A38" s="1" t="s">
        <v>67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1"/>
        <v>0</v>
      </c>
      <c r="J38" s="6"/>
      <c r="K38" s="6">
        <v>224405</v>
      </c>
      <c r="L38" s="6"/>
      <c r="M38" s="6">
        <v>6492619087</v>
      </c>
      <c r="N38" s="6"/>
      <c r="O38" s="6">
        <v>6765260541</v>
      </c>
      <c r="P38" s="6"/>
      <c r="Q38" s="6">
        <f t="shared" si="0"/>
        <v>-272641454</v>
      </c>
    </row>
    <row r="39" spans="1:17" x14ac:dyDescent="0.55000000000000004">
      <c r="A39" s="1" t="s">
        <v>22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1"/>
        <v>0</v>
      </c>
      <c r="J39" s="6"/>
      <c r="K39" s="6">
        <v>3271</v>
      </c>
      <c r="L39" s="6"/>
      <c r="M39" s="6">
        <v>314423698</v>
      </c>
      <c r="N39" s="6"/>
      <c r="O39" s="6">
        <v>297775805</v>
      </c>
      <c r="P39" s="6"/>
      <c r="Q39" s="6">
        <f t="shared" si="0"/>
        <v>16647893</v>
      </c>
    </row>
    <row r="40" spans="1:17" x14ac:dyDescent="0.55000000000000004">
      <c r="A40" s="1" t="s">
        <v>26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1"/>
        <v>0</v>
      </c>
      <c r="J40" s="6"/>
      <c r="K40" s="6">
        <v>5100000</v>
      </c>
      <c r="L40" s="6"/>
      <c r="M40" s="6">
        <v>352522200000</v>
      </c>
      <c r="N40" s="6"/>
      <c r="O40" s="6">
        <v>350424692910</v>
      </c>
      <c r="P40" s="6"/>
      <c r="Q40" s="6">
        <f t="shared" si="0"/>
        <v>2097507090</v>
      </c>
    </row>
    <row r="41" spans="1:17" x14ac:dyDescent="0.55000000000000004">
      <c r="A41" s="1" t="s">
        <v>28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1"/>
        <v>0</v>
      </c>
      <c r="J41" s="6"/>
      <c r="K41" s="6">
        <v>200000</v>
      </c>
      <c r="L41" s="6"/>
      <c r="M41" s="6">
        <v>9515046619</v>
      </c>
      <c r="N41" s="6"/>
      <c r="O41" s="6">
        <v>8894759402</v>
      </c>
      <c r="P41" s="6"/>
      <c r="Q41" s="6">
        <f t="shared" si="0"/>
        <v>620287217</v>
      </c>
    </row>
    <row r="42" spans="1:17" x14ac:dyDescent="0.55000000000000004">
      <c r="A42" s="1" t="s">
        <v>80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1"/>
        <v>0</v>
      </c>
      <c r="J42" s="6"/>
      <c r="K42" s="6">
        <v>100000</v>
      </c>
      <c r="L42" s="6"/>
      <c r="M42" s="6">
        <v>2484131003</v>
      </c>
      <c r="N42" s="6"/>
      <c r="O42" s="6">
        <v>2722702927</v>
      </c>
      <c r="P42" s="6"/>
      <c r="Q42" s="6">
        <f t="shared" si="0"/>
        <v>-238571924</v>
      </c>
    </row>
    <row r="43" spans="1:17" x14ac:dyDescent="0.55000000000000004">
      <c r="A43" s="1" t="s">
        <v>259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1"/>
        <v>0</v>
      </c>
      <c r="J43" s="6"/>
      <c r="K43" s="6">
        <v>156083</v>
      </c>
      <c r="L43" s="6"/>
      <c r="M43" s="6">
        <v>1423075306</v>
      </c>
      <c r="N43" s="6"/>
      <c r="O43" s="6">
        <v>965312561</v>
      </c>
      <c r="P43" s="6"/>
      <c r="Q43" s="6">
        <f t="shared" si="0"/>
        <v>457762745</v>
      </c>
    </row>
    <row r="44" spans="1:17" x14ac:dyDescent="0.55000000000000004">
      <c r="A44" s="1" t="s">
        <v>72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1"/>
        <v>0</v>
      </c>
      <c r="J44" s="6"/>
      <c r="K44" s="6">
        <v>4000000</v>
      </c>
      <c r="L44" s="6"/>
      <c r="M44" s="6">
        <v>41788480035</v>
      </c>
      <c r="N44" s="6"/>
      <c r="O44" s="6">
        <v>34881702137</v>
      </c>
      <c r="P44" s="6"/>
      <c r="Q44" s="6">
        <f t="shared" si="0"/>
        <v>6906777898</v>
      </c>
    </row>
    <row r="45" spans="1:17" x14ac:dyDescent="0.55000000000000004">
      <c r="A45" s="1" t="s">
        <v>260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1"/>
        <v>0</v>
      </c>
      <c r="J45" s="6"/>
      <c r="K45" s="6">
        <v>209736</v>
      </c>
      <c r="L45" s="6"/>
      <c r="M45" s="6">
        <v>6102445854</v>
      </c>
      <c r="N45" s="6"/>
      <c r="O45" s="6">
        <v>7274148790</v>
      </c>
      <c r="P45" s="6"/>
      <c r="Q45" s="6">
        <f t="shared" si="0"/>
        <v>-1171702936</v>
      </c>
    </row>
    <row r="46" spans="1:17" x14ac:dyDescent="0.55000000000000004">
      <c r="A46" s="1" t="s">
        <v>248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1"/>
        <v>0</v>
      </c>
      <c r="J46" s="6"/>
      <c r="K46" s="6">
        <v>154264</v>
      </c>
      <c r="L46" s="6"/>
      <c r="M46" s="6">
        <v>2467772554</v>
      </c>
      <c r="N46" s="6"/>
      <c r="O46" s="6">
        <v>1210836883</v>
      </c>
      <c r="P46" s="6"/>
      <c r="Q46" s="6">
        <f t="shared" si="0"/>
        <v>1256935671</v>
      </c>
    </row>
    <row r="47" spans="1:17" x14ac:dyDescent="0.55000000000000004">
      <c r="A47" s="1" t="s">
        <v>86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1"/>
        <v>0</v>
      </c>
      <c r="J47" s="6"/>
      <c r="K47" s="6">
        <v>2</v>
      </c>
      <c r="L47" s="6"/>
      <c r="M47" s="6">
        <v>2</v>
      </c>
      <c r="N47" s="6"/>
      <c r="O47" s="6">
        <v>4778</v>
      </c>
      <c r="P47" s="6"/>
      <c r="Q47" s="6">
        <f t="shared" si="0"/>
        <v>-4776</v>
      </c>
    </row>
    <row r="48" spans="1:17" x14ac:dyDescent="0.55000000000000004">
      <c r="A48" s="1" t="s">
        <v>37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1"/>
        <v>0</v>
      </c>
      <c r="J48" s="6"/>
      <c r="K48" s="6">
        <v>2280359</v>
      </c>
      <c r="L48" s="6"/>
      <c r="M48" s="6">
        <v>22123869343</v>
      </c>
      <c r="N48" s="6"/>
      <c r="O48" s="6">
        <v>17649334496</v>
      </c>
      <c r="P48" s="6"/>
      <c r="Q48" s="6">
        <f t="shared" si="0"/>
        <v>4474534847</v>
      </c>
    </row>
    <row r="49" spans="1:17" x14ac:dyDescent="0.55000000000000004">
      <c r="A49" s="1" t="s">
        <v>81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1"/>
        <v>0</v>
      </c>
      <c r="J49" s="6"/>
      <c r="K49" s="6">
        <v>3856252</v>
      </c>
      <c r="L49" s="6"/>
      <c r="M49" s="6">
        <v>72523147177</v>
      </c>
      <c r="N49" s="6"/>
      <c r="O49" s="6">
        <v>43160847359</v>
      </c>
      <c r="P49" s="6"/>
      <c r="Q49" s="6">
        <f t="shared" si="0"/>
        <v>29362299818</v>
      </c>
    </row>
    <row r="50" spans="1:17" x14ac:dyDescent="0.55000000000000004">
      <c r="A50" s="1" t="s">
        <v>261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1"/>
        <v>0</v>
      </c>
      <c r="J50" s="6"/>
      <c r="K50" s="6">
        <v>1946219</v>
      </c>
      <c r="L50" s="6"/>
      <c r="M50" s="6">
        <v>6877937946</v>
      </c>
      <c r="N50" s="6"/>
      <c r="O50" s="6">
        <v>20836061997</v>
      </c>
      <c r="P50" s="6"/>
      <c r="Q50" s="6">
        <f t="shared" si="0"/>
        <v>-13958124051</v>
      </c>
    </row>
    <row r="51" spans="1:17" x14ac:dyDescent="0.55000000000000004">
      <c r="A51" s="1" t="s">
        <v>262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1"/>
        <v>0</v>
      </c>
      <c r="J51" s="6"/>
      <c r="K51" s="6">
        <v>18181403</v>
      </c>
      <c r="L51" s="6"/>
      <c r="M51" s="6">
        <v>115415546244</v>
      </c>
      <c r="N51" s="6"/>
      <c r="O51" s="6">
        <v>115415546244</v>
      </c>
      <c r="P51" s="6"/>
      <c r="Q51" s="6">
        <f t="shared" si="0"/>
        <v>0</v>
      </c>
    </row>
    <row r="52" spans="1:17" x14ac:dyDescent="0.55000000000000004">
      <c r="A52" s="1" t="s">
        <v>15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1"/>
        <v>0</v>
      </c>
      <c r="J52" s="6"/>
      <c r="K52" s="6">
        <v>18600000</v>
      </c>
      <c r="L52" s="6"/>
      <c r="M52" s="6">
        <v>43902214738</v>
      </c>
      <c r="N52" s="6"/>
      <c r="O52" s="6">
        <v>47702471069</v>
      </c>
      <c r="P52" s="6"/>
      <c r="Q52" s="6">
        <f t="shared" si="0"/>
        <v>-3800256331</v>
      </c>
    </row>
    <row r="53" spans="1:17" x14ac:dyDescent="0.55000000000000004">
      <c r="A53" s="1" t="s">
        <v>263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1"/>
        <v>0</v>
      </c>
      <c r="J53" s="6"/>
      <c r="K53" s="6">
        <v>5500000</v>
      </c>
      <c r="L53" s="6"/>
      <c r="M53" s="6">
        <v>83325510838</v>
      </c>
      <c r="N53" s="6"/>
      <c r="O53" s="6">
        <v>84668499520</v>
      </c>
      <c r="P53" s="6"/>
      <c r="Q53" s="6">
        <f t="shared" si="0"/>
        <v>-1342988682</v>
      </c>
    </row>
    <row r="54" spans="1:17" x14ac:dyDescent="0.55000000000000004">
      <c r="A54" s="1" t="s">
        <v>16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1"/>
        <v>0</v>
      </c>
      <c r="J54" s="6"/>
      <c r="K54" s="6">
        <v>34896912</v>
      </c>
      <c r="L54" s="6"/>
      <c r="M54" s="6">
        <v>75255465114</v>
      </c>
      <c r="N54" s="6"/>
      <c r="O54" s="6">
        <v>79438440229</v>
      </c>
      <c r="P54" s="6"/>
      <c r="Q54" s="6">
        <f t="shared" si="0"/>
        <v>-4182975115</v>
      </c>
    </row>
    <row r="55" spans="1:17" x14ac:dyDescent="0.55000000000000004">
      <c r="A55" s="1" t="s">
        <v>244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1"/>
        <v>0</v>
      </c>
      <c r="J55" s="6"/>
      <c r="K55" s="6">
        <v>86842</v>
      </c>
      <c r="L55" s="6"/>
      <c r="M55" s="6">
        <v>6657010492</v>
      </c>
      <c r="N55" s="6"/>
      <c r="O55" s="6">
        <v>9775907477</v>
      </c>
      <c r="P55" s="6"/>
      <c r="Q55" s="6">
        <f t="shared" si="0"/>
        <v>-3118896985</v>
      </c>
    </row>
    <row r="56" spans="1:17" x14ac:dyDescent="0.55000000000000004">
      <c r="A56" s="1" t="s">
        <v>84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1"/>
        <v>0</v>
      </c>
      <c r="J56" s="6"/>
      <c r="K56" s="6">
        <v>900000</v>
      </c>
      <c r="L56" s="6"/>
      <c r="M56" s="6">
        <v>33674437800</v>
      </c>
      <c r="N56" s="6"/>
      <c r="O56" s="6">
        <v>33915097305</v>
      </c>
      <c r="P56" s="6"/>
      <c r="Q56" s="6">
        <f t="shared" si="0"/>
        <v>-240659505</v>
      </c>
    </row>
    <row r="57" spans="1:17" x14ac:dyDescent="0.55000000000000004">
      <c r="A57" s="1" t="s">
        <v>17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1"/>
        <v>0</v>
      </c>
      <c r="J57" s="6"/>
      <c r="K57" s="6">
        <v>1</v>
      </c>
      <c r="L57" s="6"/>
      <c r="M57" s="6">
        <v>1</v>
      </c>
      <c r="N57" s="6"/>
      <c r="O57" s="6">
        <v>4946</v>
      </c>
      <c r="P57" s="6"/>
      <c r="Q57" s="6">
        <f t="shared" si="0"/>
        <v>-4945</v>
      </c>
    </row>
    <row r="58" spans="1:17" x14ac:dyDescent="0.55000000000000004">
      <c r="A58" s="1" t="s">
        <v>264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1"/>
        <v>0</v>
      </c>
      <c r="J58" s="6"/>
      <c r="K58" s="6">
        <v>2595293</v>
      </c>
      <c r="L58" s="6"/>
      <c r="M58" s="6">
        <v>11169131016</v>
      </c>
      <c r="N58" s="6"/>
      <c r="O58" s="6">
        <v>12925053543</v>
      </c>
      <c r="P58" s="6"/>
      <c r="Q58" s="6">
        <f t="shared" si="0"/>
        <v>-1755922527</v>
      </c>
    </row>
    <row r="59" spans="1:17" x14ac:dyDescent="0.55000000000000004">
      <c r="A59" s="1" t="s">
        <v>87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1"/>
        <v>0</v>
      </c>
      <c r="J59" s="6"/>
      <c r="K59" s="6">
        <v>589106</v>
      </c>
      <c r="L59" s="6"/>
      <c r="M59" s="6">
        <v>4518850241</v>
      </c>
      <c r="N59" s="6"/>
      <c r="O59" s="6">
        <v>4790214698</v>
      </c>
      <c r="P59" s="6"/>
      <c r="Q59" s="6">
        <f t="shared" si="0"/>
        <v>-271364457</v>
      </c>
    </row>
    <row r="60" spans="1:17" x14ac:dyDescent="0.55000000000000004">
      <c r="A60" s="1" t="s">
        <v>250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1"/>
        <v>0</v>
      </c>
      <c r="J60" s="6"/>
      <c r="K60" s="6">
        <v>2005582</v>
      </c>
      <c r="L60" s="6"/>
      <c r="M60" s="6">
        <v>9410416773</v>
      </c>
      <c r="N60" s="6"/>
      <c r="O60" s="6">
        <v>4418380574</v>
      </c>
      <c r="P60" s="6"/>
      <c r="Q60" s="6">
        <f t="shared" si="0"/>
        <v>4992036199</v>
      </c>
    </row>
    <row r="61" spans="1:17" x14ac:dyDescent="0.55000000000000004">
      <c r="A61" s="1" t="s">
        <v>79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1"/>
        <v>0</v>
      </c>
      <c r="J61" s="6"/>
      <c r="K61" s="6">
        <v>2000000</v>
      </c>
      <c r="L61" s="6"/>
      <c r="M61" s="6">
        <v>18682175819</v>
      </c>
      <c r="N61" s="6"/>
      <c r="O61" s="6">
        <v>20517191995</v>
      </c>
      <c r="P61" s="6"/>
      <c r="Q61" s="6">
        <f t="shared" si="0"/>
        <v>-1835016176</v>
      </c>
    </row>
    <row r="62" spans="1:17" x14ac:dyDescent="0.55000000000000004">
      <c r="A62" s="1" t="s">
        <v>129</v>
      </c>
      <c r="C62" s="6">
        <v>15000</v>
      </c>
      <c r="D62" s="6"/>
      <c r="E62" s="6">
        <v>15000000000</v>
      </c>
      <c r="F62" s="6"/>
      <c r="G62" s="6">
        <v>14020238371</v>
      </c>
      <c r="H62" s="6"/>
      <c r="I62" s="6">
        <f t="shared" si="1"/>
        <v>979761629</v>
      </c>
      <c r="J62" s="6"/>
      <c r="K62" s="6">
        <v>15000</v>
      </c>
      <c r="L62" s="6"/>
      <c r="M62" s="6">
        <v>15000000000</v>
      </c>
      <c r="N62" s="6"/>
      <c r="O62" s="6">
        <v>14020238371</v>
      </c>
      <c r="P62" s="6"/>
      <c r="Q62" s="6">
        <f t="shared" si="0"/>
        <v>979761629</v>
      </c>
    </row>
    <row r="63" spans="1:17" x14ac:dyDescent="0.55000000000000004">
      <c r="A63" s="1" t="s">
        <v>265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1"/>
        <v>0</v>
      </c>
      <c r="J63" s="6"/>
      <c r="K63" s="6">
        <v>400000</v>
      </c>
      <c r="L63" s="6"/>
      <c r="M63" s="6">
        <v>399509966460</v>
      </c>
      <c r="N63" s="6"/>
      <c r="O63" s="6">
        <v>388243089503</v>
      </c>
      <c r="P63" s="6"/>
      <c r="Q63" s="6">
        <f t="shared" si="0"/>
        <v>11266876957</v>
      </c>
    </row>
    <row r="64" spans="1:17" x14ac:dyDescent="0.55000000000000004">
      <c r="A64" s="1" t="s">
        <v>266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1"/>
        <v>0</v>
      </c>
      <c r="J64" s="6"/>
      <c r="K64" s="6">
        <v>1000000</v>
      </c>
      <c r="L64" s="6"/>
      <c r="M64" s="6">
        <v>873597549138</v>
      </c>
      <c r="N64" s="6"/>
      <c r="O64" s="6">
        <v>843343200334</v>
      </c>
      <c r="P64" s="6"/>
      <c r="Q64" s="6">
        <f t="shared" si="0"/>
        <v>30254348804</v>
      </c>
    </row>
    <row r="65" spans="1:17" x14ac:dyDescent="0.55000000000000004">
      <c r="A65" s="1" t="s">
        <v>267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1"/>
        <v>0</v>
      </c>
      <c r="J65" s="6"/>
      <c r="K65" s="6">
        <v>5000</v>
      </c>
      <c r="L65" s="6"/>
      <c r="M65" s="6">
        <v>5000000000</v>
      </c>
      <c r="N65" s="6"/>
      <c r="O65" s="6">
        <v>4773719606</v>
      </c>
      <c r="P65" s="6"/>
      <c r="Q65" s="6">
        <f t="shared" si="0"/>
        <v>226280394</v>
      </c>
    </row>
    <row r="66" spans="1:17" x14ac:dyDescent="0.55000000000000004">
      <c r="A66" s="1" t="s">
        <v>268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1"/>
        <v>0</v>
      </c>
      <c r="J66" s="6"/>
      <c r="K66" s="6">
        <v>5000</v>
      </c>
      <c r="L66" s="6"/>
      <c r="M66" s="6">
        <v>5000000000</v>
      </c>
      <c r="N66" s="6"/>
      <c r="O66" s="6">
        <v>4744989814</v>
      </c>
      <c r="P66" s="6"/>
      <c r="Q66" s="6">
        <f t="shared" si="0"/>
        <v>255010186</v>
      </c>
    </row>
    <row r="67" spans="1:17" x14ac:dyDescent="0.55000000000000004">
      <c r="A67" s="1" t="s">
        <v>269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1"/>
        <v>0</v>
      </c>
      <c r="J67" s="6"/>
      <c r="K67" s="6">
        <v>15472</v>
      </c>
      <c r="L67" s="6"/>
      <c r="M67" s="6">
        <v>15472000000</v>
      </c>
      <c r="N67" s="6"/>
      <c r="O67" s="6">
        <v>14748532279</v>
      </c>
      <c r="P67" s="6"/>
      <c r="Q67" s="6">
        <f t="shared" si="0"/>
        <v>723467721</v>
      </c>
    </row>
    <row r="68" spans="1:17" x14ac:dyDescent="0.55000000000000004">
      <c r="A68" s="1" t="s">
        <v>117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1"/>
        <v>0</v>
      </c>
      <c r="J68" s="6"/>
      <c r="K68" s="6">
        <v>30000</v>
      </c>
      <c r="L68" s="6"/>
      <c r="M68" s="6">
        <v>26176691559</v>
      </c>
      <c r="N68" s="6"/>
      <c r="O68" s="6">
        <v>25682004292</v>
      </c>
      <c r="P68" s="6"/>
      <c r="Q68" s="6">
        <f t="shared" si="0"/>
        <v>494687267</v>
      </c>
    </row>
    <row r="69" spans="1:17" x14ac:dyDescent="0.55000000000000004">
      <c r="A69" s="1" t="s">
        <v>199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1"/>
        <v>0</v>
      </c>
      <c r="J69" s="6"/>
      <c r="K69" s="6">
        <v>130000</v>
      </c>
      <c r="L69" s="6"/>
      <c r="M69" s="6">
        <v>130000000000</v>
      </c>
      <c r="N69" s="6"/>
      <c r="O69" s="6">
        <v>129976437500</v>
      </c>
      <c r="P69" s="6"/>
      <c r="Q69" s="6">
        <f t="shared" si="0"/>
        <v>23562500</v>
      </c>
    </row>
    <row r="70" spans="1:17" x14ac:dyDescent="0.55000000000000004">
      <c r="A70" s="1" t="s">
        <v>270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1"/>
        <v>0</v>
      </c>
      <c r="J70" s="6"/>
      <c r="K70" s="6">
        <v>5051</v>
      </c>
      <c r="L70" s="6"/>
      <c r="M70" s="6">
        <v>5051000000</v>
      </c>
      <c r="N70" s="6"/>
      <c r="O70" s="6">
        <v>4884588186</v>
      </c>
      <c r="P70" s="6"/>
      <c r="Q70" s="6">
        <f t="shared" si="0"/>
        <v>166411814</v>
      </c>
    </row>
    <row r="71" spans="1:17" x14ac:dyDescent="0.55000000000000004">
      <c r="A71" s="1" t="s">
        <v>271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1"/>
        <v>0</v>
      </c>
      <c r="J71" s="6"/>
      <c r="K71" s="6">
        <v>19151</v>
      </c>
      <c r="L71" s="6"/>
      <c r="M71" s="6">
        <v>19151000000</v>
      </c>
      <c r="N71" s="6"/>
      <c r="O71" s="6">
        <v>17984546272</v>
      </c>
      <c r="P71" s="6"/>
      <c r="Q71" s="6">
        <f t="shared" si="0"/>
        <v>1166453728</v>
      </c>
    </row>
    <row r="72" spans="1:17" x14ac:dyDescent="0.55000000000000004">
      <c r="A72" s="1" t="s">
        <v>272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1"/>
        <v>0</v>
      </c>
      <c r="J72" s="6"/>
      <c r="K72" s="6">
        <v>32134</v>
      </c>
      <c r="L72" s="6"/>
      <c r="M72" s="6">
        <v>26217266077</v>
      </c>
      <c r="N72" s="6"/>
      <c r="O72" s="6">
        <v>25771359122</v>
      </c>
      <c r="P72" s="6"/>
      <c r="Q72" s="6">
        <f t="shared" ref="Q72:Q75" si="2">M72-O72</f>
        <v>445906955</v>
      </c>
    </row>
    <row r="73" spans="1:17" x14ac:dyDescent="0.55000000000000004">
      <c r="A73" s="1" t="s">
        <v>201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76" si="3">E73-G73</f>
        <v>0</v>
      </c>
      <c r="J73" s="6"/>
      <c r="K73" s="6">
        <v>70000</v>
      </c>
      <c r="L73" s="6"/>
      <c r="M73" s="6">
        <v>70000000000</v>
      </c>
      <c r="N73" s="6"/>
      <c r="O73" s="6">
        <v>69387381257</v>
      </c>
      <c r="P73" s="6"/>
      <c r="Q73" s="6">
        <f t="shared" si="2"/>
        <v>612618743</v>
      </c>
    </row>
    <row r="74" spans="1:17" x14ac:dyDescent="0.55000000000000004">
      <c r="A74" s="1" t="s">
        <v>273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3"/>
        <v>0</v>
      </c>
      <c r="J74" s="6"/>
      <c r="K74" s="6">
        <v>11207</v>
      </c>
      <c r="L74" s="6"/>
      <c r="M74" s="6">
        <v>11207000000</v>
      </c>
      <c r="N74" s="6"/>
      <c r="O74" s="6">
        <v>10534396172</v>
      </c>
      <c r="P74" s="6"/>
      <c r="Q74" s="6">
        <f t="shared" si="2"/>
        <v>672603828</v>
      </c>
    </row>
    <row r="75" spans="1:17" x14ac:dyDescent="0.55000000000000004">
      <c r="A75" s="1" t="s">
        <v>114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3"/>
        <v>0</v>
      </c>
      <c r="J75" s="6"/>
      <c r="K75" s="6">
        <v>10000</v>
      </c>
      <c r="L75" s="6"/>
      <c r="M75" s="6">
        <v>8773409538</v>
      </c>
      <c r="N75" s="6"/>
      <c r="O75" s="6">
        <v>8699572916</v>
      </c>
      <c r="P75" s="6"/>
      <c r="Q75" s="6">
        <f t="shared" si="2"/>
        <v>73836622</v>
      </c>
    </row>
    <row r="76" spans="1:17" x14ac:dyDescent="0.55000000000000004">
      <c r="A76" s="1" t="s">
        <v>120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3"/>
        <v>0</v>
      </c>
      <c r="J76" s="6"/>
      <c r="K76" s="6">
        <v>56609</v>
      </c>
      <c r="L76" s="6"/>
      <c r="M76" s="6">
        <v>46920356056</v>
      </c>
      <c r="N76" s="6"/>
      <c r="O76" s="6">
        <v>46167365512</v>
      </c>
      <c r="P76" s="6"/>
      <c r="Q76" s="6">
        <f>M76-O76</f>
        <v>752990544</v>
      </c>
    </row>
    <row r="77" spans="1:17" ht="24.75" thickBot="1" x14ac:dyDescent="0.6">
      <c r="C77" s="6"/>
      <c r="D77" s="6"/>
      <c r="E77" s="7">
        <f>SUM(E8:E76)</f>
        <v>781149239042</v>
      </c>
      <c r="F77" s="6"/>
      <c r="G77" s="7">
        <f>SUM(G8:G76)</f>
        <v>687128948886</v>
      </c>
      <c r="H77" s="6"/>
      <c r="I77" s="7">
        <f>SUM(I8:I76)</f>
        <v>94020290156</v>
      </c>
      <c r="J77" s="6"/>
      <c r="K77" s="6"/>
      <c r="L77" s="6"/>
      <c r="M77" s="7">
        <f>SUM(M8:M76)</f>
        <v>4208143780734</v>
      </c>
      <c r="N77" s="6"/>
      <c r="O77" s="7">
        <f>SUM(O8:O76)</f>
        <v>3960663168979</v>
      </c>
      <c r="P77" s="6"/>
      <c r="Q77" s="7">
        <f>SUM(Q8:Q76)</f>
        <v>247480611755</v>
      </c>
    </row>
    <row r="78" spans="1:17" ht="24.75" thickTop="1" x14ac:dyDescent="0.55000000000000004"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55000000000000004">
      <c r="G79" s="3"/>
      <c r="I79" s="3"/>
      <c r="O79" s="3"/>
      <c r="Q79" s="3"/>
    </row>
    <row r="80" spans="1:17" x14ac:dyDescent="0.55000000000000004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2" spans="6:17" x14ac:dyDescent="0.55000000000000004"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6:17" x14ac:dyDescent="0.55000000000000004">
      <c r="G83" s="3"/>
      <c r="I83" s="3"/>
      <c r="O83" s="3"/>
      <c r="Q83" s="3"/>
    </row>
    <row r="84" spans="6:17" x14ac:dyDescent="0.55000000000000004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2021-09-27T11:34:02Z</dcterms:created>
  <dcterms:modified xsi:type="dcterms:W3CDTF">2021-10-02T13:33:18Z</dcterms:modified>
</cp:coreProperties>
</file>