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اردیبهشت1401\"/>
    </mc:Choice>
  </mc:AlternateContent>
  <xr:revisionPtr revIDLastSave="0" documentId="13_ncr:1_{F99487F5-31A2-4658-A637-953AC8D9928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تبعی" sheetId="2" r:id="rId3"/>
    <sheet name="اوراق مشارکت" sheetId="3" r:id="rId4"/>
    <sheet name="سپرده" sheetId="6" r:id="rId5"/>
    <sheet name="جمع درآمدها" sheetId="15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96" i="1" l="1"/>
  <c r="K8" i="13"/>
  <c r="C11" i="15"/>
  <c r="E10" i="15" s="1"/>
  <c r="G11" i="15"/>
  <c r="E9" i="15"/>
  <c r="C10" i="15"/>
  <c r="C9" i="15"/>
  <c r="C8" i="15"/>
  <c r="C7" i="15"/>
  <c r="E9" i="14"/>
  <c r="C9" i="14"/>
  <c r="I10" i="13"/>
  <c r="E10" i="13"/>
  <c r="G8" i="13" s="1"/>
  <c r="G10" i="13" s="1"/>
  <c r="K9" i="13"/>
  <c r="K10" i="13"/>
  <c r="G9" i="13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8" i="12"/>
  <c r="O26" i="12"/>
  <c r="M26" i="12"/>
  <c r="K26" i="12"/>
  <c r="G26" i="12"/>
  <c r="E26" i="12"/>
  <c r="C26" i="12"/>
  <c r="Q94" i="11"/>
  <c r="O94" i="11"/>
  <c r="M94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4" i="11" s="1"/>
  <c r="S90" i="11"/>
  <c r="S91" i="11"/>
  <c r="S92" i="11"/>
  <c r="S93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8" i="11"/>
  <c r="G94" i="11"/>
  <c r="E94" i="11"/>
  <c r="C94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8" i="10"/>
  <c r="E27" i="10"/>
  <c r="G27" i="10"/>
  <c r="M27" i="10"/>
  <c r="O27" i="10"/>
  <c r="E109" i="9"/>
  <c r="G109" i="9"/>
  <c r="M109" i="9"/>
  <c r="O109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109" i="9" s="1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8" i="9"/>
  <c r="I20" i="8"/>
  <c r="M20" i="8"/>
  <c r="K20" i="8"/>
  <c r="O20" i="8"/>
  <c r="Q20" i="8"/>
  <c r="S20" i="8"/>
  <c r="T20" i="7"/>
  <c r="S19" i="7"/>
  <c r="Q19" i="7"/>
  <c r="O19" i="7"/>
  <c r="M19" i="7"/>
  <c r="K19" i="7"/>
  <c r="I19" i="7"/>
  <c r="S10" i="6"/>
  <c r="Q10" i="6"/>
  <c r="O10" i="6"/>
  <c r="M10" i="6"/>
  <c r="K10" i="6"/>
  <c r="AA27" i="3"/>
  <c r="W27" i="3"/>
  <c r="S27" i="3"/>
  <c r="Q27" i="3"/>
  <c r="AG27" i="3"/>
  <c r="AI27" i="3"/>
  <c r="G96" i="1"/>
  <c r="W96" i="1"/>
  <c r="U96" i="1"/>
  <c r="O96" i="1"/>
  <c r="K96" i="1"/>
  <c r="E96" i="1"/>
  <c r="AK27" i="3" l="1"/>
  <c r="E8" i="15"/>
  <c r="E7" i="15"/>
  <c r="E11" i="15" s="1"/>
  <c r="Q26" i="12"/>
  <c r="I26" i="12"/>
  <c r="U12" i="11"/>
  <c r="U23" i="11"/>
  <c r="U39" i="11"/>
  <c r="U55" i="11"/>
  <c r="U71" i="11"/>
  <c r="U87" i="11"/>
  <c r="U11" i="11"/>
  <c r="U27" i="11"/>
  <c r="U43" i="11"/>
  <c r="U59" i="11"/>
  <c r="U75" i="11"/>
  <c r="U91" i="11"/>
  <c r="U15" i="11"/>
  <c r="U31" i="11"/>
  <c r="U47" i="11"/>
  <c r="U63" i="11"/>
  <c r="U79" i="11"/>
  <c r="U8" i="11"/>
  <c r="U19" i="11"/>
  <c r="U35" i="11"/>
  <c r="U51" i="11"/>
  <c r="U67" i="11"/>
  <c r="U83" i="11"/>
  <c r="U93" i="11"/>
  <c r="U89" i="11"/>
  <c r="U85" i="11"/>
  <c r="U81" i="11"/>
  <c r="U77" i="11"/>
  <c r="U73" i="11"/>
  <c r="U69" i="11"/>
  <c r="U65" i="11"/>
  <c r="U61" i="11"/>
  <c r="U57" i="11"/>
  <c r="U53" i="11"/>
  <c r="U49" i="11"/>
  <c r="U45" i="11"/>
  <c r="U41" i="11"/>
  <c r="U37" i="11"/>
  <c r="U33" i="11"/>
  <c r="U29" i="11"/>
  <c r="U25" i="11"/>
  <c r="U21" i="11"/>
  <c r="U17" i="11"/>
  <c r="U13" i="11"/>
  <c r="U9" i="11"/>
  <c r="U90" i="11"/>
  <c r="U86" i="11"/>
  <c r="U82" i="11"/>
  <c r="U78" i="11"/>
  <c r="U74" i="11"/>
  <c r="U70" i="11"/>
  <c r="U66" i="11"/>
  <c r="U62" i="11"/>
  <c r="U58" i="11"/>
  <c r="U54" i="11"/>
  <c r="U50" i="11"/>
  <c r="U46" i="11"/>
  <c r="U42" i="11"/>
  <c r="U38" i="11"/>
  <c r="U34" i="11"/>
  <c r="U30" i="11"/>
  <c r="U26" i="11"/>
  <c r="U22" i="11"/>
  <c r="U18" i="11"/>
  <c r="U14" i="11"/>
  <c r="U10" i="11"/>
  <c r="U92" i="11"/>
  <c r="U88" i="11"/>
  <c r="U84" i="11"/>
  <c r="U80" i="11"/>
  <c r="U76" i="11"/>
  <c r="U72" i="11"/>
  <c r="U68" i="11"/>
  <c r="U64" i="11"/>
  <c r="U60" i="11"/>
  <c r="U56" i="11"/>
  <c r="U52" i="11"/>
  <c r="U48" i="11"/>
  <c r="U44" i="11"/>
  <c r="U40" i="11"/>
  <c r="U36" i="11"/>
  <c r="U32" i="11"/>
  <c r="U28" i="11"/>
  <c r="U24" i="11"/>
  <c r="U20" i="11"/>
  <c r="U16" i="11"/>
  <c r="I94" i="11"/>
  <c r="Q27" i="10"/>
  <c r="I27" i="10"/>
  <c r="I109" i="9"/>
  <c r="U94" i="11" l="1"/>
  <c r="K16" i="11"/>
  <c r="K93" i="11"/>
  <c r="K9" i="11"/>
  <c r="K13" i="11"/>
  <c r="K25" i="11"/>
  <c r="K29" i="11"/>
  <c r="K33" i="11"/>
  <c r="K37" i="11"/>
  <c r="K45" i="11"/>
  <c r="K57" i="11"/>
  <c r="K69" i="11"/>
  <c r="K81" i="11"/>
  <c r="K10" i="11"/>
  <c r="K14" i="11"/>
  <c r="K18" i="11"/>
  <c r="K22" i="11"/>
  <c r="K26" i="11"/>
  <c r="K30" i="11"/>
  <c r="K34" i="11"/>
  <c r="K38" i="11"/>
  <c r="K42" i="11"/>
  <c r="K46" i="11"/>
  <c r="K50" i="11"/>
  <c r="K54" i="11"/>
  <c r="K58" i="11"/>
  <c r="K62" i="11"/>
  <c r="K66" i="11"/>
  <c r="K70" i="11"/>
  <c r="K74" i="11"/>
  <c r="K78" i="11"/>
  <c r="K82" i="11"/>
  <c r="K86" i="11"/>
  <c r="K90" i="11"/>
  <c r="K8" i="11"/>
  <c r="K12" i="11"/>
  <c r="K24" i="11"/>
  <c r="K32" i="11"/>
  <c r="K40" i="11"/>
  <c r="K48" i="11"/>
  <c r="K52" i="11"/>
  <c r="K60" i="11"/>
  <c r="K68" i="11"/>
  <c r="K76" i="11"/>
  <c r="K84" i="11"/>
  <c r="K92" i="11"/>
  <c r="K17" i="11"/>
  <c r="K49" i="11"/>
  <c r="K61" i="11"/>
  <c r="K73" i="11"/>
  <c r="K85" i="11"/>
  <c r="K11" i="11"/>
  <c r="K15" i="11"/>
  <c r="K19" i="11"/>
  <c r="K23" i="11"/>
  <c r="K27" i="11"/>
  <c r="K31" i="11"/>
  <c r="K35" i="11"/>
  <c r="K39" i="11"/>
  <c r="K43" i="11"/>
  <c r="K47" i="11"/>
  <c r="K51" i="11"/>
  <c r="K55" i="11"/>
  <c r="K59" i="11"/>
  <c r="K63" i="11"/>
  <c r="K67" i="11"/>
  <c r="K71" i="11"/>
  <c r="K75" i="11"/>
  <c r="K79" i="11"/>
  <c r="K83" i="11"/>
  <c r="K87" i="11"/>
  <c r="K91" i="11"/>
  <c r="K20" i="11"/>
  <c r="K28" i="11"/>
  <c r="K36" i="11"/>
  <c r="K44" i="11"/>
  <c r="K56" i="11"/>
  <c r="K64" i="11"/>
  <c r="K72" i="11"/>
  <c r="K80" i="11"/>
  <c r="K88" i="11"/>
  <c r="K21" i="11"/>
  <c r="K41" i="11"/>
  <c r="K53" i="11"/>
  <c r="K65" i="11"/>
  <c r="K77" i="11"/>
  <c r="K89" i="11"/>
  <c r="K94" i="11" l="1"/>
</calcChain>
</file>

<file path=xl/sharedStrings.xml><?xml version="1.0" encoding="utf-8"?>
<sst xmlns="http://schemas.openxmlformats.org/spreadsheetml/2006/main" count="870" uniqueCount="229">
  <si>
    <t>صندوق سرمایه‌گذاری مشترک پیشرو</t>
  </si>
  <si>
    <t>صورت وضعیت پورتفوی</t>
  </si>
  <si>
    <t>برای ماه منتهی به 1401/02/31</t>
  </si>
  <si>
    <t>نام شرکت</t>
  </si>
  <si>
    <t>1401/01/31</t>
  </si>
  <si>
    <t>تغییرات طی دوره</t>
  </si>
  <si>
    <t>1401/02/31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</si>
  <si>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</si>
  <si>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</si>
  <si>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</si>
  <si>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</si>
  <si>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</si>
  <si>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</si>
  <si>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</si>
  <si>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</si>
  <si>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</si>
  <si>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</si>
  <si>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بانک‌ کارآفرین‌</t>
  </si>
  <si>
    <t>بیمه اتکایی امین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</si>
  <si>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</si>
  <si>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</si>
  <si>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</si>
  <si>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</si>
  <si>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</si>
  <si>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</si>
  <si>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</si>
  <si>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</si>
  <si>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</si>
  <si>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</si>
  <si>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</si>
  <si>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</si>
  <si>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</si>
  <si>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</si>
  <si>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</si>
  <si>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</si>
  <si>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</si>
  <si>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</si>
  <si>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</si>
  <si>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</si>
  <si>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</si>
  <si>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</si>
  <si>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تمام سکه طرح جدید 0110 صادرات</t>
  </si>
  <si>
    <t>تمام سکه طرح جدید0112سامان</t>
  </si>
  <si>
    <t>تمام سکه طرح جدید0312 رفاه</t>
  </si>
  <si>
    <t>توسعه‌معادن‌وفلزات‌</t>
  </si>
  <si>
    <t>تولیدی و خدمات صنایع نسوز توکا</t>
  </si>
  <si>
    <t>ح . سرمایه گذاری صبا تامین</t>
  </si>
  <si>
    <t>ح . واسپاری ملت</t>
  </si>
  <si>
    <t>حفاری شمال</t>
  </si>
  <si>
    <t>داروسازی کاسپین تامین</t>
  </si>
  <si>
    <t>سپنتا</t>
  </si>
  <si>
    <t>سخت آژند</t>
  </si>
  <si>
    <t>سرمایه گذاری تامین اجتماعی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</si>
  <si>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</si>
  <si>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</si>
  <si>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</si>
  <si>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</si>
  <si>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</si>
  <si>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</si>
  <si>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</si>
  <si>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</si>
  <si>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</si>
  <si>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سیمان‌ کرمان‌</t>
  </si>
  <si>
    <t>سیمان‌ارومیه‌</t>
  </si>
  <si>
    <t>سیمان‌مازندران‌</t>
  </si>
  <si>
    <t>سیمان‌هگمتان‌</t>
  </si>
  <si>
    <t>شرکت آهن و فولاد ارفع</t>
  </si>
  <si>
    <t>شرکت ارتباطات سیار ایران</t>
  </si>
  <si>
    <t>شرکت کی بی سی</t>
  </si>
  <si>
    <t>شیرپاستوریزه پگاه گیلان</t>
  </si>
  <si>
    <t>صنایع پتروشیمی خلیج فارس</t>
  </si>
  <si>
    <t>صنایع پتروشیمی کرمانشاه</t>
  </si>
  <si>
    <t>صندوق سکه طلای مفید</t>
  </si>
  <si>
    <t>صنعتی دوده فام</t>
  </si>
  <si>
    <t>فجر انرژی خلیج فارس</t>
  </si>
  <si>
    <t>فرآورده‌های‌نسوزآذر</t>
  </si>
  <si>
    <t>فروسیلیس‌ ایران‌</t>
  </si>
  <si>
    <t>فولاد  خوزستان</t>
  </si>
  <si>
    <t>فولاد امیرکبیرکاشان</t>
  </si>
  <si>
    <t>فولاد خراسان</t>
  </si>
  <si>
    <t>فولاد مبارکه اصفهان</t>
  </si>
  <si>
    <t>فولاد کاوه جنوب کیش</t>
  </si>
  <si>
    <t>گ.س.وت.ص.پتروشیمی خلیج فارس</t>
  </si>
  <si>
    <t>گروه مدیریت سرمایه گذاری امید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</si>
  <si>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</si>
  <si>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</si>
  <si>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</si>
  <si>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</si>
  <si>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</si>
  <si>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</si>
  <si>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ملی‌ صنایع‌ مس‌ ایران‌</t>
  </si>
  <si>
    <t>نفت ایرانول</t>
  </si>
  <si>
    <t>نفت پاسارگاد</t>
  </si>
  <si>
    <t>نیروترانس‌</t>
  </si>
  <si>
    <t>واسپاری ملت</t>
  </si>
  <si>
    <t>کارخانجات‌داروپخش‌</t>
  </si>
  <si>
    <t>کالسیمین‌</t>
  </si>
  <si>
    <t>کشتیرانی جمهوری اسلامی ایران</t>
  </si>
  <si>
    <t>کویر تایر</t>
  </si>
  <si>
    <t>حمل و نقل گهرترابر سیرجان</t>
  </si>
  <si>
    <t>ح . سیمان‌ارومیه‌</t>
  </si>
  <si>
    <t>ح. پالایش نفت تبریز</t>
  </si>
  <si>
    <t>تعداد اوراق تبعی</t>
  </si>
  <si>
    <t>قیمت اعمال</t>
  </si>
  <si>
    <t>تاریخ اعمال</t>
  </si>
  <si>
    <t>نرخ موثر</t>
  </si>
  <si>
    <t>اختیارف ت فارس11832-1401/04/12</t>
  </si>
  <si>
    <t>1401/04/12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</si>
  <si>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</si>
  <si>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</si>
  <si>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</si>
  <si>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</si>
  <si>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</si>
  <si>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</si>
  <si>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</si>
  <si>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</si>
  <si>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</si>
  <si>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</si>
  <si>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</si>
  <si>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</si>
  <si>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اسنادخزانه-م13بودجه98-010219</t>
  </si>
  <si>
    <t>1398/09/06</t>
  </si>
  <si>
    <t>1401/02/19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</si>
  <si>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</si>
  <si>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</si>
  <si>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</si>
  <si>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</si>
  <si>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</si>
  <si>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1401/04/06</t>
  </si>
  <si>
    <t>اسنادخزانه-م17بودجه98-010512</t>
  </si>
  <si>
    <t>1398/11/07</t>
  </si>
  <si>
    <t>1401/05/12</t>
  </si>
  <si>
    <t>اسنادخزانه-م18بودجه99-010323</t>
  </si>
  <si>
    <t>1400/01/14</t>
  </si>
  <si>
    <t>1401/03/23</t>
  </si>
  <si>
    <t>اسنادخزانه-م1بودجه99-010621</t>
  </si>
  <si>
    <t>1399/09/01</t>
  </si>
  <si>
    <t>1401/06/21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</si>
  <si>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</si>
  <si>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</si>
  <si>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</si>
  <si>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</si>
  <si>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</si>
  <si>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</si>
  <si>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صکوک اجاره مخابرات-3 ماهه 16%</t>
  </si>
  <si>
    <t>1397/02/30</t>
  </si>
  <si>
    <t>1401/02/30</t>
  </si>
  <si>
    <t>مرابحه عام دولت3-ش.خ 0103</t>
  </si>
  <si>
    <t>1399/04/03</t>
  </si>
  <si>
    <t>1401/03/03</t>
  </si>
  <si>
    <t>مرابحه عام دولت3-ش.خ 0104</t>
  </si>
  <si>
    <t>1401/04/03</t>
  </si>
  <si>
    <t>مرابحه عام دولت4-ش.خ 0107</t>
  </si>
  <si>
    <t>1399/05/21</t>
  </si>
  <si>
    <t>1401/07/21</t>
  </si>
  <si>
    <t>مرابحه عام دولت70-ش.خ0112</t>
  </si>
  <si>
    <t>1399/11/07</t>
  </si>
  <si>
    <t>1401/12/07</t>
  </si>
  <si>
    <t>مرابحه عام دولت86-ش.خ020404</t>
  </si>
  <si>
    <t>1400/03/04</t>
  </si>
  <si>
    <t>1402/04/04</t>
  </si>
  <si>
    <t>مرابحه عام دولتی64-ش.خ0111</t>
  </si>
  <si>
    <t>1399/10/09</t>
  </si>
  <si>
    <t>1401/11/09</t>
  </si>
  <si>
    <t>منفعت دولت5-ش.خاص کاردان0108</t>
  </si>
  <si>
    <t>1398/08/18</t>
  </si>
  <si>
    <t>1401/08/18</t>
  </si>
  <si>
    <t>منفعت دولت5-ش.خاص کاریزما0108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</si>
  <si>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</si>
  <si>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</si>
  <si>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</si>
  <si>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</si>
  <si>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</si>
  <si>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</si>
  <si>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</si>
  <si>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</si>
  <si>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</si>
  <si>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</si>
  <si>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</si>
  <si>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</si>
  <si>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</si>
  <si>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</si>
  <si>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</si>
  <si>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</si>
  <si>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</si>
  <si>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</si>
  <si>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</si>
  <si>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</si>
  <si>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</si>
  <si>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</si>
  <si>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</si>
  <si>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</si>
  <si>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</si>
  <si>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</si>
  <si>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</si>
  <si>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</si>
  <si>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</si>
  <si>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</si>
  <si>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</si>
  <si>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</si>
  <si>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1401/02/29</t>
  </si>
  <si>
    <t>1401/02/28</t>
  </si>
  <si>
    <t>1401/02/25</t>
  </si>
  <si>
    <t>1401/02/10</t>
  </si>
  <si>
    <t>1401/02/26</t>
  </si>
  <si>
    <t>1401/02/21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</si>
  <si>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</si>
  <si>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</si>
  <si>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</si>
  <si>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</si>
  <si>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</si>
  <si>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</si>
  <si>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</si>
  <si>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</si>
  <si>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</si>
  <si>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</si>
  <si>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</si>
  <si>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</si>
  <si>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</si>
  <si>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</si>
  <si>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</si>
  <si>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</si>
  <si>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</si>
  <si>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</si>
  <si>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1401/02/01</t>
  </si>
  <si>
    <t>-</t>
  </si>
  <si>
    <t>سایر درآمدهای تنزیل سود سهام</t>
  </si>
  <si>
    <t xml:space="preserve">از ابتدای سال مالی 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</si>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</sst>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2" xfId="0" applyNumberFormat="1" applyFont="1" applyBorder="1"/>
    <xf numFmtId="37" fontId="2" fillId="0" borderId="0" xfId="0" applyNumberFormat="1" applyFont="1"/>
    <xf numFmtId="10" fontId="2" fillId="0" borderId="0" xfId="1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" xfId="0" applyFont="1" applyBorder="1"/>
    <xf numFmtId="3" fontId="2" fillId="0" borderId="2" xfId="0" applyNumberFormat="1" applyFont="1" applyBorder="1" applyAlignment="1">
      <alignment horizontal="center"/>
    </xf>
    <xf numFmtId="10" fontId="2" fillId="0" borderId="2" xfId="1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2" fillId="0" borderId="0" xfId="0" applyFont="1" applyFill="1"/>
    <xf numFmtId="3" fontId="2" fillId="0" borderId="2" xfId="0" applyNumberFormat="1" applyFont="1" applyFill="1" applyBorder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85725</xdr:rowOff>
        </xdr:from>
        <xdr:to>
          <xdr:col>10</xdr:col>
          <xdr:colOff>295275</xdr:colOff>
          <xdr:row>32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7554DE3-240C-9C2F-54F4-700E57BB55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52F75-2674-42A6-AEE3-AA8EB5B8453C}">
  <dimension ref="A1"/>
  <sheetViews>
    <sheetView rightToLeft="1" view="pageBreakPreview" zoomScale="60" zoomScaleNormal="100" workbookViewId="0">
      <selection activeCell="R14" sqref="R14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76200</xdr:colOff>
                <xdr:row>0</xdr:row>
                <xdr:rowOff>85725</xdr:rowOff>
              </from>
              <to>
                <xdr:col>10</xdr:col>
                <xdr:colOff>304800</xdr:colOff>
                <xdr:row>32</xdr:row>
                <xdr:rowOff>95250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2"/>
  <sheetViews>
    <sheetView rightToLeft="1" workbookViewId="0">
      <selection activeCell="I39" sqref="I39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0.85546875" style="1" bestFit="1" customWidth="1"/>
    <col min="12" max="12" width="1" style="1" customWidth="1"/>
    <col min="13" max="13" width="17.425781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4.75" x14ac:dyDescent="0.55000000000000004">
      <c r="A3" s="22" t="s">
        <v>184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6" spans="1:17" ht="24.75" x14ac:dyDescent="0.55000000000000004">
      <c r="A6" s="20" t="s">
        <v>3</v>
      </c>
      <c r="C6" s="21" t="s">
        <v>186</v>
      </c>
      <c r="D6" s="21" t="s">
        <v>186</v>
      </c>
      <c r="E6" s="21" t="s">
        <v>186</v>
      </c>
      <c r="F6" s="21" t="s">
        <v>186</v>
      </c>
      <c r="G6" s="21" t="s">
        <v>186</v>
      </c>
      <c r="H6" s="21" t="s">
        <v>186</v>
      </c>
      <c r="I6" s="21" t="s">
        <v>186</v>
      </c>
      <c r="K6" s="21" t="s">
        <v>187</v>
      </c>
      <c r="L6" s="21" t="s">
        <v>187</v>
      </c>
      <c r="M6" s="21" t="s">
        <v>187</v>
      </c>
      <c r="N6" s="21" t="s">
        <v>187</v>
      </c>
      <c r="O6" s="21" t="s">
        <v>187</v>
      </c>
      <c r="P6" s="21" t="s">
        <v>187</v>
      </c>
      <c r="Q6" s="21" t="s">
        <v>187</v>
      </c>
    </row>
    <row r="7" spans="1:17" ht="24.75" x14ac:dyDescent="0.55000000000000004">
      <c r="A7" s="21" t="s">
        <v>3</v>
      </c>
      <c r="C7" s="21" t="s">
        <v>7</v>
      </c>
      <c r="E7" s="21" t="s">
        <v>206</v>
      </c>
      <c r="G7" s="21" t="s">
        <v>207</v>
      </c>
      <c r="I7" s="21" t="s">
        <v>209</v>
      </c>
      <c r="K7" s="21" t="s">
        <v>7</v>
      </c>
      <c r="M7" s="21" t="s">
        <v>206</v>
      </c>
      <c r="O7" s="21" t="s">
        <v>207</v>
      </c>
      <c r="Q7" s="21" t="s">
        <v>209</v>
      </c>
    </row>
    <row r="8" spans="1:17" x14ac:dyDescent="0.55000000000000004">
      <c r="A8" s="1" t="s">
        <v>77</v>
      </c>
      <c r="C8" s="2">
        <v>1</v>
      </c>
      <c r="E8" s="16">
        <v>1</v>
      </c>
      <c r="F8" s="16"/>
      <c r="G8" s="16">
        <v>6093</v>
      </c>
      <c r="H8" s="16"/>
      <c r="I8" s="16">
        <f>E8-G8</f>
        <v>-6092</v>
      </c>
      <c r="J8" s="16"/>
      <c r="K8" s="16">
        <v>1</v>
      </c>
      <c r="L8" s="16"/>
      <c r="M8" s="16">
        <v>1</v>
      </c>
      <c r="N8" s="16"/>
      <c r="O8" s="16">
        <v>6093</v>
      </c>
      <c r="P8" s="16"/>
      <c r="Q8" s="16">
        <f>M8-O8</f>
        <v>-6092</v>
      </c>
    </row>
    <row r="9" spans="1:17" x14ac:dyDescent="0.55000000000000004">
      <c r="A9" s="1" t="s">
        <v>69</v>
      </c>
      <c r="C9" s="2">
        <v>178047</v>
      </c>
      <c r="E9" s="16">
        <v>3051266619</v>
      </c>
      <c r="F9" s="16"/>
      <c r="G9" s="16">
        <v>2693751581</v>
      </c>
      <c r="H9" s="16"/>
      <c r="I9" s="16">
        <f t="shared" ref="I9:I26" si="0">E9-G9</f>
        <v>357515038</v>
      </c>
      <c r="J9" s="16"/>
      <c r="K9" s="16">
        <v>178047</v>
      </c>
      <c r="L9" s="16"/>
      <c r="M9" s="16">
        <v>3051266619</v>
      </c>
      <c r="N9" s="16"/>
      <c r="O9" s="16">
        <v>2693751581</v>
      </c>
      <c r="P9" s="16"/>
      <c r="Q9" s="16">
        <f t="shared" ref="Q9:Q26" si="1">M9-O9</f>
        <v>357515038</v>
      </c>
    </row>
    <row r="10" spans="1:17" x14ac:dyDescent="0.55000000000000004">
      <c r="A10" s="1" t="s">
        <v>72</v>
      </c>
      <c r="C10" s="2">
        <v>5699162</v>
      </c>
      <c r="E10" s="16">
        <v>194004079404</v>
      </c>
      <c r="F10" s="16"/>
      <c r="G10" s="16">
        <v>189565222930</v>
      </c>
      <c r="H10" s="16"/>
      <c r="I10" s="16">
        <f t="shared" si="0"/>
        <v>4438856474</v>
      </c>
      <c r="J10" s="16"/>
      <c r="K10" s="16">
        <v>5699162</v>
      </c>
      <c r="L10" s="16"/>
      <c r="M10" s="16">
        <v>194004079404</v>
      </c>
      <c r="N10" s="16"/>
      <c r="O10" s="16">
        <v>189565222930</v>
      </c>
      <c r="P10" s="16"/>
      <c r="Q10" s="16">
        <f t="shared" si="1"/>
        <v>4438856474</v>
      </c>
    </row>
    <row r="11" spans="1:17" x14ac:dyDescent="0.55000000000000004">
      <c r="A11" s="1" t="s">
        <v>39</v>
      </c>
      <c r="C11" s="2">
        <v>2</v>
      </c>
      <c r="E11" s="16">
        <v>2</v>
      </c>
      <c r="F11" s="16"/>
      <c r="G11" s="16">
        <v>11036</v>
      </c>
      <c r="H11" s="16"/>
      <c r="I11" s="16">
        <f t="shared" si="0"/>
        <v>-11034</v>
      </c>
      <c r="J11" s="16"/>
      <c r="K11" s="16">
        <v>2</v>
      </c>
      <c r="L11" s="16"/>
      <c r="M11" s="16">
        <v>2</v>
      </c>
      <c r="N11" s="16"/>
      <c r="O11" s="16">
        <v>11036</v>
      </c>
      <c r="P11" s="16"/>
      <c r="Q11" s="16">
        <f t="shared" si="1"/>
        <v>-11034</v>
      </c>
    </row>
    <row r="12" spans="1:17" x14ac:dyDescent="0.55000000000000004">
      <c r="A12" s="1" t="s">
        <v>97</v>
      </c>
      <c r="C12" s="2">
        <v>500000</v>
      </c>
      <c r="E12" s="16">
        <v>9319218774</v>
      </c>
      <c r="F12" s="16"/>
      <c r="G12" s="16">
        <v>8359960512</v>
      </c>
      <c r="H12" s="16"/>
      <c r="I12" s="16">
        <f t="shared" si="0"/>
        <v>959258262</v>
      </c>
      <c r="J12" s="16"/>
      <c r="K12" s="16">
        <v>500000</v>
      </c>
      <c r="L12" s="16"/>
      <c r="M12" s="16">
        <v>9319218774</v>
      </c>
      <c r="N12" s="16"/>
      <c r="O12" s="16">
        <v>8359960512</v>
      </c>
      <c r="P12" s="16"/>
      <c r="Q12" s="16">
        <f t="shared" si="1"/>
        <v>959258262</v>
      </c>
    </row>
    <row r="13" spans="1:17" x14ac:dyDescent="0.55000000000000004">
      <c r="A13" s="1" t="s">
        <v>56</v>
      </c>
      <c r="C13" s="2">
        <v>1</v>
      </c>
      <c r="E13" s="16">
        <v>1</v>
      </c>
      <c r="F13" s="16"/>
      <c r="G13" s="16">
        <v>4700</v>
      </c>
      <c r="H13" s="16"/>
      <c r="I13" s="16">
        <f t="shared" si="0"/>
        <v>-4699</v>
      </c>
      <c r="J13" s="16"/>
      <c r="K13" s="16">
        <v>1</v>
      </c>
      <c r="L13" s="16"/>
      <c r="M13" s="16">
        <v>1</v>
      </c>
      <c r="N13" s="16"/>
      <c r="O13" s="16">
        <v>4700</v>
      </c>
      <c r="P13" s="16"/>
      <c r="Q13" s="16">
        <f t="shared" si="1"/>
        <v>-4699</v>
      </c>
    </row>
    <row r="14" spans="1:17" x14ac:dyDescent="0.55000000000000004">
      <c r="A14" s="1" t="s">
        <v>20</v>
      </c>
      <c r="C14" s="2">
        <v>1</v>
      </c>
      <c r="E14" s="16">
        <v>1</v>
      </c>
      <c r="F14" s="16"/>
      <c r="G14" s="16">
        <v>16982</v>
      </c>
      <c r="H14" s="16"/>
      <c r="I14" s="16">
        <f t="shared" si="0"/>
        <v>-16981</v>
      </c>
      <c r="J14" s="16"/>
      <c r="K14" s="16">
        <v>1</v>
      </c>
      <c r="L14" s="16"/>
      <c r="M14" s="16">
        <v>1</v>
      </c>
      <c r="N14" s="16"/>
      <c r="O14" s="16">
        <v>16982</v>
      </c>
      <c r="P14" s="16"/>
      <c r="Q14" s="16">
        <f t="shared" si="1"/>
        <v>-16981</v>
      </c>
    </row>
    <row r="15" spans="1:17" x14ac:dyDescent="0.55000000000000004">
      <c r="A15" s="1" t="s">
        <v>86</v>
      </c>
      <c r="C15" s="2">
        <v>390000</v>
      </c>
      <c r="E15" s="16">
        <v>10303668636</v>
      </c>
      <c r="F15" s="16"/>
      <c r="G15" s="16">
        <v>9660973144</v>
      </c>
      <c r="H15" s="16"/>
      <c r="I15" s="16">
        <f t="shared" si="0"/>
        <v>642695492</v>
      </c>
      <c r="J15" s="16"/>
      <c r="K15" s="16">
        <v>390000</v>
      </c>
      <c r="L15" s="16"/>
      <c r="M15" s="16">
        <v>10303668636</v>
      </c>
      <c r="N15" s="16"/>
      <c r="O15" s="16">
        <v>9660973144</v>
      </c>
      <c r="P15" s="16"/>
      <c r="Q15" s="16">
        <f t="shared" si="1"/>
        <v>642695492</v>
      </c>
    </row>
    <row r="16" spans="1:17" x14ac:dyDescent="0.55000000000000004">
      <c r="A16" s="1" t="s">
        <v>83</v>
      </c>
      <c r="C16" s="2">
        <v>460940</v>
      </c>
      <c r="E16" s="16">
        <v>6641830162</v>
      </c>
      <c r="F16" s="16"/>
      <c r="G16" s="16">
        <v>6969182554</v>
      </c>
      <c r="H16" s="16"/>
      <c r="I16" s="16">
        <f t="shared" si="0"/>
        <v>-327352392</v>
      </c>
      <c r="J16" s="16"/>
      <c r="K16" s="16">
        <v>460940</v>
      </c>
      <c r="L16" s="16"/>
      <c r="M16" s="16">
        <v>6641830162</v>
      </c>
      <c r="N16" s="16"/>
      <c r="O16" s="16">
        <v>6969182554</v>
      </c>
      <c r="P16" s="16"/>
      <c r="Q16" s="16">
        <f t="shared" si="1"/>
        <v>-327352392</v>
      </c>
    </row>
    <row r="17" spans="1:17" x14ac:dyDescent="0.55000000000000004">
      <c r="A17" s="1" t="s">
        <v>52</v>
      </c>
      <c r="C17" s="2">
        <v>9</v>
      </c>
      <c r="E17" s="16">
        <v>9</v>
      </c>
      <c r="F17" s="16"/>
      <c r="G17" s="16">
        <v>9213</v>
      </c>
      <c r="H17" s="16"/>
      <c r="I17" s="16">
        <f t="shared" si="0"/>
        <v>-9204</v>
      </c>
      <c r="J17" s="16"/>
      <c r="K17" s="16">
        <v>9</v>
      </c>
      <c r="L17" s="16"/>
      <c r="M17" s="16">
        <v>9</v>
      </c>
      <c r="N17" s="16"/>
      <c r="O17" s="16">
        <v>9213</v>
      </c>
      <c r="P17" s="16"/>
      <c r="Q17" s="16">
        <f t="shared" si="1"/>
        <v>-9204</v>
      </c>
    </row>
    <row r="18" spans="1:17" x14ac:dyDescent="0.55000000000000004">
      <c r="A18" s="1" t="s">
        <v>37</v>
      </c>
      <c r="C18" s="2">
        <v>896611</v>
      </c>
      <c r="E18" s="16">
        <v>6777051624</v>
      </c>
      <c r="F18" s="16"/>
      <c r="G18" s="16">
        <v>6203282101</v>
      </c>
      <c r="H18" s="16"/>
      <c r="I18" s="16">
        <f t="shared" si="0"/>
        <v>573769523</v>
      </c>
      <c r="J18" s="16"/>
      <c r="K18" s="16">
        <v>896611</v>
      </c>
      <c r="L18" s="16"/>
      <c r="M18" s="16">
        <v>6777051624</v>
      </c>
      <c r="N18" s="16"/>
      <c r="O18" s="16">
        <v>6203282101</v>
      </c>
      <c r="P18" s="16"/>
      <c r="Q18" s="16">
        <f t="shared" si="1"/>
        <v>573769523</v>
      </c>
    </row>
    <row r="19" spans="1:17" x14ac:dyDescent="0.55000000000000004">
      <c r="A19" s="1" t="s">
        <v>82</v>
      </c>
      <c r="C19" s="2">
        <v>1</v>
      </c>
      <c r="E19" s="16">
        <v>1</v>
      </c>
      <c r="F19" s="16"/>
      <c r="G19" s="16">
        <v>2459</v>
      </c>
      <c r="H19" s="16"/>
      <c r="I19" s="16">
        <f t="shared" si="0"/>
        <v>-2458</v>
      </c>
      <c r="J19" s="16"/>
      <c r="K19" s="16">
        <v>1</v>
      </c>
      <c r="L19" s="16"/>
      <c r="M19" s="16">
        <v>1</v>
      </c>
      <c r="N19" s="16"/>
      <c r="O19" s="16">
        <v>2459</v>
      </c>
      <c r="P19" s="16"/>
      <c r="Q19" s="16">
        <f t="shared" si="1"/>
        <v>-2458</v>
      </c>
    </row>
    <row r="20" spans="1:17" x14ac:dyDescent="0.55000000000000004">
      <c r="A20" s="1" t="s">
        <v>31</v>
      </c>
      <c r="C20" s="2">
        <v>743729</v>
      </c>
      <c r="E20" s="16">
        <v>87121609951</v>
      </c>
      <c r="F20" s="16"/>
      <c r="G20" s="16">
        <v>93477573193</v>
      </c>
      <c r="H20" s="16"/>
      <c r="I20" s="16">
        <f t="shared" si="0"/>
        <v>-6355963242</v>
      </c>
      <c r="J20" s="16"/>
      <c r="K20" s="16">
        <v>743729</v>
      </c>
      <c r="L20" s="16"/>
      <c r="M20" s="16">
        <v>87121609951</v>
      </c>
      <c r="N20" s="16"/>
      <c r="O20" s="16">
        <v>93477573193</v>
      </c>
      <c r="P20" s="16"/>
      <c r="Q20" s="16">
        <f t="shared" si="1"/>
        <v>-6355963242</v>
      </c>
    </row>
    <row r="21" spans="1:17" x14ac:dyDescent="0.55000000000000004">
      <c r="A21" s="1" t="s">
        <v>25</v>
      </c>
      <c r="C21" s="2">
        <v>3</v>
      </c>
      <c r="E21" s="16">
        <v>3</v>
      </c>
      <c r="F21" s="16"/>
      <c r="G21" s="16">
        <v>6655</v>
      </c>
      <c r="H21" s="16"/>
      <c r="I21" s="16">
        <f t="shared" si="0"/>
        <v>-6652</v>
      </c>
      <c r="J21" s="16"/>
      <c r="K21" s="16">
        <v>3</v>
      </c>
      <c r="L21" s="16"/>
      <c r="M21" s="16">
        <v>3</v>
      </c>
      <c r="N21" s="16"/>
      <c r="O21" s="16">
        <v>6655</v>
      </c>
      <c r="P21" s="16"/>
      <c r="Q21" s="16">
        <f t="shared" si="1"/>
        <v>-6652</v>
      </c>
    </row>
    <row r="22" spans="1:17" x14ac:dyDescent="0.55000000000000004">
      <c r="A22" s="1" t="s">
        <v>24</v>
      </c>
      <c r="C22" s="2">
        <v>400000</v>
      </c>
      <c r="E22" s="16">
        <v>35738105311</v>
      </c>
      <c r="F22" s="16"/>
      <c r="G22" s="16">
        <v>33431889601</v>
      </c>
      <c r="H22" s="16"/>
      <c r="I22" s="16">
        <f t="shared" si="0"/>
        <v>2306215710</v>
      </c>
      <c r="J22" s="16"/>
      <c r="K22" s="16">
        <v>400000</v>
      </c>
      <c r="L22" s="16"/>
      <c r="M22" s="16">
        <v>35738105311</v>
      </c>
      <c r="N22" s="16"/>
      <c r="O22" s="16">
        <v>33431889601</v>
      </c>
      <c r="P22" s="16"/>
      <c r="Q22" s="16">
        <f t="shared" si="1"/>
        <v>2306215710</v>
      </c>
    </row>
    <row r="23" spans="1:17" x14ac:dyDescent="0.55000000000000004">
      <c r="A23" s="1" t="s">
        <v>32</v>
      </c>
      <c r="C23" s="2">
        <v>100000</v>
      </c>
      <c r="E23" s="16">
        <v>4734722065</v>
      </c>
      <c r="F23" s="16"/>
      <c r="G23" s="16">
        <v>5073631130</v>
      </c>
      <c r="H23" s="16"/>
      <c r="I23" s="16">
        <f t="shared" si="0"/>
        <v>-338909065</v>
      </c>
      <c r="J23" s="16"/>
      <c r="K23" s="16">
        <v>100000</v>
      </c>
      <c r="L23" s="16"/>
      <c r="M23" s="16">
        <v>4734722065</v>
      </c>
      <c r="N23" s="16"/>
      <c r="O23" s="16">
        <v>5073631130</v>
      </c>
      <c r="P23" s="16"/>
      <c r="Q23" s="16">
        <f t="shared" si="1"/>
        <v>-338909065</v>
      </c>
    </row>
    <row r="24" spans="1:17" x14ac:dyDescent="0.55000000000000004">
      <c r="A24" s="1" t="s">
        <v>88</v>
      </c>
      <c r="C24" s="2">
        <v>300000</v>
      </c>
      <c r="E24" s="16">
        <v>6009032312</v>
      </c>
      <c r="F24" s="16"/>
      <c r="G24" s="16">
        <v>5057726399</v>
      </c>
      <c r="H24" s="16"/>
      <c r="I24" s="16">
        <f t="shared" si="0"/>
        <v>951305913</v>
      </c>
      <c r="J24" s="16"/>
      <c r="K24" s="16">
        <v>300000</v>
      </c>
      <c r="L24" s="16"/>
      <c r="M24" s="16">
        <v>6009032312</v>
      </c>
      <c r="N24" s="16"/>
      <c r="O24" s="16">
        <v>5057726399</v>
      </c>
      <c r="P24" s="16"/>
      <c r="Q24" s="16">
        <f t="shared" si="1"/>
        <v>951305913</v>
      </c>
    </row>
    <row r="25" spans="1:17" x14ac:dyDescent="0.55000000000000004">
      <c r="A25" s="1" t="s">
        <v>144</v>
      </c>
      <c r="C25" s="2">
        <v>105000</v>
      </c>
      <c r="E25" s="16">
        <v>105000000000</v>
      </c>
      <c r="F25" s="16"/>
      <c r="G25" s="16">
        <v>104456063906</v>
      </c>
      <c r="H25" s="16"/>
      <c r="I25" s="16">
        <f t="shared" si="0"/>
        <v>543936094</v>
      </c>
      <c r="J25" s="16"/>
      <c r="K25" s="16">
        <v>105000</v>
      </c>
      <c r="L25" s="16"/>
      <c r="M25" s="16">
        <v>105000000000</v>
      </c>
      <c r="N25" s="16"/>
      <c r="O25" s="16">
        <v>104456063906</v>
      </c>
      <c r="P25" s="16"/>
      <c r="Q25" s="16">
        <f t="shared" si="1"/>
        <v>543936094</v>
      </c>
    </row>
    <row r="26" spans="1:17" x14ac:dyDescent="0.55000000000000004">
      <c r="A26" s="1" t="s">
        <v>120</v>
      </c>
      <c r="C26" s="2">
        <v>3126</v>
      </c>
      <c r="E26" s="16">
        <v>3126000000</v>
      </c>
      <c r="F26" s="16"/>
      <c r="G26" s="16">
        <v>3090522321</v>
      </c>
      <c r="H26" s="16"/>
      <c r="I26" s="16">
        <f t="shared" si="0"/>
        <v>35477679</v>
      </c>
      <c r="J26" s="16"/>
      <c r="K26" s="16">
        <v>3126</v>
      </c>
      <c r="L26" s="16"/>
      <c r="M26" s="16">
        <v>3126000000</v>
      </c>
      <c r="N26" s="16"/>
      <c r="O26" s="16">
        <v>3090522321</v>
      </c>
      <c r="P26" s="16"/>
      <c r="Q26" s="16">
        <f t="shared" si="1"/>
        <v>35477679</v>
      </c>
    </row>
    <row r="27" spans="1:17" ht="24.75" thickBot="1" x14ac:dyDescent="0.6">
      <c r="E27" s="10">
        <f>SUM(E8:E26)</f>
        <v>471826584876</v>
      </c>
      <c r="G27" s="10">
        <f>SUM(G8:G26)</f>
        <v>468039836510</v>
      </c>
      <c r="I27" s="10">
        <f>SUM(I8:I26)</f>
        <v>3786748366</v>
      </c>
      <c r="M27" s="10">
        <f>SUM(M8:M26)</f>
        <v>471826584876</v>
      </c>
      <c r="O27" s="10">
        <f>SUM(O8:O26)</f>
        <v>468039836510</v>
      </c>
      <c r="Q27" s="10">
        <f>SUM(Q8:Q26)</f>
        <v>3786748366</v>
      </c>
    </row>
    <row r="28" spans="1:17" ht="24.75" thickTop="1" x14ac:dyDescent="0.55000000000000004"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55000000000000004"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x14ac:dyDescent="0.55000000000000004"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2" spans="1:17" x14ac:dyDescent="0.55000000000000004"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5"/>
  <sheetViews>
    <sheetView rightToLeft="1" workbookViewId="0">
      <selection activeCell="U85" sqref="U85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9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5.710937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24.75" x14ac:dyDescent="0.55000000000000004">
      <c r="A3" s="22" t="s">
        <v>184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6" spans="1:21" ht="24.75" x14ac:dyDescent="0.55000000000000004">
      <c r="A6" s="20" t="s">
        <v>3</v>
      </c>
      <c r="C6" s="21" t="s">
        <v>186</v>
      </c>
      <c r="D6" s="21" t="s">
        <v>186</v>
      </c>
      <c r="E6" s="21" t="s">
        <v>186</v>
      </c>
      <c r="F6" s="21" t="s">
        <v>186</v>
      </c>
      <c r="G6" s="21" t="s">
        <v>186</v>
      </c>
      <c r="H6" s="21" t="s">
        <v>186</v>
      </c>
      <c r="I6" s="21" t="s">
        <v>186</v>
      </c>
      <c r="J6" s="21" t="s">
        <v>186</v>
      </c>
      <c r="K6" s="21" t="s">
        <v>186</v>
      </c>
      <c r="M6" s="21" t="s">
        <v>187</v>
      </c>
      <c r="N6" s="21" t="s">
        <v>187</v>
      </c>
      <c r="O6" s="21" t="s">
        <v>187</v>
      </c>
      <c r="P6" s="21" t="s">
        <v>187</v>
      </c>
      <c r="Q6" s="21" t="s">
        <v>187</v>
      </c>
      <c r="R6" s="21" t="s">
        <v>187</v>
      </c>
      <c r="S6" s="21" t="s">
        <v>187</v>
      </c>
      <c r="T6" s="21" t="s">
        <v>187</v>
      </c>
      <c r="U6" s="21" t="s">
        <v>187</v>
      </c>
    </row>
    <row r="7" spans="1:21" ht="24.75" x14ac:dyDescent="0.55000000000000004">
      <c r="A7" s="21" t="s">
        <v>3</v>
      </c>
      <c r="C7" s="21" t="s">
        <v>210</v>
      </c>
      <c r="E7" s="21" t="s">
        <v>211</v>
      </c>
      <c r="G7" s="21" t="s">
        <v>212</v>
      </c>
      <c r="I7" s="21" t="s">
        <v>174</v>
      </c>
      <c r="K7" s="21" t="s">
        <v>213</v>
      </c>
      <c r="M7" s="21" t="s">
        <v>210</v>
      </c>
      <c r="O7" s="21" t="s">
        <v>211</v>
      </c>
      <c r="Q7" s="21" t="s">
        <v>212</v>
      </c>
      <c r="S7" s="21" t="s">
        <v>174</v>
      </c>
      <c r="U7" s="21" t="s">
        <v>213</v>
      </c>
    </row>
    <row r="8" spans="1:21" x14ac:dyDescent="0.55000000000000004">
      <c r="A8" s="1" t="s">
        <v>77</v>
      </c>
      <c r="C8" s="16">
        <v>0</v>
      </c>
      <c r="D8" s="16"/>
      <c r="E8" s="16">
        <v>30825490599</v>
      </c>
      <c r="F8" s="16"/>
      <c r="G8" s="16">
        <v>-6092</v>
      </c>
      <c r="H8" s="16"/>
      <c r="I8" s="16">
        <f>C8+E8+G8</f>
        <v>30825484507</v>
      </c>
      <c r="J8" s="16"/>
      <c r="K8" s="6">
        <f>I8/$I$94</f>
        <v>2.5467121084542368E-2</v>
      </c>
      <c r="L8" s="16"/>
      <c r="M8" s="16">
        <v>0</v>
      </c>
      <c r="N8" s="16"/>
      <c r="O8" s="16">
        <v>8807283000</v>
      </c>
      <c r="P8" s="16"/>
      <c r="Q8" s="16">
        <v>-6092</v>
      </c>
      <c r="R8" s="16"/>
      <c r="S8" s="16">
        <f>M8+O8+Q8</f>
        <v>8807276908</v>
      </c>
      <c r="T8" s="16"/>
      <c r="U8" s="6">
        <f>S8/$S$94</f>
        <v>7.4803401977141673E-3</v>
      </c>
    </row>
    <row r="9" spans="1:21" x14ac:dyDescent="0.55000000000000004">
      <c r="A9" s="1" t="s">
        <v>69</v>
      </c>
      <c r="C9" s="16">
        <v>53676706</v>
      </c>
      <c r="D9" s="16"/>
      <c r="E9" s="16">
        <v>46016781</v>
      </c>
      <c r="F9" s="16"/>
      <c r="G9" s="16">
        <v>357515038</v>
      </c>
      <c r="H9" s="16"/>
      <c r="I9" s="16">
        <f t="shared" ref="I9:I72" si="0">C9+E9+G9</f>
        <v>457208525</v>
      </c>
      <c r="J9" s="16"/>
      <c r="K9" s="6">
        <f t="shared" ref="K9:K72" si="1">I9/$I$94</f>
        <v>3.7773242021275899E-4</v>
      </c>
      <c r="L9" s="16"/>
      <c r="M9" s="16">
        <v>53676706</v>
      </c>
      <c r="N9" s="16"/>
      <c r="O9" s="16">
        <v>0</v>
      </c>
      <c r="P9" s="16"/>
      <c r="Q9" s="16">
        <v>357515038</v>
      </c>
      <c r="R9" s="16"/>
      <c r="S9" s="16">
        <f t="shared" ref="S9:S72" si="2">M9+O9+Q9</f>
        <v>411191744</v>
      </c>
      <c r="T9" s="16"/>
      <c r="U9" s="6">
        <f t="shared" ref="U9:U72" si="3">S9/$S$94</f>
        <v>3.4924008450528819E-4</v>
      </c>
    </row>
    <row r="10" spans="1:21" x14ac:dyDescent="0.55000000000000004">
      <c r="A10" s="1" t="s">
        <v>72</v>
      </c>
      <c r="C10" s="16">
        <v>0</v>
      </c>
      <c r="D10" s="16"/>
      <c r="E10" s="16">
        <v>462478984</v>
      </c>
      <c r="F10" s="16"/>
      <c r="G10" s="16">
        <v>4438856474</v>
      </c>
      <c r="H10" s="16"/>
      <c r="I10" s="16">
        <f t="shared" si="0"/>
        <v>4901335458</v>
      </c>
      <c r="J10" s="16"/>
      <c r="K10" s="6">
        <f t="shared" si="1"/>
        <v>4.0493411727722086E-3</v>
      </c>
      <c r="L10" s="16"/>
      <c r="M10" s="16">
        <v>0</v>
      </c>
      <c r="N10" s="16"/>
      <c r="O10" s="16">
        <v>0</v>
      </c>
      <c r="P10" s="16"/>
      <c r="Q10" s="16">
        <v>4438856474</v>
      </c>
      <c r="R10" s="16"/>
      <c r="S10" s="16">
        <f t="shared" si="2"/>
        <v>4438856474</v>
      </c>
      <c r="T10" s="16"/>
      <c r="U10" s="6">
        <f t="shared" si="3"/>
        <v>3.7700820425193302E-3</v>
      </c>
    </row>
    <row r="11" spans="1:21" x14ac:dyDescent="0.55000000000000004">
      <c r="A11" s="1" t="s">
        <v>39</v>
      </c>
      <c r="C11" s="16">
        <v>0</v>
      </c>
      <c r="D11" s="16"/>
      <c r="E11" s="16">
        <v>14672177983</v>
      </c>
      <c r="F11" s="16"/>
      <c r="G11" s="16">
        <v>-11034</v>
      </c>
      <c r="H11" s="16"/>
      <c r="I11" s="16">
        <f t="shared" si="0"/>
        <v>14672166949</v>
      </c>
      <c r="J11" s="16"/>
      <c r="K11" s="6">
        <f t="shared" si="1"/>
        <v>1.2121718709010122E-2</v>
      </c>
      <c r="L11" s="16"/>
      <c r="M11" s="16">
        <v>0</v>
      </c>
      <c r="N11" s="16"/>
      <c r="O11" s="16">
        <v>15030036003</v>
      </c>
      <c r="P11" s="16"/>
      <c r="Q11" s="16">
        <v>-11034</v>
      </c>
      <c r="R11" s="16"/>
      <c r="S11" s="16">
        <f t="shared" si="2"/>
        <v>15030024969</v>
      </c>
      <c r="T11" s="16"/>
      <c r="U11" s="6">
        <f t="shared" si="3"/>
        <v>1.2765546164006035E-2</v>
      </c>
    </row>
    <row r="12" spans="1:21" x14ac:dyDescent="0.55000000000000004">
      <c r="A12" s="1" t="s">
        <v>97</v>
      </c>
      <c r="C12" s="16">
        <v>0</v>
      </c>
      <c r="D12" s="16"/>
      <c r="E12" s="16">
        <v>14031015762</v>
      </c>
      <c r="F12" s="16"/>
      <c r="G12" s="16">
        <v>959258262</v>
      </c>
      <c r="H12" s="16"/>
      <c r="I12" s="16">
        <f t="shared" si="0"/>
        <v>14990274024</v>
      </c>
      <c r="J12" s="16"/>
      <c r="K12" s="6">
        <f t="shared" si="1"/>
        <v>1.2384529546420801E-2</v>
      </c>
      <c r="L12" s="16"/>
      <c r="M12" s="16">
        <v>0</v>
      </c>
      <c r="N12" s="16"/>
      <c r="O12" s="16">
        <v>11936552412</v>
      </c>
      <c r="P12" s="16"/>
      <c r="Q12" s="16">
        <v>959258262</v>
      </c>
      <c r="R12" s="16"/>
      <c r="S12" s="16">
        <f t="shared" si="2"/>
        <v>12895810674</v>
      </c>
      <c r="T12" s="16"/>
      <c r="U12" s="6">
        <f t="shared" si="3"/>
        <v>1.0952880439039062E-2</v>
      </c>
    </row>
    <row r="13" spans="1:21" x14ac:dyDescent="0.55000000000000004">
      <c r="A13" s="1" t="s">
        <v>56</v>
      </c>
      <c r="C13" s="16">
        <v>0</v>
      </c>
      <c r="D13" s="16"/>
      <c r="E13" s="16">
        <v>-2335807673</v>
      </c>
      <c r="F13" s="16"/>
      <c r="G13" s="16">
        <v>-4699</v>
      </c>
      <c r="H13" s="16"/>
      <c r="I13" s="16">
        <f t="shared" si="0"/>
        <v>-2335812372</v>
      </c>
      <c r="J13" s="16"/>
      <c r="K13" s="6">
        <f t="shared" si="1"/>
        <v>-1.9297804222667661E-3</v>
      </c>
      <c r="L13" s="16"/>
      <c r="M13" s="16">
        <v>0</v>
      </c>
      <c r="N13" s="16"/>
      <c r="O13" s="16">
        <v>-3281253683</v>
      </c>
      <c r="P13" s="16"/>
      <c r="Q13" s="16">
        <v>-4699</v>
      </c>
      <c r="R13" s="16"/>
      <c r="S13" s="16">
        <f t="shared" si="2"/>
        <v>-3281258382</v>
      </c>
      <c r="T13" s="16"/>
      <c r="U13" s="6">
        <f t="shared" si="3"/>
        <v>-2.7868919338355324E-3</v>
      </c>
    </row>
    <row r="14" spans="1:21" x14ac:dyDescent="0.55000000000000004">
      <c r="A14" s="1" t="s">
        <v>20</v>
      </c>
      <c r="C14" s="16">
        <v>0</v>
      </c>
      <c r="D14" s="16"/>
      <c r="E14" s="16">
        <v>112083812070</v>
      </c>
      <c r="F14" s="16"/>
      <c r="G14" s="16">
        <v>-16981</v>
      </c>
      <c r="H14" s="16"/>
      <c r="I14" s="16">
        <f t="shared" si="0"/>
        <v>112083795089</v>
      </c>
      <c r="J14" s="16"/>
      <c r="K14" s="6">
        <f t="shared" si="1"/>
        <v>9.2600380068588881E-2</v>
      </c>
      <c r="L14" s="16"/>
      <c r="M14" s="16">
        <v>0</v>
      </c>
      <c r="N14" s="16"/>
      <c r="O14" s="16">
        <v>112083812070</v>
      </c>
      <c r="P14" s="16"/>
      <c r="Q14" s="16">
        <v>-16981</v>
      </c>
      <c r="R14" s="16"/>
      <c r="S14" s="16">
        <f t="shared" si="2"/>
        <v>112083795089</v>
      </c>
      <c r="T14" s="16"/>
      <c r="U14" s="6">
        <f t="shared" si="3"/>
        <v>9.5196838554608157E-2</v>
      </c>
    </row>
    <row r="15" spans="1:21" x14ac:dyDescent="0.55000000000000004">
      <c r="A15" s="1" t="s">
        <v>86</v>
      </c>
      <c r="C15" s="16">
        <v>0</v>
      </c>
      <c r="D15" s="16"/>
      <c r="E15" s="16">
        <v>103623156048</v>
      </c>
      <c r="F15" s="16"/>
      <c r="G15" s="16">
        <v>642695492</v>
      </c>
      <c r="H15" s="16"/>
      <c r="I15" s="16">
        <f t="shared" si="0"/>
        <v>104265851540</v>
      </c>
      <c r="J15" s="16"/>
      <c r="K15" s="6">
        <f t="shared" si="1"/>
        <v>8.6141421898789886E-2</v>
      </c>
      <c r="L15" s="16"/>
      <c r="M15" s="16">
        <v>0</v>
      </c>
      <c r="N15" s="16"/>
      <c r="O15" s="16">
        <v>103106312524</v>
      </c>
      <c r="P15" s="16"/>
      <c r="Q15" s="16">
        <v>642695492</v>
      </c>
      <c r="R15" s="16"/>
      <c r="S15" s="16">
        <f t="shared" si="2"/>
        <v>103749008016</v>
      </c>
      <c r="T15" s="16"/>
      <c r="U15" s="6">
        <f t="shared" si="3"/>
        <v>8.8117801136706822E-2</v>
      </c>
    </row>
    <row r="16" spans="1:21" x14ac:dyDescent="0.55000000000000004">
      <c r="A16" s="1" t="s">
        <v>83</v>
      </c>
      <c r="C16" s="16">
        <v>40638469559</v>
      </c>
      <c r="D16" s="16"/>
      <c r="E16" s="16">
        <v>-22896806053</v>
      </c>
      <c r="F16" s="16"/>
      <c r="G16" s="16">
        <v>-327352392</v>
      </c>
      <c r="H16" s="16"/>
      <c r="I16" s="16">
        <f t="shared" si="0"/>
        <v>17414311114</v>
      </c>
      <c r="J16" s="16"/>
      <c r="K16" s="6">
        <f t="shared" si="1"/>
        <v>1.4387198671392156E-2</v>
      </c>
      <c r="L16" s="16"/>
      <c r="M16" s="16">
        <v>40638469559</v>
      </c>
      <c r="N16" s="16"/>
      <c r="O16" s="16">
        <v>-20586506565</v>
      </c>
      <c r="P16" s="16"/>
      <c r="Q16" s="16">
        <v>-327352392</v>
      </c>
      <c r="R16" s="16"/>
      <c r="S16" s="16">
        <f t="shared" si="2"/>
        <v>19724610602</v>
      </c>
      <c r="T16" s="16"/>
      <c r="U16" s="6">
        <f t="shared" si="3"/>
        <v>1.6752828270492667E-2</v>
      </c>
    </row>
    <row r="17" spans="1:21" x14ac:dyDescent="0.55000000000000004">
      <c r="A17" s="1" t="s">
        <v>52</v>
      </c>
      <c r="C17" s="16">
        <v>0</v>
      </c>
      <c r="D17" s="16"/>
      <c r="E17" s="16">
        <v>5258661498</v>
      </c>
      <c r="F17" s="16"/>
      <c r="G17" s="16">
        <v>-9204</v>
      </c>
      <c r="H17" s="16"/>
      <c r="I17" s="16">
        <f t="shared" si="0"/>
        <v>5258652294</v>
      </c>
      <c r="J17" s="16"/>
      <c r="K17" s="6">
        <f t="shared" si="1"/>
        <v>4.3445459772868348E-3</v>
      </c>
      <c r="L17" s="16"/>
      <c r="M17" s="16">
        <v>0</v>
      </c>
      <c r="N17" s="16"/>
      <c r="O17" s="16">
        <v>2770410041</v>
      </c>
      <c r="P17" s="16"/>
      <c r="Q17" s="16">
        <v>-9204</v>
      </c>
      <c r="R17" s="16"/>
      <c r="S17" s="16">
        <f t="shared" si="2"/>
        <v>2770400837</v>
      </c>
      <c r="T17" s="16"/>
      <c r="U17" s="6">
        <f t="shared" si="3"/>
        <v>2.3530020642325961E-3</v>
      </c>
    </row>
    <row r="18" spans="1:21" x14ac:dyDescent="0.55000000000000004">
      <c r="A18" s="1" t="s">
        <v>37</v>
      </c>
      <c r="C18" s="16">
        <v>0</v>
      </c>
      <c r="D18" s="16"/>
      <c r="E18" s="16">
        <v>159720232</v>
      </c>
      <c r="F18" s="16"/>
      <c r="G18" s="16">
        <v>573769523</v>
      </c>
      <c r="H18" s="16"/>
      <c r="I18" s="16">
        <f t="shared" si="0"/>
        <v>733489755</v>
      </c>
      <c r="J18" s="16"/>
      <c r="K18" s="6">
        <f t="shared" si="1"/>
        <v>6.0598795780855935E-4</v>
      </c>
      <c r="L18" s="16"/>
      <c r="M18" s="16">
        <v>0</v>
      </c>
      <c r="N18" s="16"/>
      <c r="O18" s="16">
        <v>3201499455</v>
      </c>
      <c r="P18" s="16"/>
      <c r="Q18" s="16">
        <v>573769523</v>
      </c>
      <c r="R18" s="16"/>
      <c r="S18" s="16">
        <f t="shared" si="2"/>
        <v>3775268978</v>
      </c>
      <c r="T18" s="16"/>
      <c r="U18" s="6">
        <f t="shared" si="3"/>
        <v>3.2064730776961148E-3</v>
      </c>
    </row>
    <row r="19" spans="1:21" x14ac:dyDescent="0.55000000000000004">
      <c r="A19" s="1" t="s">
        <v>82</v>
      </c>
      <c r="C19" s="16">
        <v>0</v>
      </c>
      <c r="D19" s="16"/>
      <c r="E19" s="16">
        <v>-6474489452</v>
      </c>
      <c r="F19" s="16"/>
      <c r="G19" s="16">
        <v>-2458</v>
      </c>
      <c r="H19" s="16"/>
      <c r="I19" s="16">
        <f t="shared" si="0"/>
        <v>-6474491910</v>
      </c>
      <c r="J19" s="16"/>
      <c r="K19" s="6">
        <f t="shared" si="1"/>
        <v>-5.3490373977874289E-3</v>
      </c>
      <c r="L19" s="16"/>
      <c r="M19" s="16">
        <v>0</v>
      </c>
      <c r="N19" s="16"/>
      <c r="O19" s="16">
        <v>-10213279200</v>
      </c>
      <c r="P19" s="16"/>
      <c r="Q19" s="16">
        <v>-2458</v>
      </c>
      <c r="R19" s="16"/>
      <c r="S19" s="16">
        <f t="shared" si="2"/>
        <v>-10213281658</v>
      </c>
      <c r="T19" s="16"/>
      <c r="U19" s="6">
        <f t="shared" si="3"/>
        <v>-8.6745111042799295E-3</v>
      </c>
    </row>
    <row r="20" spans="1:21" x14ac:dyDescent="0.55000000000000004">
      <c r="A20" s="1" t="s">
        <v>31</v>
      </c>
      <c r="C20" s="16">
        <v>0</v>
      </c>
      <c r="D20" s="16"/>
      <c r="E20" s="16">
        <v>-27214077533</v>
      </c>
      <c r="F20" s="16"/>
      <c r="G20" s="16">
        <v>-6355963242</v>
      </c>
      <c r="H20" s="16"/>
      <c r="I20" s="16">
        <f t="shared" si="0"/>
        <v>-33570040775</v>
      </c>
      <c r="J20" s="16"/>
      <c r="K20" s="6">
        <f t="shared" si="1"/>
        <v>-2.7734593856450409E-2</v>
      </c>
      <c r="L20" s="16"/>
      <c r="M20" s="16">
        <v>0</v>
      </c>
      <c r="N20" s="16"/>
      <c r="O20" s="16">
        <v>-35233346382</v>
      </c>
      <c r="P20" s="16"/>
      <c r="Q20" s="16">
        <v>-6355963242</v>
      </c>
      <c r="R20" s="16"/>
      <c r="S20" s="16">
        <f t="shared" si="2"/>
        <v>-41589309624</v>
      </c>
      <c r="T20" s="16"/>
      <c r="U20" s="6">
        <f t="shared" si="3"/>
        <v>-3.5323311373689339E-2</v>
      </c>
    </row>
    <row r="21" spans="1:21" x14ac:dyDescent="0.55000000000000004">
      <c r="A21" s="1" t="s">
        <v>25</v>
      </c>
      <c r="C21" s="16">
        <v>0</v>
      </c>
      <c r="D21" s="16"/>
      <c r="E21" s="16">
        <v>85003894901</v>
      </c>
      <c r="F21" s="16"/>
      <c r="G21" s="16">
        <v>-6652</v>
      </c>
      <c r="H21" s="16"/>
      <c r="I21" s="16">
        <f t="shared" si="0"/>
        <v>85003888249</v>
      </c>
      <c r="J21" s="16"/>
      <c r="K21" s="6">
        <f t="shared" si="1"/>
        <v>7.0227746597222071E-2</v>
      </c>
      <c r="L21" s="16"/>
      <c r="M21" s="16">
        <v>0</v>
      </c>
      <c r="N21" s="16"/>
      <c r="O21" s="16">
        <v>85003894901</v>
      </c>
      <c r="P21" s="16"/>
      <c r="Q21" s="16">
        <v>-6652</v>
      </c>
      <c r="R21" s="16"/>
      <c r="S21" s="16">
        <f t="shared" si="2"/>
        <v>85003888249</v>
      </c>
      <c r="T21" s="16"/>
      <c r="U21" s="6">
        <f t="shared" si="3"/>
        <v>7.2196890011874446E-2</v>
      </c>
    </row>
    <row r="22" spans="1:21" x14ac:dyDescent="0.55000000000000004">
      <c r="A22" s="1" t="s">
        <v>24</v>
      </c>
      <c r="C22" s="16">
        <v>0</v>
      </c>
      <c r="D22" s="16"/>
      <c r="E22" s="16">
        <v>6429117781</v>
      </c>
      <c r="F22" s="16"/>
      <c r="G22" s="16">
        <v>2306215710</v>
      </c>
      <c r="H22" s="16"/>
      <c r="I22" s="16">
        <f t="shared" si="0"/>
        <v>8735333491</v>
      </c>
      <c r="J22" s="16"/>
      <c r="K22" s="6">
        <f t="shared" si="1"/>
        <v>7.2168791273544142E-3</v>
      </c>
      <c r="L22" s="16"/>
      <c r="M22" s="16">
        <v>0</v>
      </c>
      <c r="N22" s="16"/>
      <c r="O22" s="16">
        <v>4382170021</v>
      </c>
      <c r="P22" s="16"/>
      <c r="Q22" s="16">
        <v>2306215710</v>
      </c>
      <c r="R22" s="16"/>
      <c r="S22" s="16">
        <f t="shared" si="2"/>
        <v>6688385731</v>
      </c>
      <c r="T22" s="16"/>
      <c r="U22" s="6">
        <f t="shared" si="3"/>
        <v>5.6806889534688799E-3</v>
      </c>
    </row>
    <row r="23" spans="1:21" x14ac:dyDescent="0.55000000000000004">
      <c r="A23" s="1" t="s">
        <v>32</v>
      </c>
      <c r="C23" s="16">
        <v>0</v>
      </c>
      <c r="D23" s="16"/>
      <c r="E23" s="16">
        <v>-7503068902</v>
      </c>
      <c r="F23" s="16"/>
      <c r="G23" s="16">
        <v>-338909065</v>
      </c>
      <c r="H23" s="16"/>
      <c r="I23" s="16">
        <f t="shared" si="0"/>
        <v>-7841977967</v>
      </c>
      <c r="J23" s="16"/>
      <c r="K23" s="6">
        <f t="shared" si="1"/>
        <v>-6.4788147087372037E-3</v>
      </c>
      <c r="L23" s="16"/>
      <c r="M23" s="16">
        <v>0</v>
      </c>
      <c r="N23" s="16"/>
      <c r="O23" s="16">
        <v>-7456564002</v>
      </c>
      <c r="P23" s="16"/>
      <c r="Q23" s="16">
        <v>-338909065</v>
      </c>
      <c r="R23" s="16"/>
      <c r="S23" s="16">
        <f t="shared" si="2"/>
        <v>-7795473067</v>
      </c>
      <c r="T23" s="16"/>
      <c r="U23" s="6">
        <f t="shared" si="3"/>
        <v>-6.6209784423049553E-3</v>
      </c>
    </row>
    <row r="24" spans="1:21" x14ac:dyDescent="0.55000000000000004">
      <c r="A24" s="1" t="s">
        <v>88</v>
      </c>
      <c r="C24" s="16">
        <v>0</v>
      </c>
      <c r="D24" s="16"/>
      <c r="E24" s="16">
        <v>45384399812</v>
      </c>
      <c r="F24" s="16"/>
      <c r="G24" s="16">
        <v>951305913</v>
      </c>
      <c r="H24" s="16"/>
      <c r="I24" s="16">
        <f t="shared" si="0"/>
        <v>46335705725</v>
      </c>
      <c r="J24" s="16"/>
      <c r="K24" s="6">
        <f t="shared" si="1"/>
        <v>3.8281215919520405E-2</v>
      </c>
      <c r="L24" s="16"/>
      <c r="M24" s="16">
        <v>0</v>
      </c>
      <c r="N24" s="16"/>
      <c r="O24" s="16">
        <v>39009815148</v>
      </c>
      <c r="P24" s="16"/>
      <c r="Q24" s="16">
        <v>951305913</v>
      </c>
      <c r="R24" s="16"/>
      <c r="S24" s="16">
        <f t="shared" si="2"/>
        <v>39961121061</v>
      </c>
      <c r="T24" s="16"/>
      <c r="U24" s="6">
        <f t="shared" si="3"/>
        <v>3.3940431684031311E-2</v>
      </c>
    </row>
    <row r="25" spans="1:21" x14ac:dyDescent="0.55000000000000004">
      <c r="A25" s="1" t="s">
        <v>65</v>
      </c>
      <c r="C25" s="16">
        <v>19545654149</v>
      </c>
      <c r="D25" s="16"/>
      <c r="E25" s="16">
        <v>-12266937959</v>
      </c>
      <c r="F25" s="16"/>
      <c r="G25" s="16">
        <v>0</v>
      </c>
      <c r="H25" s="16"/>
      <c r="I25" s="16">
        <f t="shared" si="0"/>
        <v>7278716190</v>
      </c>
      <c r="J25" s="16"/>
      <c r="K25" s="6">
        <f t="shared" si="1"/>
        <v>6.0134641682162253E-3</v>
      </c>
      <c r="L25" s="16"/>
      <c r="M25" s="16">
        <v>19545654149</v>
      </c>
      <c r="N25" s="16"/>
      <c r="O25" s="16">
        <v>-9663735217</v>
      </c>
      <c r="P25" s="16"/>
      <c r="Q25" s="16">
        <v>0</v>
      </c>
      <c r="R25" s="16"/>
      <c r="S25" s="16">
        <f t="shared" si="2"/>
        <v>9881918932</v>
      </c>
      <c r="T25" s="16"/>
      <c r="U25" s="6">
        <f t="shared" si="3"/>
        <v>8.3930727045095719E-3</v>
      </c>
    </row>
    <row r="26" spans="1:21" x14ac:dyDescent="0.55000000000000004">
      <c r="A26" s="1" t="s">
        <v>75</v>
      </c>
      <c r="C26" s="16">
        <v>18593302</v>
      </c>
      <c r="D26" s="16"/>
      <c r="E26" s="16">
        <v>87108453</v>
      </c>
      <c r="F26" s="16"/>
      <c r="G26" s="16">
        <v>0</v>
      </c>
      <c r="H26" s="16"/>
      <c r="I26" s="16">
        <f t="shared" si="0"/>
        <v>105701755</v>
      </c>
      <c r="J26" s="16"/>
      <c r="K26" s="6">
        <f t="shared" si="1"/>
        <v>8.7327723683380798E-5</v>
      </c>
      <c r="L26" s="16"/>
      <c r="M26" s="16">
        <v>18593302</v>
      </c>
      <c r="N26" s="16"/>
      <c r="O26" s="16">
        <v>64524780</v>
      </c>
      <c r="P26" s="16"/>
      <c r="Q26" s="16">
        <v>0</v>
      </c>
      <c r="R26" s="16"/>
      <c r="S26" s="16">
        <f t="shared" si="2"/>
        <v>83118082</v>
      </c>
      <c r="T26" s="16"/>
      <c r="U26" s="6">
        <f t="shared" si="3"/>
        <v>7.0595206263668252E-5</v>
      </c>
    </row>
    <row r="27" spans="1:21" x14ac:dyDescent="0.55000000000000004">
      <c r="A27" s="1" t="s">
        <v>63</v>
      </c>
      <c r="C27" s="16">
        <v>13981189689</v>
      </c>
      <c r="D27" s="16"/>
      <c r="E27" s="16">
        <v>-7599574004</v>
      </c>
      <c r="F27" s="16"/>
      <c r="G27" s="16">
        <v>0</v>
      </c>
      <c r="H27" s="16"/>
      <c r="I27" s="16">
        <f t="shared" si="0"/>
        <v>6381615685</v>
      </c>
      <c r="J27" s="16"/>
      <c r="K27" s="6">
        <f t="shared" si="1"/>
        <v>5.2723057549348053E-3</v>
      </c>
      <c r="L27" s="16"/>
      <c r="M27" s="16">
        <v>13981189689</v>
      </c>
      <c r="N27" s="16"/>
      <c r="O27" s="16">
        <v>-10826177671</v>
      </c>
      <c r="P27" s="16"/>
      <c r="Q27" s="16">
        <v>0</v>
      </c>
      <c r="R27" s="16"/>
      <c r="S27" s="16">
        <f t="shared" si="2"/>
        <v>3155012018</v>
      </c>
      <c r="T27" s="16"/>
      <c r="U27" s="6">
        <f t="shared" si="3"/>
        <v>2.6796663110568676E-3</v>
      </c>
    </row>
    <row r="28" spans="1:21" x14ac:dyDescent="0.55000000000000004">
      <c r="A28" s="1" t="s">
        <v>68</v>
      </c>
      <c r="C28" s="16">
        <v>0</v>
      </c>
      <c r="D28" s="16"/>
      <c r="E28" s="16">
        <v>7869784465</v>
      </c>
      <c r="F28" s="16"/>
      <c r="G28" s="16">
        <v>0</v>
      </c>
      <c r="H28" s="16"/>
      <c r="I28" s="16">
        <f t="shared" si="0"/>
        <v>7869784465</v>
      </c>
      <c r="J28" s="16"/>
      <c r="K28" s="6">
        <f t="shared" si="1"/>
        <v>6.5017876307473113E-3</v>
      </c>
      <c r="L28" s="16"/>
      <c r="M28" s="16">
        <v>1657321958</v>
      </c>
      <c r="N28" s="16"/>
      <c r="O28" s="16">
        <v>4680037938</v>
      </c>
      <c r="P28" s="16"/>
      <c r="Q28" s="16">
        <v>0</v>
      </c>
      <c r="R28" s="16"/>
      <c r="S28" s="16">
        <f t="shared" si="2"/>
        <v>6337359896</v>
      </c>
      <c r="T28" s="16"/>
      <c r="U28" s="6">
        <f t="shared" si="3"/>
        <v>5.3825499609726222E-3</v>
      </c>
    </row>
    <row r="29" spans="1:21" x14ac:dyDescent="0.55000000000000004">
      <c r="A29" s="1" t="s">
        <v>66</v>
      </c>
      <c r="C29" s="16">
        <v>47998911857</v>
      </c>
      <c r="D29" s="16"/>
      <c r="E29" s="16">
        <v>-67015970023</v>
      </c>
      <c r="F29" s="16"/>
      <c r="G29" s="16">
        <v>0</v>
      </c>
      <c r="H29" s="16"/>
      <c r="I29" s="16">
        <f t="shared" si="0"/>
        <v>-19017058166</v>
      </c>
      <c r="J29" s="16"/>
      <c r="K29" s="6">
        <f t="shared" si="1"/>
        <v>-1.5711341791734945E-2</v>
      </c>
      <c r="L29" s="16"/>
      <c r="M29" s="16">
        <v>47998911857</v>
      </c>
      <c r="N29" s="16"/>
      <c r="O29" s="16">
        <v>-78869134789</v>
      </c>
      <c r="P29" s="16"/>
      <c r="Q29" s="16">
        <v>0</v>
      </c>
      <c r="R29" s="16"/>
      <c r="S29" s="16">
        <f t="shared" si="2"/>
        <v>-30870222932</v>
      </c>
      <c r="T29" s="16"/>
      <c r="U29" s="6">
        <f t="shared" si="3"/>
        <v>-2.6219201680928606E-2</v>
      </c>
    </row>
    <row r="30" spans="1:21" x14ac:dyDescent="0.55000000000000004">
      <c r="A30" s="1" t="s">
        <v>49</v>
      </c>
      <c r="C30" s="16">
        <v>28114482721</v>
      </c>
      <c r="D30" s="16"/>
      <c r="E30" s="16">
        <v>-2175798110</v>
      </c>
      <c r="F30" s="16"/>
      <c r="G30" s="16">
        <v>0</v>
      </c>
      <c r="H30" s="16"/>
      <c r="I30" s="16">
        <f t="shared" si="0"/>
        <v>25938684611</v>
      </c>
      <c r="J30" s="16"/>
      <c r="K30" s="6">
        <f t="shared" si="1"/>
        <v>2.1429788771433072E-2</v>
      </c>
      <c r="L30" s="16"/>
      <c r="M30" s="16">
        <v>28114482721</v>
      </c>
      <c r="N30" s="16"/>
      <c r="O30" s="16">
        <v>0</v>
      </c>
      <c r="P30" s="16"/>
      <c r="Q30" s="16">
        <v>0</v>
      </c>
      <c r="R30" s="16"/>
      <c r="S30" s="16">
        <f t="shared" si="2"/>
        <v>28114482721</v>
      </c>
      <c r="T30" s="16"/>
      <c r="U30" s="6">
        <f t="shared" si="3"/>
        <v>2.3878651418897421E-2</v>
      </c>
    </row>
    <row r="31" spans="1:21" x14ac:dyDescent="0.55000000000000004">
      <c r="A31" s="1" t="s">
        <v>45</v>
      </c>
      <c r="C31" s="16">
        <v>2785579102</v>
      </c>
      <c r="D31" s="16"/>
      <c r="E31" s="16">
        <v>-1732127035</v>
      </c>
      <c r="F31" s="16"/>
      <c r="G31" s="16">
        <v>0</v>
      </c>
      <c r="H31" s="16"/>
      <c r="I31" s="16">
        <f t="shared" si="0"/>
        <v>1053452067</v>
      </c>
      <c r="J31" s="16"/>
      <c r="K31" s="6">
        <f t="shared" si="1"/>
        <v>8.7033153821014942E-4</v>
      </c>
      <c r="L31" s="16"/>
      <c r="M31" s="16">
        <v>2785579102</v>
      </c>
      <c r="N31" s="16"/>
      <c r="O31" s="16">
        <v>-974321457</v>
      </c>
      <c r="P31" s="16"/>
      <c r="Q31" s="16">
        <v>0</v>
      </c>
      <c r="R31" s="16"/>
      <c r="S31" s="16">
        <f t="shared" si="2"/>
        <v>1811257645</v>
      </c>
      <c r="T31" s="16"/>
      <c r="U31" s="6">
        <f t="shared" si="3"/>
        <v>1.538366910889751E-3</v>
      </c>
    </row>
    <row r="32" spans="1:21" x14ac:dyDescent="0.55000000000000004">
      <c r="A32" s="1" t="s">
        <v>38</v>
      </c>
      <c r="C32" s="16">
        <v>6894132015</v>
      </c>
      <c r="D32" s="16"/>
      <c r="E32" s="16">
        <v>-6222654516</v>
      </c>
      <c r="F32" s="16"/>
      <c r="G32" s="16">
        <v>0</v>
      </c>
      <c r="H32" s="16"/>
      <c r="I32" s="16">
        <f t="shared" si="0"/>
        <v>671477499</v>
      </c>
      <c r="J32" s="16"/>
      <c r="K32" s="6">
        <f t="shared" si="1"/>
        <v>5.5475523081219985E-4</v>
      </c>
      <c r="L32" s="16"/>
      <c r="M32" s="16">
        <v>6894132015</v>
      </c>
      <c r="N32" s="16"/>
      <c r="O32" s="16">
        <v>-6016042941</v>
      </c>
      <c r="P32" s="16"/>
      <c r="Q32" s="16">
        <v>0</v>
      </c>
      <c r="R32" s="16"/>
      <c r="S32" s="16">
        <f t="shared" si="2"/>
        <v>878089074</v>
      </c>
      <c r="T32" s="16"/>
      <c r="U32" s="6">
        <f t="shared" si="3"/>
        <v>7.4579294667679479E-4</v>
      </c>
    </row>
    <row r="33" spans="1:21" x14ac:dyDescent="0.55000000000000004">
      <c r="A33" s="1" t="s">
        <v>35</v>
      </c>
      <c r="C33" s="16">
        <v>82366446533</v>
      </c>
      <c r="D33" s="16"/>
      <c r="E33" s="16">
        <v>-82729480071</v>
      </c>
      <c r="F33" s="16"/>
      <c r="G33" s="16">
        <v>0</v>
      </c>
      <c r="H33" s="16"/>
      <c r="I33" s="16">
        <f t="shared" si="0"/>
        <v>-363033538</v>
      </c>
      <c r="J33" s="16"/>
      <c r="K33" s="6">
        <f t="shared" si="1"/>
        <v>-2.9992777787146599E-4</v>
      </c>
      <c r="L33" s="16"/>
      <c r="M33" s="16">
        <v>82366446533</v>
      </c>
      <c r="N33" s="16"/>
      <c r="O33" s="16">
        <v>-83229937605</v>
      </c>
      <c r="P33" s="16"/>
      <c r="Q33" s="16">
        <v>0</v>
      </c>
      <c r="R33" s="16"/>
      <c r="S33" s="16">
        <f t="shared" si="2"/>
        <v>-863491072</v>
      </c>
      <c r="T33" s="16"/>
      <c r="U33" s="6">
        <f t="shared" si="3"/>
        <v>-7.3339433331336991E-4</v>
      </c>
    </row>
    <row r="34" spans="1:21" x14ac:dyDescent="0.55000000000000004">
      <c r="A34" s="1" t="s">
        <v>61</v>
      </c>
      <c r="C34" s="16">
        <v>12434573248</v>
      </c>
      <c r="D34" s="16"/>
      <c r="E34" s="16">
        <v>-9398845136</v>
      </c>
      <c r="F34" s="16"/>
      <c r="G34" s="16">
        <v>0</v>
      </c>
      <c r="H34" s="16"/>
      <c r="I34" s="16">
        <f t="shared" si="0"/>
        <v>3035728112</v>
      </c>
      <c r="J34" s="16"/>
      <c r="K34" s="6">
        <f t="shared" si="1"/>
        <v>2.5080305028294682E-3</v>
      </c>
      <c r="L34" s="16"/>
      <c r="M34" s="16">
        <v>12434573248</v>
      </c>
      <c r="N34" s="16"/>
      <c r="O34" s="16">
        <v>-9364979154</v>
      </c>
      <c r="P34" s="16"/>
      <c r="Q34" s="16">
        <v>0</v>
      </c>
      <c r="R34" s="16"/>
      <c r="S34" s="16">
        <f t="shared" si="2"/>
        <v>3069594094</v>
      </c>
      <c r="T34" s="16"/>
      <c r="U34" s="6">
        <f t="shared" si="3"/>
        <v>2.6071177654420357E-3</v>
      </c>
    </row>
    <row r="35" spans="1:21" x14ac:dyDescent="0.55000000000000004">
      <c r="A35" s="1" t="s">
        <v>101</v>
      </c>
      <c r="C35" s="16">
        <v>0</v>
      </c>
      <c r="D35" s="16"/>
      <c r="E35" s="16">
        <v>26135428724</v>
      </c>
      <c r="F35" s="16"/>
      <c r="G35" s="16">
        <v>0</v>
      </c>
      <c r="H35" s="16"/>
      <c r="I35" s="16">
        <f t="shared" si="0"/>
        <v>26135428724</v>
      </c>
      <c r="J35" s="16"/>
      <c r="K35" s="6">
        <f t="shared" si="1"/>
        <v>2.1592333050252245E-2</v>
      </c>
      <c r="L35" s="16"/>
      <c r="M35" s="16">
        <v>0</v>
      </c>
      <c r="N35" s="16"/>
      <c r="O35" s="16">
        <v>26135428724</v>
      </c>
      <c r="P35" s="16"/>
      <c r="Q35" s="16">
        <v>0</v>
      </c>
      <c r="R35" s="16"/>
      <c r="S35" s="16">
        <f t="shared" si="2"/>
        <v>26135428724</v>
      </c>
      <c r="T35" s="16"/>
      <c r="U35" s="6">
        <f t="shared" si="3"/>
        <v>2.2197768971138915E-2</v>
      </c>
    </row>
    <row r="36" spans="1:21" x14ac:dyDescent="0.55000000000000004">
      <c r="A36" s="1" t="s">
        <v>46</v>
      </c>
      <c r="C36" s="16">
        <v>0</v>
      </c>
      <c r="D36" s="16"/>
      <c r="E36" s="16">
        <v>-49261863229</v>
      </c>
      <c r="F36" s="16"/>
      <c r="G36" s="16">
        <v>0</v>
      </c>
      <c r="H36" s="16"/>
      <c r="I36" s="16">
        <f t="shared" si="0"/>
        <v>-49261863229</v>
      </c>
      <c r="J36" s="16"/>
      <c r="K36" s="6">
        <f t="shared" si="1"/>
        <v>-4.0698722364549279E-2</v>
      </c>
      <c r="L36" s="16"/>
      <c r="M36" s="16">
        <v>0</v>
      </c>
      <c r="N36" s="16"/>
      <c r="O36" s="16">
        <v>-26613826906</v>
      </c>
      <c r="P36" s="16"/>
      <c r="Q36" s="16">
        <v>0</v>
      </c>
      <c r="R36" s="16"/>
      <c r="S36" s="16">
        <f t="shared" si="2"/>
        <v>-26613826906</v>
      </c>
      <c r="T36" s="16"/>
      <c r="U36" s="6">
        <f t="shared" si="3"/>
        <v>-2.2604089924676486E-2</v>
      </c>
    </row>
    <row r="37" spans="1:21" x14ac:dyDescent="0.55000000000000004">
      <c r="A37" s="1" t="s">
        <v>47</v>
      </c>
      <c r="C37" s="16">
        <v>0</v>
      </c>
      <c r="D37" s="16"/>
      <c r="E37" s="16">
        <v>2614377067</v>
      </c>
      <c r="F37" s="16"/>
      <c r="G37" s="16">
        <v>0</v>
      </c>
      <c r="H37" s="16"/>
      <c r="I37" s="16">
        <f t="shared" si="0"/>
        <v>2614377067</v>
      </c>
      <c r="J37" s="16"/>
      <c r="K37" s="6">
        <f t="shared" si="1"/>
        <v>2.1599224924046295E-3</v>
      </c>
      <c r="L37" s="16"/>
      <c r="M37" s="16">
        <v>0</v>
      </c>
      <c r="N37" s="16"/>
      <c r="O37" s="16">
        <v>2967802115</v>
      </c>
      <c r="P37" s="16"/>
      <c r="Q37" s="16">
        <v>0</v>
      </c>
      <c r="R37" s="16"/>
      <c r="S37" s="16">
        <f t="shared" si="2"/>
        <v>2967802115</v>
      </c>
      <c r="T37" s="16"/>
      <c r="U37" s="6">
        <f t="shared" si="3"/>
        <v>2.5206621401366778E-3</v>
      </c>
    </row>
    <row r="38" spans="1:21" x14ac:dyDescent="0.55000000000000004">
      <c r="A38" s="1" t="s">
        <v>100</v>
      </c>
      <c r="C38" s="16">
        <v>0</v>
      </c>
      <c r="D38" s="16"/>
      <c r="E38" s="16">
        <v>-834254906</v>
      </c>
      <c r="F38" s="16"/>
      <c r="G38" s="16">
        <v>0</v>
      </c>
      <c r="H38" s="16"/>
      <c r="I38" s="16">
        <f t="shared" si="0"/>
        <v>-834254906</v>
      </c>
      <c r="J38" s="16"/>
      <c r="K38" s="6">
        <f t="shared" si="1"/>
        <v>-6.8923720247287114E-4</v>
      </c>
      <c r="L38" s="16"/>
      <c r="M38" s="16">
        <v>0</v>
      </c>
      <c r="N38" s="16"/>
      <c r="O38" s="16">
        <v>-834254906</v>
      </c>
      <c r="P38" s="16"/>
      <c r="Q38" s="16">
        <v>0</v>
      </c>
      <c r="R38" s="16"/>
      <c r="S38" s="16">
        <f t="shared" si="2"/>
        <v>-834254906</v>
      </c>
      <c r="T38" s="16"/>
      <c r="U38" s="6">
        <f t="shared" si="3"/>
        <v>-7.0856299554105653E-4</v>
      </c>
    </row>
    <row r="39" spans="1:21" x14ac:dyDescent="0.55000000000000004">
      <c r="A39" s="1" t="s">
        <v>70</v>
      </c>
      <c r="C39" s="16">
        <v>0</v>
      </c>
      <c r="D39" s="16"/>
      <c r="E39" s="16">
        <v>29728002548</v>
      </c>
      <c r="F39" s="16"/>
      <c r="G39" s="16">
        <v>0</v>
      </c>
      <c r="H39" s="16"/>
      <c r="I39" s="16">
        <f t="shared" si="0"/>
        <v>29728002548</v>
      </c>
      <c r="J39" s="16"/>
      <c r="K39" s="6">
        <f t="shared" si="1"/>
        <v>2.4560413326823044E-2</v>
      </c>
      <c r="L39" s="16"/>
      <c r="M39" s="16">
        <v>0</v>
      </c>
      <c r="N39" s="16"/>
      <c r="O39" s="16">
        <v>31666784776</v>
      </c>
      <c r="P39" s="16"/>
      <c r="Q39" s="16">
        <v>0</v>
      </c>
      <c r="R39" s="16"/>
      <c r="S39" s="16">
        <f t="shared" si="2"/>
        <v>31666784776</v>
      </c>
      <c r="T39" s="16"/>
      <c r="U39" s="6">
        <f t="shared" si="3"/>
        <v>2.6895750589732204E-2</v>
      </c>
    </row>
    <row r="40" spans="1:21" x14ac:dyDescent="0.55000000000000004">
      <c r="A40" s="1" t="s">
        <v>92</v>
      </c>
      <c r="C40" s="16">
        <v>0</v>
      </c>
      <c r="D40" s="16"/>
      <c r="E40" s="16">
        <v>1971294341</v>
      </c>
      <c r="F40" s="16"/>
      <c r="G40" s="16">
        <v>0</v>
      </c>
      <c r="H40" s="16"/>
      <c r="I40" s="16">
        <f t="shared" si="0"/>
        <v>1971294341</v>
      </c>
      <c r="J40" s="16"/>
      <c r="K40" s="6">
        <f t="shared" si="1"/>
        <v>1.6286261993422931E-3</v>
      </c>
      <c r="L40" s="16"/>
      <c r="M40" s="16">
        <v>0</v>
      </c>
      <c r="N40" s="16"/>
      <c r="O40" s="16">
        <v>1672085291</v>
      </c>
      <c r="P40" s="16"/>
      <c r="Q40" s="16">
        <v>0</v>
      </c>
      <c r="R40" s="16"/>
      <c r="S40" s="16">
        <f t="shared" si="2"/>
        <v>1672085291</v>
      </c>
      <c r="T40" s="16"/>
      <c r="U40" s="6">
        <f t="shared" si="3"/>
        <v>1.4201627752742267E-3</v>
      </c>
    </row>
    <row r="41" spans="1:21" x14ac:dyDescent="0.55000000000000004">
      <c r="A41" s="1" t="s">
        <v>91</v>
      </c>
      <c r="C41" s="16">
        <v>0</v>
      </c>
      <c r="D41" s="16"/>
      <c r="E41" s="16">
        <v>82698313284</v>
      </c>
      <c r="F41" s="16"/>
      <c r="G41" s="16">
        <v>0</v>
      </c>
      <c r="H41" s="16"/>
      <c r="I41" s="16">
        <f t="shared" si="0"/>
        <v>82698313284</v>
      </c>
      <c r="J41" s="16"/>
      <c r="K41" s="6">
        <f t="shared" si="1"/>
        <v>6.8322947443463081E-2</v>
      </c>
      <c r="L41" s="16"/>
      <c r="M41" s="16">
        <v>0</v>
      </c>
      <c r="N41" s="16"/>
      <c r="O41" s="16">
        <v>66862466060</v>
      </c>
      <c r="P41" s="16"/>
      <c r="Q41" s="16">
        <v>0</v>
      </c>
      <c r="R41" s="16"/>
      <c r="S41" s="16">
        <f t="shared" si="2"/>
        <v>66862466060</v>
      </c>
      <c r="T41" s="16"/>
      <c r="U41" s="6">
        <f t="shared" si="3"/>
        <v>5.6788721169037777E-2</v>
      </c>
    </row>
    <row r="42" spans="1:21" x14ac:dyDescent="0.55000000000000004">
      <c r="A42" s="1" t="s">
        <v>67</v>
      </c>
      <c r="C42" s="16">
        <v>0</v>
      </c>
      <c r="D42" s="16"/>
      <c r="E42" s="16">
        <v>2622963254</v>
      </c>
      <c r="F42" s="16"/>
      <c r="G42" s="16">
        <v>0</v>
      </c>
      <c r="H42" s="16"/>
      <c r="I42" s="16">
        <f t="shared" si="0"/>
        <v>2622963254</v>
      </c>
      <c r="J42" s="16"/>
      <c r="K42" s="6">
        <f t="shared" si="1"/>
        <v>2.1670161510277037E-3</v>
      </c>
      <c r="L42" s="16"/>
      <c r="M42" s="16">
        <v>0</v>
      </c>
      <c r="N42" s="16"/>
      <c r="O42" s="16">
        <v>1614131233</v>
      </c>
      <c r="P42" s="16"/>
      <c r="Q42" s="16">
        <v>0</v>
      </c>
      <c r="R42" s="16"/>
      <c r="S42" s="16">
        <f t="shared" si="2"/>
        <v>1614131233</v>
      </c>
      <c r="T42" s="16"/>
      <c r="U42" s="6">
        <f t="shared" si="3"/>
        <v>1.3709402886638333E-3</v>
      </c>
    </row>
    <row r="43" spans="1:21" x14ac:dyDescent="0.55000000000000004">
      <c r="A43" s="1" t="s">
        <v>60</v>
      </c>
      <c r="C43" s="16">
        <v>0</v>
      </c>
      <c r="D43" s="16"/>
      <c r="E43" s="16">
        <v>175307556</v>
      </c>
      <c r="F43" s="16"/>
      <c r="G43" s="16">
        <v>0</v>
      </c>
      <c r="H43" s="16"/>
      <c r="I43" s="16">
        <f t="shared" si="0"/>
        <v>175307556</v>
      </c>
      <c r="J43" s="16"/>
      <c r="K43" s="6">
        <f t="shared" si="1"/>
        <v>1.4483401727792319E-4</v>
      </c>
      <c r="L43" s="16"/>
      <c r="M43" s="16">
        <v>0</v>
      </c>
      <c r="N43" s="16"/>
      <c r="O43" s="16">
        <v>-350615112</v>
      </c>
      <c r="P43" s="16"/>
      <c r="Q43" s="16">
        <v>0</v>
      </c>
      <c r="R43" s="16"/>
      <c r="S43" s="16">
        <f t="shared" si="2"/>
        <v>-350615112</v>
      </c>
      <c r="T43" s="16"/>
      <c r="U43" s="6">
        <f t="shared" si="3"/>
        <v>-2.9779015053305903E-4</v>
      </c>
    </row>
    <row r="44" spans="1:21" x14ac:dyDescent="0.55000000000000004">
      <c r="A44" s="1" t="s">
        <v>85</v>
      </c>
      <c r="C44" s="16">
        <v>0</v>
      </c>
      <c r="D44" s="16"/>
      <c r="E44" s="16">
        <v>13759030915</v>
      </c>
      <c r="F44" s="16"/>
      <c r="G44" s="16">
        <v>0</v>
      </c>
      <c r="H44" s="16"/>
      <c r="I44" s="16">
        <f t="shared" si="0"/>
        <v>13759030915</v>
      </c>
      <c r="J44" s="16"/>
      <c r="K44" s="6">
        <f t="shared" si="1"/>
        <v>1.1367312206842867E-2</v>
      </c>
      <c r="L44" s="16"/>
      <c r="M44" s="16">
        <v>0</v>
      </c>
      <c r="N44" s="16"/>
      <c r="O44" s="16">
        <v>15007358905</v>
      </c>
      <c r="P44" s="16"/>
      <c r="Q44" s="16">
        <v>0</v>
      </c>
      <c r="R44" s="16"/>
      <c r="S44" s="16">
        <f t="shared" si="2"/>
        <v>15007358905</v>
      </c>
      <c r="T44" s="16"/>
      <c r="U44" s="6">
        <f t="shared" si="3"/>
        <v>1.2746295052517858E-2</v>
      </c>
    </row>
    <row r="45" spans="1:21" x14ac:dyDescent="0.55000000000000004">
      <c r="A45" s="1" t="s">
        <v>81</v>
      </c>
      <c r="C45" s="16">
        <v>0</v>
      </c>
      <c r="D45" s="16"/>
      <c r="E45" s="16">
        <v>15195897377</v>
      </c>
      <c r="F45" s="16"/>
      <c r="G45" s="16">
        <v>0</v>
      </c>
      <c r="H45" s="16"/>
      <c r="I45" s="16">
        <f t="shared" si="0"/>
        <v>15195897377</v>
      </c>
      <c r="J45" s="16"/>
      <c r="K45" s="6">
        <f t="shared" si="1"/>
        <v>1.2554409595750486E-2</v>
      </c>
      <c r="L45" s="16"/>
      <c r="M45" s="16">
        <v>0</v>
      </c>
      <c r="N45" s="16"/>
      <c r="O45" s="16">
        <v>14956330750</v>
      </c>
      <c r="P45" s="16"/>
      <c r="Q45" s="16">
        <v>0</v>
      </c>
      <c r="R45" s="16"/>
      <c r="S45" s="16">
        <f t="shared" si="2"/>
        <v>14956330750</v>
      </c>
      <c r="T45" s="16"/>
      <c r="U45" s="6">
        <f t="shared" si="3"/>
        <v>1.2702954986905185E-2</v>
      </c>
    </row>
    <row r="46" spans="1:21" x14ac:dyDescent="0.55000000000000004">
      <c r="A46" s="1" t="s">
        <v>98</v>
      </c>
      <c r="C46" s="16">
        <v>0</v>
      </c>
      <c r="D46" s="16"/>
      <c r="E46" s="16">
        <v>7002882764</v>
      </c>
      <c r="F46" s="16"/>
      <c r="G46" s="16">
        <v>0</v>
      </c>
      <c r="H46" s="16"/>
      <c r="I46" s="16">
        <f t="shared" si="0"/>
        <v>7002882764</v>
      </c>
      <c r="J46" s="16"/>
      <c r="K46" s="6">
        <f t="shared" si="1"/>
        <v>5.785578593294898E-3</v>
      </c>
      <c r="L46" s="16"/>
      <c r="M46" s="16">
        <v>0</v>
      </c>
      <c r="N46" s="16"/>
      <c r="O46" s="16">
        <v>12152061267</v>
      </c>
      <c r="P46" s="16"/>
      <c r="Q46" s="16">
        <v>0</v>
      </c>
      <c r="R46" s="16"/>
      <c r="S46" s="16">
        <f t="shared" si="2"/>
        <v>12152061267</v>
      </c>
      <c r="T46" s="16"/>
      <c r="U46" s="6">
        <f t="shared" si="3"/>
        <v>1.0321187051363851E-2</v>
      </c>
    </row>
    <row r="47" spans="1:21" x14ac:dyDescent="0.55000000000000004">
      <c r="A47" s="1" t="s">
        <v>28</v>
      </c>
      <c r="C47" s="16">
        <v>0</v>
      </c>
      <c r="D47" s="16"/>
      <c r="E47" s="16">
        <v>-188782857</v>
      </c>
      <c r="F47" s="16"/>
      <c r="G47" s="16">
        <v>0</v>
      </c>
      <c r="H47" s="16"/>
      <c r="I47" s="16">
        <f t="shared" si="0"/>
        <v>-188782857</v>
      </c>
      <c r="J47" s="16"/>
      <c r="K47" s="6">
        <f t="shared" si="1"/>
        <v>-1.5596692005970185E-4</v>
      </c>
      <c r="L47" s="16"/>
      <c r="M47" s="16">
        <v>0</v>
      </c>
      <c r="N47" s="16"/>
      <c r="O47" s="16">
        <v>-222666960</v>
      </c>
      <c r="P47" s="16"/>
      <c r="Q47" s="16">
        <v>0</v>
      </c>
      <c r="R47" s="16"/>
      <c r="S47" s="16">
        <f t="shared" si="2"/>
        <v>-222666960</v>
      </c>
      <c r="T47" s="16"/>
      <c r="U47" s="6">
        <f t="shared" si="3"/>
        <v>-1.8911913738943071E-4</v>
      </c>
    </row>
    <row r="48" spans="1:21" x14ac:dyDescent="0.55000000000000004">
      <c r="A48" s="1" t="s">
        <v>74</v>
      </c>
      <c r="C48" s="16">
        <v>0</v>
      </c>
      <c r="D48" s="16"/>
      <c r="E48" s="16">
        <v>74190341443</v>
      </c>
      <c r="F48" s="16"/>
      <c r="G48" s="16">
        <v>0</v>
      </c>
      <c r="H48" s="16"/>
      <c r="I48" s="16">
        <f t="shared" si="0"/>
        <v>74190341443</v>
      </c>
      <c r="J48" s="16"/>
      <c r="K48" s="6">
        <f t="shared" si="1"/>
        <v>6.129390791581444E-2</v>
      </c>
      <c r="L48" s="16"/>
      <c r="M48" s="16">
        <v>0</v>
      </c>
      <c r="N48" s="16"/>
      <c r="O48" s="16">
        <v>75535181470</v>
      </c>
      <c r="P48" s="16"/>
      <c r="Q48" s="16">
        <v>0</v>
      </c>
      <c r="R48" s="16"/>
      <c r="S48" s="16">
        <f t="shared" si="2"/>
        <v>75535181470</v>
      </c>
      <c r="T48" s="16"/>
      <c r="U48" s="6">
        <f t="shared" si="3"/>
        <v>6.4154773398624174E-2</v>
      </c>
    </row>
    <row r="49" spans="1:21" x14ac:dyDescent="0.55000000000000004">
      <c r="A49" s="1" t="s">
        <v>94</v>
      </c>
      <c r="C49" s="16">
        <v>0</v>
      </c>
      <c r="D49" s="16"/>
      <c r="E49" s="16">
        <v>712748999</v>
      </c>
      <c r="F49" s="16"/>
      <c r="G49" s="16">
        <v>0</v>
      </c>
      <c r="H49" s="16"/>
      <c r="I49" s="16">
        <f t="shared" si="0"/>
        <v>712748999</v>
      </c>
      <c r="J49" s="16"/>
      <c r="K49" s="6">
        <f t="shared" si="1"/>
        <v>5.8885254686904913E-4</v>
      </c>
      <c r="L49" s="16"/>
      <c r="M49" s="16">
        <v>0</v>
      </c>
      <c r="N49" s="16"/>
      <c r="O49" s="16">
        <v>809102105</v>
      </c>
      <c r="P49" s="16"/>
      <c r="Q49" s="16">
        <v>0</v>
      </c>
      <c r="R49" s="16"/>
      <c r="S49" s="16">
        <f t="shared" si="2"/>
        <v>809102105</v>
      </c>
      <c r="T49" s="16"/>
      <c r="U49" s="6">
        <f t="shared" si="3"/>
        <v>6.8719980798935142E-4</v>
      </c>
    </row>
    <row r="50" spans="1:21" x14ac:dyDescent="0.55000000000000004">
      <c r="A50" s="1" t="s">
        <v>21</v>
      </c>
      <c r="C50" s="16">
        <v>0</v>
      </c>
      <c r="D50" s="16"/>
      <c r="E50" s="16">
        <v>-4460236742</v>
      </c>
      <c r="F50" s="16"/>
      <c r="G50" s="16">
        <v>0</v>
      </c>
      <c r="H50" s="16"/>
      <c r="I50" s="16">
        <f t="shared" si="0"/>
        <v>-4460236742</v>
      </c>
      <c r="J50" s="16"/>
      <c r="K50" s="6">
        <f t="shared" si="1"/>
        <v>-3.6849182094265001E-3</v>
      </c>
      <c r="L50" s="16"/>
      <c r="M50" s="16">
        <v>0</v>
      </c>
      <c r="N50" s="16"/>
      <c r="O50" s="16">
        <v>-5709103030</v>
      </c>
      <c r="P50" s="16"/>
      <c r="Q50" s="16">
        <v>0</v>
      </c>
      <c r="R50" s="16"/>
      <c r="S50" s="16">
        <f t="shared" si="2"/>
        <v>-5709103030</v>
      </c>
      <c r="T50" s="16"/>
      <c r="U50" s="6">
        <f t="shared" si="3"/>
        <v>-4.8489485835751531E-3</v>
      </c>
    </row>
    <row r="51" spans="1:21" x14ac:dyDescent="0.55000000000000004">
      <c r="A51" s="1" t="s">
        <v>51</v>
      </c>
      <c r="C51" s="16">
        <v>0</v>
      </c>
      <c r="D51" s="16"/>
      <c r="E51" s="16">
        <v>10106520108</v>
      </c>
      <c r="F51" s="16"/>
      <c r="G51" s="16">
        <v>0</v>
      </c>
      <c r="H51" s="16"/>
      <c r="I51" s="16">
        <f t="shared" si="0"/>
        <v>10106520108</v>
      </c>
      <c r="J51" s="16"/>
      <c r="K51" s="6">
        <f t="shared" si="1"/>
        <v>8.3497137336268051E-3</v>
      </c>
      <c r="L51" s="16"/>
      <c r="M51" s="16">
        <v>0</v>
      </c>
      <c r="N51" s="16"/>
      <c r="O51" s="16">
        <v>10366240736</v>
      </c>
      <c r="P51" s="16"/>
      <c r="Q51" s="16">
        <v>0</v>
      </c>
      <c r="R51" s="16"/>
      <c r="S51" s="16">
        <f t="shared" si="2"/>
        <v>10366240736</v>
      </c>
      <c r="T51" s="16"/>
      <c r="U51" s="6">
        <f t="shared" si="3"/>
        <v>8.8044248053842263E-3</v>
      </c>
    </row>
    <row r="52" spans="1:21" x14ac:dyDescent="0.55000000000000004">
      <c r="A52" s="1" t="s">
        <v>34</v>
      </c>
      <c r="C52" s="16">
        <v>0</v>
      </c>
      <c r="D52" s="16"/>
      <c r="E52" s="16">
        <v>-8717529231</v>
      </c>
      <c r="F52" s="16"/>
      <c r="G52" s="16">
        <v>0</v>
      </c>
      <c r="H52" s="16"/>
      <c r="I52" s="16">
        <f t="shared" si="0"/>
        <v>-8717529231</v>
      </c>
      <c r="J52" s="16"/>
      <c r="K52" s="6">
        <f t="shared" si="1"/>
        <v>-7.2021697642254195E-3</v>
      </c>
      <c r="L52" s="16"/>
      <c r="M52" s="16">
        <v>0</v>
      </c>
      <c r="N52" s="16"/>
      <c r="O52" s="16">
        <v>-4358764615</v>
      </c>
      <c r="P52" s="16"/>
      <c r="Q52" s="16">
        <v>0</v>
      </c>
      <c r="R52" s="16"/>
      <c r="S52" s="16">
        <f t="shared" si="2"/>
        <v>-4358764615</v>
      </c>
      <c r="T52" s="16"/>
      <c r="U52" s="6">
        <f t="shared" si="3"/>
        <v>-3.7020571173755376E-3</v>
      </c>
    </row>
    <row r="53" spans="1:21" x14ac:dyDescent="0.55000000000000004">
      <c r="A53" s="1" t="s">
        <v>73</v>
      </c>
      <c r="C53" s="16">
        <v>0</v>
      </c>
      <c r="D53" s="16"/>
      <c r="E53" s="16">
        <v>724976172</v>
      </c>
      <c r="F53" s="16"/>
      <c r="G53" s="16">
        <v>0</v>
      </c>
      <c r="H53" s="16"/>
      <c r="I53" s="16">
        <f t="shared" si="0"/>
        <v>724976172</v>
      </c>
      <c r="J53" s="16"/>
      <c r="K53" s="6">
        <f t="shared" si="1"/>
        <v>5.989542825041188E-4</v>
      </c>
      <c r="L53" s="16"/>
      <c r="M53" s="16">
        <v>0</v>
      </c>
      <c r="N53" s="16"/>
      <c r="O53" s="16">
        <v>250953291</v>
      </c>
      <c r="P53" s="16"/>
      <c r="Q53" s="16">
        <v>0</v>
      </c>
      <c r="R53" s="16"/>
      <c r="S53" s="16">
        <f t="shared" si="2"/>
        <v>250953291</v>
      </c>
      <c r="T53" s="16"/>
      <c r="U53" s="6">
        <f t="shared" si="3"/>
        <v>2.1314374579398213E-4</v>
      </c>
    </row>
    <row r="54" spans="1:21" x14ac:dyDescent="0.55000000000000004">
      <c r="A54" s="1" t="s">
        <v>42</v>
      </c>
      <c r="C54" s="16">
        <v>0</v>
      </c>
      <c r="D54" s="16"/>
      <c r="E54" s="16">
        <v>2700189538</v>
      </c>
      <c r="F54" s="16"/>
      <c r="G54" s="16">
        <v>0</v>
      </c>
      <c r="H54" s="16"/>
      <c r="I54" s="16">
        <f t="shared" si="0"/>
        <v>2700189538</v>
      </c>
      <c r="J54" s="16"/>
      <c r="K54" s="6">
        <f t="shared" si="1"/>
        <v>2.2308182666145857E-3</v>
      </c>
      <c r="L54" s="16"/>
      <c r="M54" s="16">
        <v>0</v>
      </c>
      <c r="N54" s="16"/>
      <c r="O54" s="16">
        <v>2521851140</v>
      </c>
      <c r="P54" s="16"/>
      <c r="Q54" s="16">
        <v>0</v>
      </c>
      <c r="R54" s="16"/>
      <c r="S54" s="16">
        <f t="shared" si="2"/>
        <v>2521851140</v>
      </c>
      <c r="T54" s="16"/>
      <c r="U54" s="6">
        <f t="shared" si="3"/>
        <v>2.1418997781321148E-3</v>
      </c>
    </row>
    <row r="55" spans="1:21" x14ac:dyDescent="0.55000000000000004">
      <c r="A55" s="1" t="s">
        <v>27</v>
      </c>
      <c r="C55" s="16">
        <v>0</v>
      </c>
      <c r="D55" s="16"/>
      <c r="E55" s="16">
        <v>-2135043005</v>
      </c>
      <c r="F55" s="16"/>
      <c r="G55" s="16">
        <v>0</v>
      </c>
      <c r="H55" s="16"/>
      <c r="I55" s="16">
        <f t="shared" si="0"/>
        <v>-2135043005</v>
      </c>
      <c r="J55" s="16"/>
      <c r="K55" s="6">
        <f t="shared" si="1"/>
        <v>-1.7639105953612122E-3</v>
      </c>
      <c r="L55" s="16"/>
      <c r="M55" s="16">
        <v>0</v>
      </c>
      <c r="N55" s="16"/>
      <c r="O55" s="16">
        <v>-10912442029</v>
      </c>
      <c r="P55" s="16"/>
      <c r="Q55" s="16">
        <v>0</v>
      </c>
      <c r="R55" s="16"/>
      <c r="S55" s="16">
        <f t="shared" si="2"/>
        <v>-10912442029</v>
      </c>
      <c r="T55" s="16"/>
      <c r="U55" s="6">
        <f t="shared" si="3"/>
        <v>-9.2683334040068142E-3</v>
      </c>
    </row>
    <row r="56" spans="1:21" x14ac:dyDescent="0.55000000000000004">
      <c r="A56" s="1" t="s">
        <v>36</v>
      </c>
      <c r="C56" s="16">
        <v>0</v>
      </c>
      <c r="D56" s="16"/>
      <c r="E56" s="16">
        <v>-49205475000</v>
      </c>
      <c r="F56" s="16"/>
      <c r="G56" s="16">
        <v>0</v>
      </c>
      <c r="H56" s="16"/>
      <c r="I56" s="16">
        <f t="shared" si="0"/>
        <v>-49205475000</v>
      </c>
      <c r="J56" s="16"/>
      <c r="K56" s="6">
        <f t="shared" si="1"/>
        <v>-4.0652136045513168E-2</v>
      </c>
      <c r="L56" s="16"/>
      <c r="M56" s="16">
        <v>0</v>
      </c>
      <c r="N56" s="16"/>
      <c r="O56" s="16">
        <v>-49205475000</v>
      </c>
      <c r="P56" s="16"/>
      <c r="Q56" s="16">
        <v>0</v>
      </c>
      <c r="R56" s="16"/>
      <c r="S56" s="16">
        <f t="shared" si="2"/>
        <v>-49205475000</v>
      </c>
      <c r="T56" s="16"/>
      <c r="U56" s="6">
        <f t="shared" si="3"/>
        <v>-4.1791997280769447E-2</v>
      </c>
    </row>
    <row r="57" spans="1:21" x14ac:dyDescent="0.55000000000000004">
      <c r="A57" s="1" t="s">
        <v>53</v>
      </c>
      <c r="C57" s="16">
        <v>0</v>
      </c>
      <c r="D57" s="16"/>
      <c r="E57" s="16">
        <v>40852472850</v>
      </c>
      <c r="F57" s="16"/>
      <c r="G57" s="16">
        <v>0</v>
      </c>
      <c r="H57" s="16"/>
      <c r="I57" s="16">
        <f t="shared" si="0"/>
        <v>40852472850</v>
      </c>
      <c r="J57" s="16"/>
      <c r="K57" s="6">
        <f t="shared" si="1"/>
        <v>3.3751127981059691E-2</v>
      </c>
      <c r="L57" s="16"/>
      <c r="M57" s="16">
        <v>0</v>
      </c>
      <c r="N57" s="16"/>
      <c r="O57" s="16">
        <v>74824529220</v>
      </c>
      <c r="P57" s="16"/>
      <c r="Q57" s="16">
        <v>0</v>
      </c>
      <c r="R57" s="16"/>
      <c r="S57" s="16">
        <f t="shared" si="2"/>
        <v>74824529220</v>
      </c>
      <c r="T57" s="16"/>
      <c r="U57" s="6">
        <f t="shared" si="3"/>
        <v>6.3551190628626061E-2</v>
      </c>
    </row>
    <row r="58" spans="1:21" x14ac:dyDescent="0.55000000000000004">
      <c r="A58" s="1" t="s">
        <v>30</v>
      </c>
      <c r="C58" s="16">
        <v>0</v>
      </c>
      <c r="D58" s="16"/>
      <c r="E58" s="16">
        <v>-11738736450</v>
      </c>
      <c r="F58" s="16"/>
      <c r="G58" s="16">
        <v>0</v>
      </c>
      <c r="H58" s="16"/>
      <c r="I58" s="16">
        <f t="shared" si="0"/>
        <v>-11738736450</v>
      </c>
      <c r="J58" s="16"/>
      <c r="K58" s="6">
        <f t="shared" si="1"/>
        <v>-9.6982035264942413E-3</v>
      </c>
      <c r="L58" s="16"/>
      <c r="M58" s="16">
        <v>0</v>
      </c>
      <c r="N58" s="16"/>
      <c r="O58" s="16">
        <v>-18947587050</v>
      </c>
      <c r="P58" s="16"/>
      <c r="Q58" s="16">
        <v>0</v>
      </c>
      <c r="R58" s="16"/>
      <c r="S58" s="16">
        <f t="shared" si="2"/>
        <v>-18947587050</v>
      </c>
      <c r="T58" s="16"/>
      <c r="U58" s="6">
        <f t="shared" si="3"/>
        <v>-1.6092873942802958E-2</v>
      </c>
    </row>
    <row r="59" spans="1:21" x14ac:dyDescent="0.55000000000000004">
      <c r="A59" s="1" t="s">
        <v>99</v>
      </c>
      <c r="C59" s="16">
        <v>0</v>
      </c>
      <c r="D59" s="16"/>
      <c r="E59" s="16">
        <v>71113808600</v>
      </c>
      <c r="F59" s="16"/>
      <c r="G59" s="16">
        <v>0</v>
      </c>
      <c r="H59" s="16"/>
      <c r="I59" s="16">
        <f t="shared" si="0"/>
        <v>71113808600</v>
      </c>
      <c r="J59" s="16"/>
      <c r="K59" s="6">
        <f t="shared" si="1"/>
        <v>5.8752165727935443E-2</v>
      </c>
      <c r="L59" s="16"/>
      <c r="M59" s="16">
        <v>0</v>
      </c>
      <c r="N59" s="16"/>
      <c r="O59" s="16">
        <v>71113808600</v>
      </c>
      <c r="P59" s="16"/>
      <c r="Q59" s="16">
        <v>0</v>
      </c>
      <c r="R59" s="16"/>
      <c r="S59" s="16">
        <f t="shared" si="2"/>
        <v>71113808600</v>
      </c>
      <c r="T59" s="16"/>
      <c r="U59" s="6">
        <f t="shared" si="3"/>
        <v>6.0399540816064849E-2</v>
      </c>
    </row>
    <row r="60" spans="1:21" x14ac:dyDescent="0.55000000000000004">
      <c r="A60" s="1" t="s">
        <v>18</v>
      </c>
      <c r="C60" s="16">
        <v>0</v>
      </c>
      <c r="D60" s="16"/>
      <c r="E60" s="16">
        <v>1764769111</v>
      </c>
      <c r="F60" s="16"/>
      <c r="G60" s="16">
        <v>0</v>
      </c>
      <c r="H60" s="16"/>
      <c r="I60" s="16">
        <f t="shared" si="0"/>
        <v>1764769111</v>
      </c>
      <c r="J60" s="16"/>
      <c r="K60" s="6">
        <f t="shared" si="1"/>
        <v>1.458001045397719E-3</v>
      </c>
      <c r="L60" s="16"/>
      <c r="M60" s="16">
        <v>0</v>
      </c>
      <c r="N60" s="16"/>
      <c r="O60" s="16">
        <v>8616225658</v>
      </c>
      <c r="P60" s="16"/>
      <c r="Q60" s="16">
        <v>0</v>
      </c>
      <c r="R60" s="16"/>
      <c r="S60" s="16">
        <f t="shared" si="2"/>
        <v>8616225658</v>
      </c>
      <c r="T60" s="16"/>
      <c r="U60" s="6">
        <f t="shared" si="3"/>
        <v>7.3180734312519469E-3</v>
      </c>
    </row>
    <row r="61" spans="1:21" x14ac:dyDescent="0.55000000000000004">
      <c r="A61" s="1" t="s">
        <v>43</v>
      </c>
      <c r="C61" s="16">
        <v>0</v>
      </c>
      <c r="D61" s="16"/>
      <c r="E61" s="16">
        <v>36152837294</v>
      </c>
      <c r="F61" s="16"/>
      <c r="G61" s="16">
        <v>0</v>
      </c>
      <c r="H61" s="16"/>
      <c r="I61" s="16">
        <f t="shared" si="0"/>
        <v>36152837294</v>
      </c>
      <c r="J61" s="16"/>
      <c r="K61" s="6">
        <f t="shared" si="1"/>
        <v>2.9868425416216184E-2</v>
      </c>
      <c r="L61" s="16"/>
      <c r="M61" s="16">
        <v>0</v>
      </c>
      <c r="N61" s="16"/>
      <c r="O61" s="16">
        <v>32969893653</v>
      </c>
      <c r="P61" s="16"/>
      <c r="Q61" s="16">
        <v>0</v>
      </c>
      <c r="R61" s="16"/>
      <c r="S61" s="16">
        <f t="shared" si="2"/>
        <v>32969893653</v>
      </c>
      <c r="T61" s="16"/>
      <c r="U61" s="6">
        <f t="shared" si="3"/>
        <v>2.8002528293720033E-2</v>
      </c>
    </row>
    <row r="62" spans="1:21" x14ac:dyDescent="0.55000000000000004">
      <c r="A62" s="1" t="s">
        <v>41</v>
      </c>
      <c r="C62" s="16">
        <v>0</v>
      </c>
      <c r="D62" s="16"/>
      <c r="E62" s="16">
        <v>37236825329</v>
      </c>
      <c r="F62" s="16"/>
      <c r="G62" s="16">
        <v>0</v>
      </c>
      <c r="H62" s="16"/>
      <c r="I62" s="16">
        <f t="shared" si="0"/>
        <v>37236825329</v>
      </c>
      <c r="J62" s="16"/>
      <c r="K62" s="6">
        <f t="shared" si="1"/>
        <v>3.0763984885371364E-2</v>
      </c>
      <c r="L62" s="16"/>
      <c r="M62" s="16">
        <v>0</v>
      </c>
      <c r="N62" s="16"/>
      <c r="O62" s="16">
        <v>37041008307</v>
      </c>
      <c r="P62" s="16"/>
      <c r="Q62" s="16">
        <v>0</v>
      </c>
      <c r="R62" s="16"/>
      <c r="S62" s="16">
        <f t="shared" si="2"/>
        <v>37041008307</v>
      </c>
      <c r="T62" s="16"/>
      <c r="U62" s="6">
        <f t="shared" si="3"/>
        <v>3.1460273850483153E-2</v>
      </c>
    </row>
    <row r="63" spans="1:21" x14ac:dyDescent="0.55000000000000004">
      <c r="A63" s="1" t="s">
        <v>78</v>
      </c>
      <c r="C63" s="16">
        <v>0</v>
      </c>
      <c r="D63" s="16"/>
      <c r="E63" s="16">
        <v>-34728928027</v>
      </c>
      <c r="F63" s="16"/>
      <c r="G63" s="16">
        <v>0</v>
      </c>
      <c r="H63" s="16"/>
      <c r="I63" s="16">
        <f t="shared" si="0"/>
        <v>-34728928027</v>
      </c>
      <c r="J63" s="16"/>
      <c r="K63" s="6">
        <f t="shared" si="1"/>
        <v>-2.8692032885942857E-2</v>
      </c>
      <c r="L63" s="16"/>
      <c r="M63" s="16">
        <v>0</v>
      </c>
      <c r="N63" s="16"/>
      <c r="O63" s="16">
        <v>-32970501291</v>
      </c>
      <c r="P63" s="16"/>
      <c r="Q63" s="16">
        <v>0</v>
      </c>
      <c r="R63" s="16"/>
      <c r="S63" s="16">
        <f t="shared" si="2"/>
        <v>-32970501291</v>
      </c>
      <c r="T63" s="16"/>
      <c r="U63" s="6">
        <f t="shared" si="3"/>
        <v>-2.8003044382745566E-2</v>
      </c>
    </row>
    <row r="64" spans="1:21" x14ac:dyDescent="0.55000000000000004">
      <c r="A64" s="1" t="s">
        <v>57</v>
      </c>
      <c r="C64" s="16">
        <v>0</v>
      </c>
      <c r="D64" s="16"/>
      <c r="E64" s="16">
        <v>7857230618</v>
      </c>
      <c r="F64" s="16"/>
      <c r="G64" s="16">
        <v>0</v>
      </c>
      <c r="H64" s="16"/>
      <c r="I64" s="16">
        <f t="shared" si="0"/>
        <v>7857230618</v>
      </c>
      <c r="J64" s="16"/>
      <c r="K64" s="6">
        <f t="shared" si="1"/>
        <v>6.4914160065299136E-3</v>
      </c>
      <c r="L64" s="16"/>
      <c r="M64" s="16">
        <v>0</v>
      </c>
      <c r="N64" s="16"/>
      <c r="O64" s="16">
        <v>9596617548</v>
      </c>
      <c r="P64" s="16"/>
      <c r="Q64" s="16">
        <v>0</v>
      </c>
      <c r="R64" s="16"/>
      <c r="S64" s="16">
        <f t="shared" si="2"/>
        <v>9596617548</v>
      </c>
      <c r="T64" s="16"/>
      <c r="U64" s="6">
        <f t="shared" si="3"/>
        <v>8.1507558756540883E-3</v>
      </c>
    </row>
    <row r="65" spans="1:21" x14ac:dyDescent="0.55000000000000004">
      <c r="A65" s="1" t="s">
        <v>87</v>
      </c>
      <c r="C65" s="16">
        <v>0</v>
      </c>
      <c r="D65" s="16"/>
      <c r="E65" s="16">
        <v>1902162121</v>
      </c>
      <c r="F65" s="16"/>
      <c r="G65" s="16">
        <v>0</v>
      </c>
      <c r="H65" s="16"/>
      <c r="I65" s="16">
        <f t="shared" si="0"/>
        <v>1902162121</v>
      </c>
      <c r="J65" s="16"/>
      <c r="K65" s="6">
        <f t="shared" si="1"/>
        <v>1.5715111646318601E-3</v>
      </c>
      <c r="L65" s="16"/>
      <c r="M65" s="16">
        <v>0</v>
      </c>
      <c r="N65" s="16"/>
      <c r="O65" s="16">
        <v>-229080820</v>
      </c>
      <c r="P65" s="16"/>
      <c r="Q65" s="16">
        <v>0</v>
      </c>
      <c r="R65" s="16"/>
      <c r="S65" s="16">
        <f t="shared" si="2"/>
        <v>-229080820</v>
      </c>
      <c r="T65" s="16"/>
      <c r="U65" s="6">
        <f t="shared" si="3"/>
        <v>-1.94566661667557E-4</v>
      </c>
    </row>
    <row r="66" spans="1:21" x14ac:dyDescent="0.55000000000000004">
      <c r="A66" s="1" t="s">
        <v>17</v>
      </c>
      <c r="C66" s="16">
        <v>0</v>
      </c>
      <c r="D66" s="16"/>
      <c r="E66" s="16">
        <v>1574575200</v>
      </c>
      <c r="F66" s="16"/>
      <c r="G66" s="16">
        <v>0</v>
      </c>
      <c r="H66" s="16"/>
      <c r="I66" s="16">
        <f t="shared" si="0"/>
        <v>1574575200</v>
      </c>
      <c r="J66" s="16"/>
      <c r="K66" s="6">
        <f t="shared" si="1"/>
        <v>1.3008683534564214E-3</v>
      </c>
      <c r="L66" s="16"/>
      <c r="M66" s="16">
        <v>0</v>
      </c>
      <c r="N66" s="16"/>
      <c r="O66" s="16">
        <v>1658075400</v>
      </c>
      <c r="P66" s="16"/>
      <c r="Q66" s="16">
        <v>0</v>
      </c>
      <c r="R66" s="16"/>
      <c r="S66" s="16">
        <f t="shared" si="2"/>
        <v>1658075400</v>
      </c>
      <c r="T66" s="16"/>
      <c r="U66" s="6">
        <f t="shared" si="3"/>
        <v>1.4082636659459278E-3</v>
      </c>
    </row>
    <row r="67" spans="1:21" x14ac:dyDescent="0.55000000000000004">
      <c r="A67" s="1" t="s">
        <v>55</v>
      </c>
      <c r="C67" s="16">
        <v>0</v>
      </c>
      <c r="D67" s="16"/>
      <c r="E67" s="16">
        <v>26968503785</v>
      </c>
      <c r="F67" s="16"/>
      <c r="G67" s="16">
        <v>0</v>
      </c>
      <c r="H67" s="16"/>
      <c r="I67" s="16">
        <f t="shared" si="0"/>
        <v>26968503785</v>
      </c>
      <c r="J67" s="16"/>
      <c r="K67" s="6">
        <f t="shared" si="1"/>
        <v>2.2280595499012189E-2</v>
      </c>
      <c r="L67" s="16"/>
      <c r="M67" s="16">
        <v>0</v>
      </c>
      <c r="N67" s="16"/>
      <c r="O67" s="16">
        <v>22738150250</v>
      </c>
      <c r="P67" s="16"/>
      <c r="Q67" s="16">
        <v>0</v>
      </c>
      <c r="R67" s="16"/>
      <c r="S67" s="16">
        <f t="shared" si="2"/>
        <v>22738150250</v>
      </c>
      <c r="T67" s="16"/>
      <c r="U67" s="6">
        <f t="shared" si="3"/>
        <v>1.9312336958798325E-2</v>
      </c>
    </row>
    <row r="68" spans="1:21" x14ac:dyDescent="0.55000000000000004">
      <c r="A68" s="1" t="s">
        <v>54</v>
      </c>
      <c r="C68" s="16">
        <v>0</v>
      </c>
      <c r="D68" s="16"/>
      <c r="E68" s="16">
        <v>62681958665</v>
      </c>
      <c r="F68" s="16"/>
      <c r="G68" s="16">
        <v>0</v>
      </c>
      <c r="H68" s="16"/>
      <c r="I68" s="16">
        <f t="shared" si="0"/>
        <v>62681958665</v>
      </c>
      <c r="J68" s="16"/>
      <c r="K68" s="6">
        <f t="shared" si="1"/>
        <v>5.1786015910806935E-2</v>
      </c>
      <c r="L68" s="16"/>
      <c r="M68" s="16">
        <v>0</v>
      </c>
      <c r="N68" s="16"/>
      <c r="O68" s="16">
        <v>62681958665</v>
      </c>
      <c r="P68" s="16"/>
      <c r="Q68" s="16">
        <v>0</v>
      </c>
      <c r="R68" s="16"/>
      <c r="S68" s="16">
        <f t="shared" si="2"/>
        <v>62681958665</v>
      </c>
      <c r="T68" s="16"/>
      <c r="U68" s="6">
        <f t="shared" si="3"/>
        <v>5.3238064383708983E-2</v>
      </c>
    </row>
    <row r="69" spans="1:21" x14ac:dyDescent="0.55000000000000004">
      <c r="A69" s="1" t="s">
        <v>58</v>
      </c>
      <c r="C69" s="16">
        <v>0</v>
      </c>
      <c r="D69" s="16"/>
      <c r="E69" s="16">
        <v>36152928848</v>
      </c>
      <c r="F69" s="16"/>
      <c r="G69" s="16">
        <v>0</v>
      </c>
      <c r="H69" s="16"/>
      <c r="I69" s="16">
        <f t="shared" si="0"/>
        <v>36152928848</v>
      </c>
      <c r="J69" s="16"/>
      <c r="K69" s="6">
        <f t="shared" si="1"/>
        <v>2.9868501055475099E-2</v>
      </c>
      <c r="L69" s="16"/>
      <c r="M69" s="16">
        <v>0</v>
      </c>
      <c r="N69" s="16"/>
      <c r="O69" s="16">
        <v>36765690354</v>
      </c>
      <c r="P69" s="16"/>
      <c r="Q69" s="16">
        <v>0</v>
      </c>
      <c r="R69" s="16"/>
      <c r="S69" s="16">
        <f t="shared" si="2"/>
        <v>36765690354</v>
      </c>
      <c r="T69" s="16"/>
      <c r="U69" s="6">
        <f t="shared" si="3"/>
        <v>3.1226436312218903E-2</v>
      </c>
    </row>
    <row r="70" spans="1:21" x14ac:dyDescent="0.55000000000000004">
      <c r="A70" s="1" t="s">
        <v>59</v>
      </c>
      <c r="C70" s="16">
        <v>0</v>
      </c>
      <c r="D70" s="16"/>
      <c r="E70" s="16">
        <v>36419294511</v>
      </c>
      <c r="F70" s="16"/>
      <c r="G70" s="16">
        <v>0</v>
      </c>
      <c r="H70" s="16"/>
      <c r="I70" s="16">
        <f t="shared" si="0"/>
        <v>36419294511</v>
      </c>
      <c r="J70" s="16"/>
      <c r="K70" s="6">
        <f t="shared" si="1"/>
        <v>3.0088564639255751E-2</v>
      </c>
      <c r="L70" s="16"/>
      <c r="M70" s="16">
        <v>0</v>
      </c>
      <c r="N70" s="16"/>
      <c r="O70" s="16">
        <v>33027896065</v>
      </c>
      <c r="P70" s="16"/>
      <c r="Q70" s="16">
        <v>0</v>
      </c>
      <c r="R70" s="16"/>
      <c r="S70" s="16">
        <f t="shared" si="2"/>
        <v>33027896065</v>
      </c>
      <c r="T70" s="16"/>
      <c r="U70" s="6">
        <f t="shared" si="3"/>
        <v>2.8051791849139061E-2</v>
      </c>
    </row>
    <row r="71" spans="1:21" x14ac:dyDescent="0.55000000000000004">
      <c r="A71" s="1" t="s">
        <v>76</v>
      </c>
      <c r="C71" s="16">
        <v>0</v>
      </c>
      <c r="D71" s="16"/>
      <c r="E71" s="16">
        <v>237578347</v>
      </c>
      <c r="F71" s="16"/>
      <c r="G71" s="16">
        <v>0</v>
      </c>
      <c r="H71" s="16"/>
      <c r="I71" s="16">
        <f t="shared" si="0"/>
        <v>237578347</v>
      </c>
      <c r="J71" s="16"/>
      <c r="K71" s="6">
        <f t="shared" si="1"/>
        <v>1.9628033839145205E-4</v>
      </c>
      <c r="L71" s="16"/>
      <c r="M71" s="16">
        <v>0</v>
      </c>
      <c r="N71" s="16"/>
      <c r="O71" s="16">
        <v>332609686</v>
      </c>
      <c r="P71" s="16"/>
      <c r="Q71" s="16">
        <v>0</v>
      </c>
      <c r="R71" s="16"/>
      <c r="S71" s="16">
        <f t="shared" si="2"/>
        <v>332609686</v>
      </c>
      <c r="T71" s="16"/>
      <c r="U71" s="6">
        <f t="shared" si="3"/>
        <v>2.8249748819353089E-4</v>
      </c>
    </row>
    <row r="72" spans="1:21" x14ac:dyDescent="0.55000000000000004">
      <c r="A72" s="1" t="s">
        <v>90</v>
      </c>
      <c r="C72" s="16">
        <v>0</v>
      </c>
      <c r="D72" s="16"/>
      <c r="E72" s="16">
        <v>-2376805249</v>
      </c>
      <c r="F72" s="16"/>
      <c r="G72" s="16">
        <v>0</v>
      </c>
      <c r="H72" s="16"/>
      <c r="I72" s="16">
        <f t="shared" si="0"/>
        <v>-2376805249</v>
      </c>
      <c r="J72" s="16"/>
      <c r="K72" s="6">
        <f t="shared" si="1"/>
        <v>-1.9636475480835779E-3</v>
      </c>
      <c r="L72" s="16"/>
      <c r="M72" s="16">
        <v>0</v>
      </c>
      <c r="N72" s="16"/>
      <c r="O72" s="16">
        <v>-1584536833</v>
      </c>
      <c r="P72" s="16"/>
      <c r="Q72" s="16">
        <v>0</v>
      </c>
      <c r="R72" s="16"/>
      <c r="S72" s="16">
        <f t="shared" si="2"/>
        <v>-1584536833</v>
      </c>
      <c r="T72" s="16"/>
      <c r="U72" s="6">
        <f t="shared" si="3"/>
        <v>-1.3458046897426561E-3</v>
      </c>
    </row>
    <row r="73" spans="1:21" x14ac:dyDescent="0.55000000000000004">
      <c r="A73" s="1" t="s">
        <v>40</v>
      </c>
      <c r="C73" s="16">
        <v>0</v>
      </c>
      <c r="D73" s="16"/>
      <c r="E73" s="16">
        <v>17690547762</v>
      </c>
      <c r="F73" s="16"/>
      <c r="G73" s="16">
        <v>0</v>
      </c>
      <c r="H73" s="16"/>
      <c r="I73" s="16">
        <f t="shared" ref="I73:I93" si="4">C73+E73+G73</f>
        <v>17690547762</v>
      </c>
      <c r="J73" s="16"/>
      <c r="K73" s="6">
        <f t="shared" ref="K73:K93" si="5">I73/$I$94</f>
        <v>1.4615417376632833E-2</v>
      </c>
      <c r="L73" s="16"/>
      <c r="M73" s="16">
        <v>0</v>
      </c>
      <c r="N73" s="16"/>
      <c r="O73" s="16">
        <v>13162609942</v>
      </c>
      <c r="P73" s="16"/>
      <c r="Q73" s="16">
        <v>0</v>
      </c>
      <c r="R73" s="16"/>
      <c r="S73" s="16">
        <f t="shared" ref="S73:S93" si="6">M73+O73+Q73</f>
        <v>13162609942</v>
      </c>
      <c r="T73" s="16"/>
      <c r="U73" s="6">
        <f t="shared" ref="U73:U93" si="7">S73/$S$94</f>
        <v>1.1179482748696011E-2</v>
      </c>
    </row>
    <row r="74" spans="1:21" x14ac:dyDescent="0.55000000000000004">
      <c r="A74" s="1" t="s">
        <v>93</v>
      </c>
      <c r="C74" s="16">
        <v>0</v>
      </c>
      <c r="D74" s="16"/>
      <c r="E74" s="16">
        <v>23743912054</v>
      </c>
      <c r="F74" s="16"/>
      <c r="G74" s="16">
        <v>0</v>
      </c>
      <c r="H74" s="16"/>
      <c r="I74" s="16">
        <f t="shared" si="4"/>
        <v>23743912054</v>
      </c>
      <c r="J74" s="16"/>
      <c r="K74" s="6">
        <f t="shared" si="5"/>
        <v>1.961653135290144E-2</v>
      </c>
      <c r="L74" s="16"/>
      <c r="M74" s="16">
        <v>0</v>
      </c>
      <c r="N74" s="16"/>
      <c r="O74" s="16">
        <v>23610519290</v>
      </c>
      <c r="P74" s="16"/>
      <c r="Q74" s="16">
        <v>0</v>
      </c>
      <c r="R74" s="16"/>
      <c r="S74" s="16">
        <f t="shared" si="6"/>
        <v>23610519290</v>
      </c>
      <c r="T74" s="16"/>
      <c r="U74" s="6">
        <f t="shared" si="7"/>
        <v>2.0053271672821664E-2</v>
      </c>
    </row>
    <row r="75" spans="1:21" x14ac:dyDescent="0.55000000000000004">
      <c r="A75" s="1" t="s">
        <v>44</v>
      </c>
      <c r="C75" s="16">
        <v>0</v>
      </c>
      <c r="D75" s="16"/>
      <c r="E75" s="16">
        <v>55950557139</v>
      </c>
      <c r="F75" s="16"/>
      <c r="G75" s="16">
        <v>0</v>
      </c>
      <c r="H75" s="16"/>
      <c r="I75" s="16">
        <f t="shared" si="4"/>
        <v>55950557139</v>
      </c>
      <c r="J75" s="16"/>
      <c r="K75" s="6">
        <f t="shared" si="5"/>
        <v>4.6224727240960196E-2</v>
      </c>
      <c r="L75" s="16"/>
      <c r="M75" s="16">
        <v>0</v>
      </c>
      <c r="N75" s="16"/>
      <c r="O75" s="16">
        <v>52416837741</v>
      </c>
      <c r="P75" s="16"/>
      <c r="Q75" s="16">
        <v>0</v>
      </c>
      <c r="R75" s="16"/>
      <c r="S75" s="16">
        <f t="shared" si="6"/>
        <v>52416837741</v>
      </c>
      <c r="T75" s="16"/>
      <c r="U75" s="6">
        <f t="shared" si="7"/>
        <v>4.4519524307780896E-2</v>
      </c>
    </row>
    <row r="76" spans="1:21" x14ac:dyDescent="0.55000000000000004">
      <c r="A76" s="1" t="s">
        <v>33</v>
      </c>
      <c r="C76" s="16">
        <v>0</v>
      </c>
      <c r="D76" s="16"/>
      <c r="E76" s="16">
        <v>34158833275</v>
      </c>
      <c r="F76" s="16"/>
      <c r="G76" s="16">
        <v>0</v>
      </c>
      <c r="H76" s="16"/>
      <c r="I76" s="16">
        <f t="shared" si="4"/>
        <v>34158833275</v>
      </c>
      <c r="J76" s="16"/>
      <c r="K76" s="6">
        <f t="shared" si="5"/>
        <v>2.8221037139694354E-2</v>
      </c>
      <c r="L76" s="16"/>
      <c r="M76" s="16">
        <v>0</v>
      </c>
      <c r="N76" s="16"/>
      <c r="O76" s="16">
        <v>38245319465</v>
      </c>
      <c r="P76" s="16"/>
      <c r="Q76" s="16">
        <v>0</v>
      </c>
      <c r="R76" s="16"/>
      <c r="S76" s="16">
        <f t="shared" si="6"/>
        <v>38245319465</v>
      </c>
      <c r="T76" s="16"/>
      <c r="U76" s="6">
        <f t="shared" si="7"/>
        <v>3.2483139062948557E-2</v>
      </c>
    </row>
    <row r="77" spans="1:21" x14ac:dyDescent="0.55000000000000004">
      <c r="A77" s="1" t="s">
        <v>95</v>
      </c>
      <c r="C77" s="16">
        <v>0</v>
      </c>
      <c r="D77" s="16"/>
      <c r="E77" s="16">
        <v>2411118305</v>
      </c>
      <c r="F77" s="16"/>
      <c r="G77" s="16">
        <v>0</v>
      </c>
      <c r="H77" s="16"/>
      <c r="I77" s="16">
        <f t="shared" si="4"/>
        <v>2411118305</v>
      </c>
      <c r="J77" s="16"/>
      <c r="K77" s="6">
        <f t="shared" si="5"/>
        <v>1.9919959995648271E-3</v>
      </c>
      <c r="L77" s="16"/>
      <c r="M77" s="16">
        <v>0</v>
      </c>
      <c r="N77" s="16"/>
      <c r="O77" s="16">
        <v>2755563777</v>
      </c>
      <c r="P77" s="16"/>
      <c r="Q77" s="16">
        <v>0</v>
      </c>
      <c r="R77" s="16"/>
      <c r="S77" s="16">
        <f t="shared" si="6"/>
        <v>2755563777</v>
      </c>
      <c r="T77" s="16"/>
      <c r="U77" s="6">
        <f t="shared" si="7"/>
        <v>2.3404004102261138E-3</v>
      </c>
    </row>
    <row r="78" spans="1:21" x14ac:dyDescent="0.55000000000000004">
      <c r="A78" s="1" t="s">
        <v>64</v>
      </c>
      <c r="C78" s="16">
        <v>0</v>
      </c>
      <c r="D78" s="16"/>
      <c r="E78" s="16">
        <v>2303464401</v>
      </c>
      <c r="F78" s="16"/>
      <c r="G78" s="16">
        <v>0</v>
      </c>
      <c r="H78" s="16"/>
      <c r="I78" s="16">
        <f t="shared" si="4"/>
        <v>2303464401</v>
      </c>
      <c r="J78" s="16"/>
      <c r="K78" s="6">
        <f t="shared" si="5"/>
        <v>1.9030554670074519E-3</v>
      </c>
      <c r="L78" s="16"/>
      <c r="M78" s="16">
        <v>0</v>
      </c>
      <c r="N78" s="16"/>
      <c r="O78" s="16">
        <v>425596279</v>
      </c>
      <c r="P78" s="16"/>
      <c r="Q78" s="16">
        <v>0</v>
      </c>
      <c r="R78" s="16"/>
      <c r="S78" s="16">
        <f t="shared" si="6"/>
        <v>425596279</v>
      </c>
      <c r="T78" s="16"/>
      <c r="U78" s="6">
        <f t="shared" si="7"/>
        <v>3.6147437931802494E-4</v>
      </c>
    </row>
    <row r="79" spans="1:21" x14ac:dyDescent="0.55000000000000004">
      <c r="A79" s="1" t="s">
        <v>50</v>
      </c>
      <c r="C79" s="16">
        <v>0</v>
      </c>
      <c r="D79" s="16"/>
      <c r="E79" s="16">
        <v>-12508571831</v>
      </c>
      <c r="F79" s="16"/>
      <c r="G79" s="16">
        <v>0</v>
      </c>
      <c r="H79" s="16"/>
      <c r="I79" s="16">
        <f t="shared" si="4"/>
        <v>-12508571831</v>
      </c>
      <c r="J79" s="16"/>
      <c r="K79" s="6">
        <f t="shared" si="5"/>
        <v>-1.0334219186155316E-2</v>
      </c>
      <c r="L79" s="16"/>
      <c r="M79" s="16">
        <v>0</v>
      </c>
      <c r="N79" s="16"/>
      <c r="O79" s="16">
        <v>1845790112</v>
      </c>
      <c r="P79" s="16"/>
      <c r="Q79" s="16">
        <v>0</v>
      </c>
      <c r="R79" s="16"/>
      <c r="S79" s="16">
        <f t="shared" si="6"/>
        <v>1845790112</v>
      </c>
      <c r="T79" s="16"/>
      <c r="U79" s="6">
        <f t="shared" si="7"/>
        <v>1.5676965894867417E-3</v>
      </c>
    </row>
    <row r="80" spans="1:21" x14ac:dyDescent="0.55000000000000004">
      <c r="A80" s="1" t="s">
        <v>62</v>
      </c>
      <c r="C80" s="16">
        <v>0</v>
      </c>
      <c r="D80" s="16"/>
      <c r="E80" s="16">
        <v>1626152558</v>
      </c>
      <c r="F80" s="16"/>
      <c r="G80" s="16">
        <v>0</v>
      </c>
      <c r="H80" s="16"/>
      <c r="I80" s="16">
        <f t="shared" si="4"/>
        <v>1626152558</v>
      </c>
      <c r="J80" s="16"/>
      <c r="K80" s="6">
        <f t="shared" si="5"/>
        <v>1.3434800704306836E-3</v>
      </c>
      <c r="L80" s="16"/>
      <c r="M80" s="16">
        <v>0</v>
      </c>
      <c r="N80" s="16"/>
      <c r="O80" s="16">
        <v>2043366571</v>
      </c>
      <c r="P80" s="16"/>
      <c r="Q80" s="16">
        <v>0</v>
      </c>
      <c r="R80" s="16"/>
      <c r="S80" s="16">
        <f t="shared" si="6"/>
        <v>2043366571</v>
      </c>
      <c r="T80" s="16"/>
      <c r="U80" s="6">
        <f t="shared" si="7"/>
        <v>1.7355054529774824E-3</v>
      </c>
    </row>
    <row r="81" spans="1:21" x14ac:dyDescent="0.55000000000000004">
      <c r="A81" s="1" t="s">
        <v>89</v>
      </c>
      <c r="C81" s="16">
        <v>0</v>
      </c>
      <c r="D81" s="16"/>
      <c r="E81" s="16">
        <v>51603183442</v>
      </c>
      <c r="F81" s="16"/>
      <c r="G81" s="16">
        <v>0</v>
      </c>
      <c r="H81" s="16"/>
      <c r="I81" s="16">
        <f t="shared" si="4"/>
        <v>51603183442</v>
      </c>
      <c r="J81" s="16"/>
      <c r="K81" s="6">
        <f t="shared" si="5"/>
        <v>4.2633053205273524E-2</v>
      </c>
      <c r="L81" s="16"/>
      <c r="M81" s="16">
        <v>0</v>
      </c>
      <c r="N81" s="16"/>
      <c r="O81" s="16">
        <v>46864115575</v>
      </c>
      <c r="P81" s="16"/>
      <c r="Q81" s="16">
        <v>0</v>
      </c>
      <c r="R81" s="16"/>
      <c r="S81" s="16">
        <f t="shared" si="6"/>
        <v>46864115575</v>
      </c>
      <c r="T81" s="16"/>
      <c r="U81" s="6">
        <f t="shared" si="7"/>
        <v>3.9803395672454438E-2</v>
      </c>
    </row>
    <row r="82" spans="1:21" x14ac:dyDescent="0.55000000000000004">
      <c r="A82" s="1" t="s">
        <v>80</v>
      </c>
      <c r="C82" s="16">
        <v>0</v>
      </c>
      <c r="D82" s="16"/>
      <c r="E82" s="16">
        <v>75102786022</v>
      </c>
      <c r="F82" s="16"/>
      <c r="G82" s="16">
        <v>0</v>
      </c>
      <c r="H82" s="16"/>
      <c r="I82" s="16">
        <f t="shared" si="4"/>
        <v>75102786022</v>
      </c>
      <c r="J82" s="16"/>
      <c r="K82" s="6">
        <f t="shared" si="5"/>
        <v>6.2047743157919083E-2</v>
      </c>
      <c r="L82" s="16"/>
      <c r="M82" s="16">
        <v>0</v>
      </c>
      <c r="N82" s="16"/>
      <c r="O82" s="16">
        <v>89484170580</v>
      </c>
      <c r="P82" s="16"/>
      <c r="Q82" s="16">
        <v>0</v>
      </c>
      <c r="R82" s="16"/>
      <c r="S82" s="16">
        <f t="shared" si="6"/>
        <v>89484170580</v>
      </c>
      <c r="T82" s="16"/>
      <c r="U82" s="6">
        <f t="shared" si="7"/>
        <v>7.6002156539516572E-2</v>
      </c>
    </row>
    <row r="83" spans="1:21" x14ac:dyDescent="0.55000000000000004">
      <c r="A83" s="1" t="s">
        <v>96</v>
      </c>
      <c r="C83" s="16">
        <v>0</v>
      </c>
      <c r="D83" s="16"/>
      <c r="E83" s="16">
        <v>-775829930</v>
      </c>
      <c r="F83" s="16"/>
      <c r="G83" s="16">
        <v>0</v>
      </c>
      <c r="H83" s="16"/>
      <c r="I83" s="16">
        <f t="shared" si="4"/>
        <v>-775829930</v>
      </c>
      <c r="J83" s="16"/>
      <c r="K83" s="6">
        <f t="shared" si="5"/>
        <v>-6.4096818214926193E-4</v>
      </c>
      <c r="L83" s="16"/>
      <c r="M83" s="16">
        <v>0</v>
      </c>
      <c r="N83" s="16"/>
      <c r="O83" s="16">
        <v>-2172323806</v>
      </c>
      <c r="P83" s="16"/>
      <c r="Q83" s="16">
        <v>0</v>
      </c>
      <c r="R83" s="16"/>
      <c r="S83" s="16">
        <f t="shared" si="6"/>
        <v>-2172323806</v>
      </c>
      <c r="T83" s="16"/>
      <c r="U83" s="6">
        <f t="shared" si="7"/>
        <v>-1.8450335169674255E-3</v>
      </c>
    </row>
    <row r="84" spans="1:21" x14ac:dyDescent="0.55000000000000004">
      <c r="A84" s="1" t="s">
        <v>79</v>
      </c>
      <c r="C84" s="16">
        <v>0</v>
      </c>
      <c r="D84" s="16"/>
      <c r="E84" s="16">
        <v>1817827387</v>
      </c>
      <c r="F84" s="16"/>
      <c r="G84" s="16">
        <v>0</v>
      </c>
      <c r="H84" s="16"/>
      <c r="I84" s="16">
        <f t="shared" si="4"/>
        <v>1817827387</v>
      </c>
      <c r="J84" s="16"/>
      <c r="K84" s="6">
        <f t="shared" si="5"/>
        <v>1.5018362538636954E-3</v>
      </c>
      <c r="L84" s="16"/>
      <c r="M84" s="16">
        <v>0</v>
      </c>
      <c r="N84" s="16"/>
      <c r="O84" s="16">
        <v>1849719095</v>
      </c>
      <c r="P84" s="16"/>
      <c r="Q84" s="16">
        <v>0</v>
      </c>
      <c r="R84" s="16"/>
      <c r="S84" s="16">
        <f t="shared" si="6"/>
        <v>1849719095</v>
      </c>
      <c r="T84" s="16"/>
      <c r="U84" s="6">
        <f t="shared" si="7"/>
        <v>1.5710336174669041E-3</v>
      </c>
    </row>
    <row r="85" spans="1:21" x14ac:dyDescent="0.55000000000000004">
      <c r="A85" s="1" t="s">
        <v>15</v>
      </c>
      <c r="C85" s="16">
        <v>0</v>
      </c>
      <c r="D85" s="16"/>
      <c r="E85" s="16">
        <v>21795596903</v>
      </c>
      <c r="F85" s="16"/>
      <c r="G85" s="16">
        <v>0</v>
      </c>
      <c r="H85" s="16"/>
      <c r="I85" s="16">
        <f t="shared" si="4"/>
        <v>21795596903</v>
      </c>
      <c r="J85" s="16"/>
      <c r="K85" s="6">
        <f t="shared" si="5"/>
        <v>1.800688989373482E-2</v>
      </c>
      <c r="L85" s="16"/>
      <c r="M85" s="16">
        <v>0</v>
      </c>
      <c r="N85" s="16"/>
      <c r="O85" s="16">
        <v>20590808303</v>
      </c>
      <c r="P85" s="16"/>
      <c r="Q85" s="16">
        <v>0</v>
      </c>
      <c r="R85" s="16"/>
      <c r="S85" s="16">
        <f t="shared" si="6"/>
        <v>20590808303</v>
      </c>
      <c r="T85" s="16"/>
      <c r="U85" s="6">
        <f t="shared" si="7"/>
        <v>1.7488521442132626E-2</v>
      </c>
    </row>
    <row r="86" spans="1:21" x14ac:dyDescent="0.55000000000000004">
      <c r="A86" s="1" t="s">
        <v>16</v>
      </c>
      <c r="C86" s="16">
        <v>0</v>
      </c>
      <c r="D86" s="16"/>
      <c r="E86" s="16">
        <v>3983122231</v>
      </c>
      <c r="F86" s="16"/>
      <c r="G86" s="16">
        <v>0</v>
      </c>
      <c r="H86" s="16"/>
      <c r="I86" s="16">
        <f t="shared" si="4"/>
        <v>3983122231</v>
      </c>
      <c r="J86" s="16"/>
      <c r="K86" s="6">
        <f t="shared" si="5"/>
        <v>3.2907400410324243E-3</v>
      </c>
      <c r="L86" s="16"/>
      <c r="M86" s="16">
        <v>0</v>
      </c>
      <c r="N86" s="16"/>
      <c r="O86" s="16">
        <v>5411033973</v>
      </c>
      <c r="P86" s="16"/>
      <c r="Q86" s="16">
        <v>0</v>
      </c>
      <c r="R86" s="16"/>
      <c r="S86" s="16">
        <f t="shared" si="6"/>
        <v>5411033973</v>
      </c>
      <c r="T86" s="16"/>
      <c r="U86" s="6">
        <f t="shared" si="7"/>
        <v>4.5957877062616928E-3</v>
      </c>
    </row>
    <row r="87" spans="1:21" x14ac:dyDescent="0.55000000000000004">
      <c r="A87" s="1" t="s">
        <v>48</v>
      </c>
      <c r="C87" s="16">
        <v>0</v>
      </c>
      <c r="D87" s="16"/>
      <c r="E87" s="16">
        <v>49637560568</v>
      </c>
      <c r="F87" s="16"/>
      <c r="G87" s="16">
        <v>0</v>
      </c>
      <c r="H87" s="16"/>
      <c r="I87" s="16">
        <f t="shared" si="4"/>
        <v>49637560568</v>
      </c>
      <c r="J87" s="16"/>
      <c r="K87" s="6">
        <f t="shared" si="5"/>
        <v>4.100911260744329E-2</v>
      </c>
      <c r="L87" s="16"/>
      <c r="M87" s="16">
        <v>0</v>
      </c>
      <c r="N87" s="16"/>
      <c r="O87" s="16">
        <v>41888236766</v>
      </c>
      <c r="P87" s="16"/>
      <c r="Q87" s="16">
        <v>0</v>
      </c>
      <c r="R87" s="16"/>
      <c r="S87" s="16">
        <f t="shared" si="6"/>
        <v>41888236766</v>
      </c>
      <c r="T87" s="16"/>
      <c r="U87" s="6">
        <f t="shared" si="7"/>
        <v>3.5577201053762789E-2</v>
      </c>
    </row>
    <row r="88" spans="1:21" x14ac:dyDescent="0.55000000000000004">
      <c r="A88" s="1" t="s">
        <v>23</v>
      </c>
      <c r="C88" s="16">
        <v>0</v>
      </c>
      <c r="D88" s="16"/>
      <c r="E88" s="16">
        <v>-3280365000</v>
      </c>
      <c r="F88" s="16"/>
      <c r="G88" s="16">
        <v>0</v>
      </c>
      <c r="H88" s="16"/>
      <c r="I88" s="16">
        <f t="shared" si="4"/>
        <v>-3280365000</v>
      </c>
      <c r="J88" s="16"/>
      <c r="K88" s="6">
        <f t="shared" si="5"/>
        <v>-2.7101424030342111E-3</v>
      </c>
      <c r="L88" s="16"/>
      <c r="M88" s="16">
        <v>0</v>
      </c>
      <c r="N88" s="16"/>
      <c r="O88" s="16">
        <v>-3340008000</v>
      </c>
      <c r="P88" s="16"/>
      <c r="Q88" s="16">
        <v>0</v>
      </c>
      <c r="R88" s="16"/>
      <c r="S88" s="16">
        <f t="shared" si="6"/>
        <v>-3340008000</v>
      </c>
      <c r="T88" s="16"/>
      <c r="U88" s="6">
        <f t="shared" si="7"/>
        <v>-2.836790118452229E-3</v>
      </c>
    </row>
    <row r="89" spans="1:21" x14ac:dyDescent="0.55000000000000004">
      <c r="A89" s="1" t="s">
        <v>29</v>
      </c>
      <c r="C89" s="16">
        <v>0</v>
      </c>
      <c r="D89" s="16"/>
      <c r="E89" s="16">
        <v>12701915631</v>
      </c>
      <c r="F89" s="16"/>
      <c r="G89" s="16">
        <v>0</v>
      </c>
      <c r="H89" s="16"/>
      <c r="I89" s="16">
        <f t="shared" si="4"/>
        <v>12701915631</v>
      </c>
      <c r="J89" s="16"/>
      <c r="K89" s="6">
        <f t="shared" si="5"/>
        <v>1.0493954225013419E-2</v>
      </c>
      <c r="L89" s="16"/>
      <c r="M89" s="16">
        <v>0</v>
      </c>
      <c r="N89" s="16"/>
      <c r="O89" s="16">
        <v>7083760649</v>
      </c>
      <c r="P89" s="16"/>
      <c r="Q89" s="16">
        <v>0</v>
      </c>
      <c r="R89" s="16"/>
      <c r="S89" s="16">
        <f t="shared" si="6"/>
        <v>7083760649</v>
      </c>
      <c r="T89" s="16"/>
      <c r="U89" s="6">
        <f t="shared" si="7"/>
        <v>6.016495233114396E-3</v>
      </c>
    </row>
    <row r="90" spans="1:21" x14ac:dyDescent="0.55000000000000004">
      <c r="A90" s="1" t="s">
        <v>71</v>
      </c>
      <c r="C90" s="16">
        <v>0</v>
      </c>
      <c r="D90" s="16"/>
      <c r="E90" s="16">
        <v>3715994738</v>
      </c>
      <c r="F90" s="16"/>
      <c r="G90" s="16">
        <v>0</v>
      </c>
      <c r="H90" s="16"/>
      <c r="I90" s="16">
        <f t="shared" si="4"/>
        <v>3715994738</v>
      </c>
      <c r="J90" s="16"/>
      <c r="K90" s="6">
        <f t="shared" si="5"/>
        <v>3.0700470554056647E-3</v>
      </c>
      <c r="L90" s="16"/>
      <c r="M90" s="16">
        <v>0</v>
      </c>
      <c r="N90" s="16"/>
      <c r="O90" s="16">
        <v>4891600347</v>
      </c>
      <c r="P90" s="16"/>
      <c r="Q90" s="16">
        <v>0</v>
      </c>
      <c r="R90" s="16"/>
      <c r="S90" s="16">
        <f t="shared" si="6"/>
        <v>4891600347</v>
      </c>
      <c r="T90" s="16"/>
      <c r="U90" s="6">
        <f t="shared" si="7"/>
        <v>4.1546138595437779E-3</v>
      </c>
    </row>
    <row r="91" spans="1:21" x14ac:dyDescent="0.55000000000000004">
      <c r="A91" s="1" t="s">
        <v>26</v>
      </c>
      <c r="C91" s="16">
        <v>0</v>
      </c>
      <c r="D91" s="16"/>
      <c r="E91" s="16">
        <v>-32111337494</v>
      </c>
      <c r="F91" s="16"/>
      <c r="G91" s="16">
        <v>0</v>
      </c>
      <c r="H91" s="16"/>
      <c r="I91" s="16">
        <f t="shared" si="4"/>
        <v>-32111337494</v>
      </c>
      <c r="J91" s="16"/>
      <c r="K91" s="6">
        <f t="shared" si="5"/>
        <v>-2.6529455521148323E-2</v>
      </c>
      <c r="L91" s="16"/>
      <c r="M91" s="16">
        <v>0</v>
      </c>
      <c r="N91" s="16"/>
      <c r="O91" s="16">
        <v>-43344836898</v>
      </c>
      <c r="P91" s="16"/>
      <c r="Q91" s="16">
        <v>0</v>
      </c>
      <c r="R91" s="16"/>
      <c r="S91" s="16">
        <f t="shared" si="6"/>
        <v>-43344836898</v>
      </c>
      <c r="T91" s="16"/>
      <c r="U91" s="6">
        <f t="shared" si="7"/>
        <v>-3.6814344456112071E-2</v>
      </c>
    </row>
    <row r="92" spans="1:21" x14ac:dyDescent="0.55000000000000004">
      <c r="A92" s="1" t="s">
        <v>84</v>
      </c>
      <c r="C92" s="16">
        <v>0</v>
      </c>
      <c r="D92" s="16"/>
      <c r="E92" s="16">
        <v>1946430736</v>
      </c>
      <c r="F92" s="16"/>
      <c r="G92" s="16">
        <v>0</v>
      </c>
      <c r="H92" s="16"/>
      <c r="I92" s="16">
        <f t="shared" si="4"/>
        <v>1946430736</v>
      </c>
      <c r="J92" s="16"/>
      <c r="K92" s="6">
        <f t="shared" si="5"/>
        <v>1.6080846101585305E-3</v>
      </c>
      <c r="L92" s="16"/>
      <c r="M92" s="16">
        <v>0</v>
      </c>
      <c r="N92" s="16"/>
      <c r="O92" s="16">
        <v>-2708077531</v>
      </c>
      <c r="P92" s="16"/>
      <c r="Q92" s="16">
        <v>0</v>
      </c>
      <c r="R92" s="16"/>
      <c r="S92" s="16">
        <f t="shared" si="6"/>
        <v>-2708077531</v>
      </c>
      <c r="T92" s="16"/>
      <c r="U92" s="6">
        <f t="shared" si="7"/>
        <v>-2.3000686165851429E-3</v>
      </c>
    </row>
    <row r="93" spans="1:21" x14ac:dyDescent="0.55000000000000004">
      <c r="A93" s="1" t="s">
        <v>19</v>
      </c>
      <c r="C93" s="16">
        <v>0</v>
      </c>
      <c r="D93" s="16"/>
      <c r="E93" s="16">
        <v>2874480369</v>
      </c>
      <c r="F93" s="16"/>
      <c r="G93" s="16">
        <v>0</v>
      </c>
      <c r="H93" s="16"/>
      <c r="I93" s="16">
        <f t="shared" si="4"/>
        <v>2874480369</v>
      </c>
      <c r="J93" s="16"/>
      <c r="K93" s="6">
        <f t="shared" si="5"/>
        <v>2.3748122951916407E-3</v>
      </c>
      <c r="L93" s="16"/>
      <c r="M93" s="16">
        <v>0</v>
      </c>
      <c r="N93" s="16"/>
      <c r="O93" s="16">
        <v>383264049</v>
      </c>
      <c r="P93" s="16"/>
      <c r="Q93" s="16">
        <v>0</v>
      </c>
      <c r="R93" s="16"/>
      <c r="S93" s="16">
        <f t="shared" si="6"/>
        <v>383264049</v>
      </c>
      <c r="T93" s="16"/>
      <c r="U93" s="6">
        <f t="shared" si="7"/>
        <v>3.2552007868280283E-4</v>
      </c>
    </row>
    <row r="94" spans="1:21" ht="24.75" thickBot="1" x14ac:dyDescent="0.6">
      <c r="C94" s="17">
        <f>SUM(C8:C93)</f>
        <v>254831708881</v>
      </c>
      <c r="D94" s="16"/>
      <c r="E94" s="17">
        <f>SUM(E8:E93)</f>
        <v>952364142841</v>
      </c>
      <c r="F94" s="16"/>
      <c r="G94" s="17">
        <f>SUM(G8:G93)</f>
        <v>3207334593</v>
      </c>
      <c r="H94" s="16"/>
      <c r="I94" s="17">
        <f>SUM(I8:I93)</f>
        <v>1210403186315</v>
      </c>
      <c r="J94" s="16"/>
      <c r="K94" s="11">
        <f>SUM(K8:K93)</f>
        <v>0.99999999999999989</v>
      </c>
      <c r="L94" s="16"/>
      <c r="M94" s="17">
        <f>SUM(M8:M93)</f>
        <v>256489030839</v>
      </c>
      <c r="N94" s="16"/>
      <c r="O94" s="17">
        <f>SUM(O8:O93)</f>
        <v>917693522623</v>
      </c>
      <c r="P94" s="16"/>
      <c r="Q94" s="17">
        <f>SUM(SUM(Q8:Q93))</f>
        <v>3207334593</v>
      </c>
      <c r="R94" s="16"/>
      <c r="S94" s="17">
        <f>SUM(S8:S93)</f>
        <v>1177389888055</v>
      </c>
      <c r="T94" s="16"/>
      <c r="U94" s="11">
        <f>SUM(U8:U93)</f>
        <v>0.99999999999999978</v>
      </c>
    </row>
    <row r="95" spans="1:21" ht="24.75" thickTop="1" x14ac:dyDescent="0.55000000000000004">
      <c r="C95" s="5"/>
      <c r="E95" s="5"/>
      <c r="G95" s="5"/>
      <c r="M95" s="5"/>
      <c r="O95" s="5"/>
      <c r="Q95" s="5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7"/>
  <sheetViews>
    <sheetView rightToLeft="1" workbookViewId="0">
      <selection activeCell="K28" sqref="K28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4.75" x14ac:dyDescent="0.55000000000000004">
      <c r="A3" s="22" t="s">
        <v>184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6" spans="1:17" ht="24.75" x14ac:dyDescent="0.55000000000000004">
      <c r="A6" s="20" t="s">
        <v>188</v>
      </c>
      <c r="C6" s="21" t="s">
        <v>186</v>
      </c>
      <c r="D6" s="21" t="s">
        <v>186</v>
      </c>
      <c r="E6" s="21" t="s">
        <v>186</v>
      </c>
      <c r="F6" s="21" t="s">
        <v>186</v>
      </c>
      <c r="G6" s="21" t="s">
        <v>186</v>
      </c>
      <c r="H6" s="21" t="s">
        <v>186</v>
      </c>
      <c r="I6" s="21" t="s">
        <v>186</v>
      </c>
      <c r="K6" s="21" t="s">
        <v>187</v>
      </c>
      <c r="L6" s="21" t="s">
        <v>187</v>
      </c>
      <c r="M6" s="21" t="s">
        <v>187</v>
      </c>
      <c r="N6" s="21" t="s">
        <v>187</v>
      </c>
      <c r="O6" s="21" t="s">
        <v>187</v>
      </c>
      <c r="P6" s="21" t="s">
        <v>187</v>
      </c>
      <c r="Q6" s="21" t="s">
        <v>187</v>
      </c>
    </row>
    <row r="7" spans="1:17" ht="24.75" x14ac:dyDescent="0.55000000000000004">
      <c r="A7" s="21" t="s">
        <v>188</v>
      </c>
      <c r="C7" s="21" t="s">
        <v>214</v>
      </c>
      <c r="E7" s="21" t="s">
        <v>211</v>
      </c>
      <c r="G7" s="21" t="s">
        <v>212</v>
      </c>
      <c r="I7" s="21" t="s">
        <v>215</v>
      </c>
      <c r="K7" s="21" t="s">
        <v>214</v>
      </c>
      <c r="M7" s="21" t="s">
        <v>211</v>
      </c>
      <c r="O7" s="21" t="s">
        <v>212</v>
      </c>
      <c r="Q7" s="21" t="s">
        <v>215</v>
      </c>
    </row>
    <row r="8" spans="1:17" x14ac:dyDescent="0.55000000000000004">
      <c r="A8" s="1" t="s">
        <v>144</v>
      </c>
      <c r="C8" s="16">
        <v>1418057567</v>
      </c>
      <c r="D8" s="16"/>
      <c r="E8" s="16">
        <v>0</v>
      </c>
      <c r="F8" s="16"/>
      <c r="G8" s="16">
        <v>543936094</v>
      </c>
      <c r="H8" s="16"/>
      <c r="I8" s="16">
        <f>C8+E8+G8</f>
        <v>1961993661</v>
      </c>
      <c r="J8" s="16"/>
      <c r="K8" s="16">
        <v>1464684872</v>
      </c>
      <c r="L8" s="16"/>
      <c r="M8" s="16">
        <v>0</v>
      </c>
      <c r="N8" s="16"/>
      <c r="O8" s="16">
        <v>543936094</v>
      </c>
      <c r="P8" s="16"/>
      <c r="Q8" s="16">
        <f>K8+M8+O8</f>
        <v>2008620966</v>
      </c>
    </row>
    <row r="9" spans="1:17" x14ac:dyDescent="0.55000000000000004">
      <c r="A9" s="1" t="s">
        <v>120</v>
      </c>
      <c r="C9" s="16">
        <v>0</v>
      </c>
      <c r="D9" s="16"/>
      <c r="E9" s="16">
        <v>-531323</v>
      </c>
      <c r="F9" s="16"/>
      <c r="G9" s="16">
        <v>35477679</v>
      </c>
      <c r="H9" s="16"/>
      <c r="I9" s="16">
        <f t="shared" ref="I9:I25" si="0">C9+E9+G9</f>
        <v>34946356</v>
      </c>
      <c r="J9" s="16"/>
      <c r="K9" s="16">
        <v>0</v>
      </c>
      <c r="L9" s="16"/>
      <c r="M9" s="16">
        <v>0</v>
      </c>
      <c r="N9" s="16"/>
      <c r="O9" s="16">
        <v>35477679</v>
      </c>
      <c r="P9" s="16"/>
      <c r="Q9" s="16">
        <f t="shared" ref="Q9:Q25" si="1">K9+M9+O9</f>
        <v>35477679</v>
      </c>
    </row>
    <row r="10" spans="1:17" x14ac:dyDescent="0.55000000000000004">
      <c r="A10" s="1" t="s">
        <v>158</v>
      </c>
      <c r="C10" s="16">
        <v>4341221505</v>
      </c>
      <c r="D10" s="16"/>
      <c r="E10" s="16">
        <v>10212143713</v>
      </c>
      <c r="F10" s="16"/>
      <c r="G10" s="16">
        <v>0</v>
      </c>
      <c r="H10" s="16"/>
      <c r="I10" s="16">
        <f t="shared" si="0"/>
        <v>14553365218</v>
      </c>
      <c r="J10" s="16"/>
      <c r="K10" s="16">
        <v>4479387472</v>
      </c>
      <c r="L10" s="16"/>
      <c r="M10" s="16">
        <v>10212143713</v>
      </c>
      <c r="N10" s="16"/>
      <c r="O10" s="16">
        <v>0</v>
      </c>
      <c r="P10" s="16"/>
      <c r="Q10" s="16">
        <f t="shared" si="1"/>
        <v>14691531185</v>
      </c>
    </row>
    <row r="11" spans="1:17" x14ac:dyDescent="0.55000000000000004">
      <c r="A11" s="1" t="s">
        <v>155</v>
      </c>
      <c r="C11" s="16">
        <v>1367266596</v>
      </c>
      <c r="D11" s="16"/>
      <c r="E11" s="16">
        <v>0</v>
      </c>
      <c r="F11" s="16"/>
      <c r="G11" s="16">
        <v>0</v>
      </c>
      <c r="H11" s="16"/>
      <c r="I11" s="16">
        <f t="shared" si="0"/>
        <v>1367266596</v>
      </c>
      <c r="J11" s="16"/>
      <c r="K11" s="16">
        <v>1410755381</v>
      </c>
      <c r="L11" s="16"/>
      <c r="M11" s="16">
        <v>0</v>
      </c>
      <c r="N11" s="16"/>
      <c r="O11" s="16">
        <v>0</v>
      </c>
      <c r="P11" s="16"/>
      <c r="Q11" s="16">
        <f t="shared" si="1"/>
        <v>1410755381</v>
      </c>
    </row>
    <row r="12" spans="1:17" x14ac:dyDescent="0.55000000000000004">
      <c r="A12" s="1" t="s">
        <v>161</v>
      </c>
      <c r="C12" s="16">
        <v>1401548172</v>
      </c>
      <c r="D12" s="16"/>
      <c r="E12" s="16">
        <v>1249773437</v>
      </c>
      <c r="F12" s="16"/>
      <c r="G12" s="16">
        <v>0</v>
      </c>
      <c r="H12" s="16"/>
      <c r="I12" s="16">
        <f t="shared" si="0"/>
        <v>2651321609</v>
      </c>
      <c r="J12" s="16"/>
      <c r="K12" s="16">
        <v>1446139408</v>
      </c>
      <c r="L12" s="16"/>
      <c r="M12" s="16">
        <v>1249773437</v>
      </c>
      <c r="N12" s="16"/>
      <c r="O12" s="16">
        <v>0</v>
      </c>
      <c r="P12" s="16"/>
      <c r="Q12" s="16">
        <f t="shared" si="1"/>
        <v>2695912845</v>
      </c>
    </row>
    <row r="13" spans="1:17" x14ac:dyDescent="0.55000000000000004">
      <c r="A13" s="1" t="s">
        <v>152</v>
      </c>
      <c r="C13" s="16">
        <v>337635406</v>
      </c>
      <c r="D13" s="16"/>
      <c r="E13" s="16">
        <v>501159149</v>
      </c>
      <c r="F13" s="16"/>
      <c r="G13" s="16">
        <v>0</v>
      </c>
      <c r="H13" s="16"/>
      <c r="I13" s="16">
        <f t="shared" si="0"/>
        <v>838794555</v>
      </c>
      <c r="J13" s="16"/>
      <c r="K13" s="16">
        <v>348372723</v>
      </c>
      <c r="L13" s="16"/>
      <c r="M13" s="16">
        <v>501159149</v>
      </c>
      <c r="N13" s="16"/>
      <c r="O13" s="16">
        <v>0</v>
      </c>
      <c r="P13" s="16"/>
      <c r="Q13" s="16">
        <f t="shared" si="1"/>
        <v>849531872</v>
      </c>
    </row>
    <row r="14" spans="1:17" x14ac:dyDescent="0.55000000000000004">
      <c r="A14" s="1" t="s">
        <v>150</v>
      </c>
      <c r="C14" s="16">
        <v>10542299252</v>
      </c>
      <c r="D14" s="16"/>
      <c r="E14" s="16">
        <v>2999456250</v>
      </c>
      <c r="F14" s="16"/>
      <c r="G14" s="16">
        <v>0</v>
      </c>
      <c r="H14" s="16"/>
      <c r="I14" s="16">
        <f t="shared" si="0"/>
        <v>13541755502</v>
      </c>
      <c r="J14" s="16"/>
      <c r="K14" s="16">
        <v>10878014078</v>
      </c>
      <c r="L14" s="16"/>
      <c r="M14" s="16">
        <v>2999456250</v>
      </c>
      <c r="N14" s="16"/>
      <c r="O14" s="16">
        <v>0</v>
      </c>
      <c r="P14" s="16"/>
      <c r="Q14" s="16">
        <f t="shared" si="1"/>
        <v>13877470328</v>
      </c>
    </row>
    <row r="15" spans="1:17" x14ac:dyDescent="0.55000000000000004">
      <c r="A15" s="1" t="s">
        <v>147</v>
      </c>
      <c r="C15" s="16">
        <v>6672431508</v>
      </c>
      <c r="D15" s="16"/>
      <c r="E15" s="16">
        <v>1999637500</v>
      </c>
      <c r="F15" s="16"/>
      <c r="G15" s="16">
        <v>0</v>
      </c>
      <c r="H15" s="16"/>
      <c r="I15" s="16">
        <f t="shared" si="0"/>
        <v>8672069008</v>
      </c>
      <c r="J15" s="16"/>
      <c r="K15" s="16">
        <v>6884931508</v>
      </c>
      <c r="L15" s="16"/>
      <c r="M15" s="16">
        <v>1999637500</v>
      </c>
      <c r="N15" s="16"/>
      <c r="O15" s="16">
        <v>0</v>
      </c>
      <c r="P15" s="16"/>
      <c r="Q15" s="16">
        <f t="shared" si="1"/>
        <v>8884569008</v>
      </c>
    </row>
    <row r="16" spans="1:17" x14ac:dyDescent="0.55000000000000004">
      <c r="A16" s="1" t="s">
        <v>167</v>
      </c>
      <c r="C16" s="16">
        <v>384609458</v>
      </c>
      <c r="D16" s="16"/>
      <c r="E16" s="16">
        <v>249955</v>
      </c>
      <c r="F16" s="16"/>
      <c r="G16" s="16">
        <v>0</v>
      </c>
      <c r="H16" s="16"/>
      <c r="I16" s="16">
        <f t="shared" si="0"/>
        <v>384859413</v>
      </c>
      <c r="J16" s="16"/>
      <c r="K16" s="16">
        <v>397746342</v>
      </c>
      <c r="L16" s="16"/>
      <c r="M16" s="16">
        <v>249955</v>
      </c>
      <c r="N16" s="16"/>
      <c r="O16" s="16">
        <v>0</v>
      </c>
      <c r="P16" s="16"/>
      <c r="Q16" s="16">
        <f t="shared" si="1"/>
        <v>397996297</v>
      </c>
    </row>
    <row r="17" spans="1:17" x14ac:dyDescent="0.55000000000000004">
      <c r="A17" s="1" t="s">
        <v>164</v>
      </c>
      <c r="C17" s="16">
        <v>769218918</v>
      </c>
      <c r="D17" s="16"/>
      <c r="E17" s="16">
        <v>0</v>
      </c>
      <c r="F17" s="16"/>
      <c r="G17" s="16">
        <v>0</v>
      </c>
      <c r="H17" s="16"/>
      <c r="I17" s="16">
        <f t="shared" si="0"/>
        <v>769218918</v>
      </c>
      <c r="J17" s="16"/>
      <c r="K17" s="16">
        <v>795492685</v>
      </c>
      <c r="L17" s="16"/>
      <c r="M17" s="16">
        <v>0</v>
      </c>
      <c r="N17" s="16"/>
      <c r="O17" s="16">
        <v>0</v>
      </c>
      <c r="P17" s="16"/>
      <c r="Q17" s="16">
        <f t="shared" si="1"/>
        <v>795492685</v>
      </c>
    </row>
    <row r="18" spans="1:17" x14ac:dyDescent="0.55000000000000004">
      <c r="A18" s="1" t="s">
        <v>126</v>
      </c>
      <c r="C18" s="16">
        <v>0</v>
      </c>
      <c r="D18" s="16"/>
      <c r="E18" s="16">
        <v>863727322</v>
      </c>
      <c r="F18" s="16"/>
      <c r="G18" s="16">
        <v>0</v>
      </c>
      <c r="H18" s="16"/>
      <c r="I18" s="16">
        <f t="shared" si="0"/>
        <v>863727322</v>
      </c>
      <c r="J18" s="16"/>
      <c r="K18" s="16">
        <v>0</v>
      </c>
      <c r="L18" s="16"/>
      <c r="M18" s="16">
        <v>916587639</v>
      </c>
      <c r="N18" s="16"/>
      <c r="O18" s="16">
        <v>0</v>
      </c>
      <c r="P18" s="16"/>
      <c r="Q18" s="16">
        <f t="shared" si="1"/>
        <v>916587639</v>
      </c>
    </row>
    <row r="19" spans="1:17" x14ac:dyDescent="0.55000000000000004">
      <c r="A19" s="1" t="s">
        <v>123</v>
      </c>
      <c r="C19" s="16">
        <v>0</v>
      </c>
      <c r="D19" s="16"/>
      <c r="E19" s="16">
        <v>101364725</v>
      </c>
      <c r="F19" s="16"/>
      <c r="G19" s="16">
        <v>0</v>
      </c>
      <c r="H19" s="16"/>
      <c r="I19" s="16">
        <f t="shared" si="0"/>
        <v>101364725</v>
      </c>
      <c r="J19" s="16"/>
      <c r="K19" s="16">
        <v>0</v>
      </c>
      <c r="L19" s="16"/>
      <c r="M19" s="16">
        <v>101424704</v>
      </c>
      <c r="N19" s="16"/>
      <c r="O19" s="16">
        <v>0</v>
      </c>
      <c r="P19" s="16"/>
      <c r="Q19" s="16">
        <f t="shared" si="1"/>
        <v>101424704</v>
      </c>
    </row>
    <row r="20" spans="1:17" x14ac:dyDescent="0.55000000000000004">
      <c r="A20" s="1" t="s">
        <v>129</v>
      </c>
      <c r="C20" s="16">
        <v>0</v>
      </c>
      <c r="D20" s="16"/>
      <c r="E20" s="16">
        <v>1272540511</v>
      </c>
      <c r="F20" s="16"/>
      <c r="G20" s="16">
        <v>0</v>
      </c>
      <c r="H20" s="16"/>
      <c r="I20" s="16">
        <f t="shared" si="0"/>
        <v>1272540511</v>
      </c>
      <c r="J20" s="16"/>
      <c r="K20" s="16">
        <v>0</v>
      </c>
      <c r="L20" s="16"/>
      <c r="M20" s="16">
        <v>1396756192</v>
      </c>
      <c r="N20" s="16"/>
      <c r="O20" s="16">
        <v>0</v>
      </c>
      <c r="P20" s="16"/>
      <c r="Q20" s="16">
        <f t="shared" si="1"/>
        <v>1396756192</v>
      </c>
    </row>
    <row r="21" spans="1:17" x14ac:dyDescent="0.55000000000000004">
      <c r="A21" s="1" t="s">
        <v>138</v>
      </c>
      <c r="C21" s="16">
        <v>0</v>
      </c>
      <c r="D21" s="16"/>
      <c r="E21" s="16">
        <v>307031065</v>
      </c>
      <c r="F21" s="16"/>
      <c r="G21" s="16">
        <v>0</v>
      </c>
      <c r="H21" s="16"/>
      <c r="I21" s="16">
        <f t="shared" si="0"/>
        <v>307031065</v>
      </c>
      <c r="J21" s="16"/>
      <c r="K21" s="16">
        <v>0</v>
      </c>
      <c r="L21" s="16"/>
      <c r="M21" s="16">
        <v>307493457</v>
      </c>
      <c r="N21" s="16"/>
      <c r="O21" s="16">
        <v>0</v>
      </c>
      <c r="P21" s="16"/>
      <c r="Q21" s="16">
        <f t="shared" si="1"/>
        <v>307493457</v>
      </c>
    </row>
    <row r="22" spans="1:17" x14ac:dyDescent="0.55000000000000004">
      <c r="A22" s="1" t="s">
        <v>141</v>
      </c>
      <c r="C22" s="16">
        <v>0</v>
      </c>
      <c r="D22" s="16"/>
      <c r="E22" s="16">
        <v>613928806</v>
      </c>
      <c r="F22" s="16"/>
      <c r="G22" s="16">
        <v>0</v>
      </c>
      <c r="H22" s="16"/>
      <c r="I22" s="16">
        <f t="shared" si="0"/>
        <v>613928806</v>
      </c>
      <c r="J22" s="16"/>
      <c r="K22" s="16">
        <v>0</v>
      </c>
      <c r="L22" s="16"/>
      <c r="M22" s="16">
        <v>611145810</v>
      </c>
      <c r="N22" s="16"/>
      <c r="O22" s="16">
        <v>0</v>
      </c>
      <c r="P22" s="16"/>
      <c r="Q22" s="16">
        <f t="shared" si="1"/>
        <v>611145810</v>
      </c>
    </row>
    <row r="23" spans="1:17" x14ac:dyDescent="0.55000000000000004">
      <c r="A23" s="1" t="s">
        <v>135</v>
      </c>
      <c r="C23" s="16">
        <v>0</v>
      </c>
      <c r="D23" s="16"/>
      <c r="E23" s="16">
        <v>165058078</v>
      </c>
      <c r="F23" s="16"/>
      <c r="G23" s="16">
        <v>0</v>
      </c>
      <c r="H23" s="16"/>
      <c r="I23" s="16">
        <f t="shared" si="0"/>
        <v>165058078</v>
      </c>
      <c r="J23" s="16"/>
      <c r="K23" s="16">
        <v>0</v>
      </c>
      <c r="L23" s="16"/>
      <c r="M23" s="16">
        <v>203366333</v>
      </c>
      <c r="N23" s="16"/>
      <c r="O23" s="16">
        <v>0</v>
      </c>
      <c r="P23" s="16"/>
      <c r="Q23" s="16">
        <f t="shared" si="1"/>
        <v>203366333</v>
      </c>
    </row>
    <row r="24" spans="1:17" x14ac:dyDescent="0.55000000000000004">
      <c r="A24" s="1" t="s">
        <v>116</v>
      </c>
      <c r="C24" s="16">
        <v>0</v>
      </c>
      <c r="D24" s="16"/>
      <c r="E24" s="16">
        <v>2165517108</v>
      </c>
      <c r="F24" s="16"/>
      <c r="G24" s="16">
        <v>0</v>
      </c>
      <c r="H24" s="16"/>
      <c r="I24" s="16">
        <f t="shared" si="0"/>
        <v>2165517108</v>
      </c>
      <c r="J24" s="16"/>
      <c r="K24" s="16">
        <v>0</v>
      </c>
      <c r="L24" s="16"/>
      <c r="M24" s="16">
        <v>1635119984</v>
      </c>
      <c r="N24" s="16"/>
      <c r="O24" s="16">
        <v>0</v>
      </c>
      <c r="P24" s="16"/>
      <c r="Q24" s="16">
        <f t="shared" si="1"/>
        <v>1635119984</v>
      </c>
    </row>
    <row r="25" spans="1:17" x14ac:dyDescent="0.55000000000000004">
      <c r="A25" s="1" t="s">
        <v>132</v>
      </c>
      <c r="C25" s="16">
        <v>0</v>
      </c>
      <c r="D25" s="16"/>
      <c r="E25" s="16">
        <v>5294040281</v>
      </c>
      <c r="F25" s="16"/>
      <c r="G25" s="16">
        <v>0</v>
      </c>
      <c r="H25" s="16"/>
      <c r="I25" s="16">
        <f t="shared" si="0"/>
        <v>5294040281</v>
      </c>
      <c r="J25" s="16"/>
      <c r="K25" s="16">
        <v>0</v>
      </c>
      <c r="L25" s="16"/>
      <c r="M25" s="16">
        <v>5438014181</v>
      </c>
      <c r="N25" s="16"/>
      <c r="O25" s="16">
        <v>0</v>
      </c>
      <c r="P25" s="16"/>
      <c r="Q25" s="16">
        <f t="shared" si="1"/>
        <v>5438014181</v>
      </c>
    </row>
    <row r="26" spans="1:17" ht="24.75" thickBot="1" x14ac:dyDescent="0.6">
      <c r="C26" s="17">
        <f>SUM(C8:C25)</f>
        <v>27234288382</v>
      </c>
      <c r="D26" s="16"/>
      <c r="E26" s="17">
        <f>SUM(E8:E25)</f>
        <v>27745096577</v>
      </c>
      <c r="F26" s="16"/>
      <c r="G26" s="17">
        <f>SUM(G8:G25)</f>
        <v>579413773</v>
      </c>
      <c r="H26" s="16"/>
      <c r="I26" s="17">
        <f>SUM(I8:I25)</f>
        <v>55558798732</v>
      </c>
      <c r="J26" s="16"/>
      <c r="K26" s="17">
        <f>SUM(K8:K25)</f>
        <v>28105524469</v>
      </c>
      <c r="L26" s="16"/>
      <c r="M26" s="17">
        <f>SUM(M8:M25)</f>
        <v>27572328304</v>
      </c>
      <c r="N26" s="16"/>
      <c r="O26" s="17">
        <f>SUM(O8:O25)</f>
        <v>579413773</v>
      </c>
      <c r="P26" s="16"/>
      <c r="Q26" s="17">
        <f>SUM(Q8:Q25)</f>
        <v>56257266546</v>
      </c>
    </row>
    <row r="27" spans="1:17" ht="24.75" thickTop="1" x14ac:dyDescent="0.55000000000000004">
      <c r="C27" s="5"/>
      <c r="E27" s="5"/>
      <c r="G27" s="5"/>
      <c r="K27" s="5"/>
      <c r="M27" s="5"/>
      <c r="O27" s="5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K9" sqref="K9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4.75" x14ac:dyDescent="0.55000000000000004">
      <c r="A3" s="22" t="s">
        <v>184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6" spans="1:11" ht="24.75" x14ac:dyDescent="0.55000000000000004">
      <c r="A6" s="21" t="s">
        <v>216</v>
      </c>
      <c r="B6" s="21" t="s">
        <v>216</v>
      </c>
      <c r="C6" s="21" t="s">
        <v>216</v>
      </c>
      <c r="E6" s="21" t="s">
        <v>186</v>
      </c>
      <c r="F6" s="21" t="s">
        <v>186</v>
      </c>
      <c r="G6" s="21" t="s">
        <v>186</v>
      </c>
      <c r="I6" s="21" t="s">
        <v>187</v>
      </c>
      <c r="J6" s="21" t="s">
        <v>187</v>
      </c>
      <c r="K6" s="21" t="s">
        <v>187</v>
      </c>
    </row>
    <row r="7" spans="1:11" ht="24.75" x14ac:dyDescent="0.55000000000000004">
      <c r="A7" s="21" t="s">
        <v>217</v>
      </c>
      <c r="C7" s="21" t="s">
        <v>171</v>
      </c>
      <c r="E7" s="21" t="s">
        <v>218</v>
      </c>
      <c r="G7" s="21" t="s">
        <v>219</v>
      </c>
      <c r="I7" s="21" t="s">
        <v>218</v>
      </c>
      <c r="K7" s="21" t="s">
        <v>219</v>
      </c>
    </row>
    <row r="8" spans="1:11" x14ac:dyDescent="0.55000000000000004">
      <c r="A8" s="1" t="s">
        <v>177</v>
      </c>
      <c r="C8" s="3" t="s">
        <v>178</v>
      </c>
      <c r="D8" s="3"/>
      <c r="E8" s="8">
        <v>197306101</v>
      </c>
      <c r="F8" s="3"/>
      <c r="G8" s="6">
        <f>E8/$E$10</f>
        <v>0.2714578852023371</v>
      </c>
      <c r="H8" s="3"/>
      <c r="I8" s="8">
        <v>311688477</v>
      </c>
      <c r="J8" s="3"/>
      <c r="K8" s="6">
        <f>I8/$I$10</f>
        <v>0.37051909372415132</v>
      </c>
    </row>
    <row r="9" spans="1:11" x14ac:dyDescent="0.55000000000000004">
      <c r="A9" s="1" t="s">
        <v>181</v>
      </c>
      <c r="C9" s="3" t="s">
        <v>182</v>
      </c>
      <c r="D9" s="3"/>
      <c r="E9" s="8">
        <v>529532616</v>
      </c>
      <c r="F9" s="3"/>
      <c r="G9" s="6">
        <f>E9/$E$10</f>
        <v>0.72854211479766284</v>
      </c>
      <c r="H9" s="3"/>
      <c r="I9" s="8">
        <v>529532616</v>
      </c>
      <c r="J9" s="3"/>
      <c r="K9" s="6">
        <f>I9/$I$10</f>
        <v>0.62948090627584874</v>
      </c>
    </row>
    <row r="10" spans="1:11" ht="24.75" thickBot="1" x14ac:dyDescent="0.6">
      <c r="C10" s="3"/>
      <c r="D10" s="3"/>
      <c r="E10" s="10">
        <f>SUM(E8:E9)</f>
        <v>726838717</v>
      </c>
      <c r="F10" s="3"/>
      <c r="G10" s="7">
        <f>SUM(G8:G9)</f>
        <v>1</v>
      </c>
      <c r="H10" s="3"/>
      <c r="I10" s="10">
        <f>SUM(I8:I9)</f>
        <v>841221093</v>
      </c>
      <c r="J10" s="3"/>
      <c r="K10" s="7">
        <f>SUM(K8:K9)</f>
        <v>1</v>
      </c>
    </row>
    <row r="11" spans="1:11" ht="24.75" thickTop="1" x14ac:dyDescent="0.55000000000000004">
      <c r="E11" s="2"/>
      <c r="I11" s="2"/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A8" sqref="A8"/>
    </sheetView>
  </sheetViews>
  <sheetFormatPr defaultRowHeight="24" x14ac:dyDescent="0.55000000000000004"/>
  <cols>
    <col min="1" max="1" width="28.28515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22" t="s">
        <v>0</v>
      </c>
      <c r="B2" s="22"/>
      <c r="C2" s="22"/>
      <c r="D2" s="22"/>
      <c r="E2" s="22"/>
    </row>
    <row r="3" spans="1:5" ht="24.75" x14ac:dyDescent="0.55000000000000004">
      <c r="A3" s="22" t="s">
        <v>184</v>
      </c>
      <c r="B3" s="22"/>
      <c r="C3" s="22"/>
      <c r="D3" s="22"/>
      <c r="E3" s="22"/>
    </row>
    <row r="4" spans="1:5" ht="24.75" x14ac:dyDescent="0.55000000000000004">
      <c r="A4" s="22" t="s">
        <v>2</v>
      </c>
      <c r="B4" s="22"/>
      <c r="C4" s="22"/>
      <c r="D4" s="22"/>
      <c r="E4" s="22"/>
    </row>
    <row r="5" spans="1:5" ht="24" customHeight="1" x14ac:dyDescent="0.55000000000000004">
      <c r="C5" s="20" t="s">
        <v>186</v>
      </c>
      <c r="E5" s="18" t="s">
        <v>227</v>
      </c>
    </row>
    <row r="6" spans="1:5" ht="24" customHeight="1" x14ac:dyDescent="0.55000000000000004">
      <c r="A6" s="20" t="s">
        <v>220</v>
      </c>
      <c r="C6" s="21"/>
      <c r="E6" s="19" t="s">
        <v>228</v>
      </c>
    </row>
    <row r="7" spans="1:5" ht="24.75" x14ac:dyDescent="0.55000000000000004">
      <c r="A7" s="21" t="s">
        <v>220</v>
      </c>
      <c r="C7" s="21" t="s">
        <v>174</v>
      </c>
      <c r="E7" s="21" t="s">
        <v>174</v>
      </c>
    </row>
    <row r="8" spans="1:5" x14ac:dyDescent="0.55000000000000004">
      <c r="A8" s="1" t="s">
        <v>226</v>
      </c>
      <c r="C8" s="2">
        <v>12021860677</v>
      </c>
      <c r="E8" s="2">
        <v>12158278602</v>
      </c>
    </row>
    <row r="9" spans="1:5" ht="24.75" thickBot="1" x14ac:dyDescent="0.6">
      <c r="A9" s="1" t="s">
        <v>193</v>
      </c>
      <c r="C9" s="4">
        <f>SUM(C8)</f>
        <v>12021860677</v>
      </c>
      <c r="E9" s="4">
        <f>SUM(E8)</f>
        <v>12158278602</v>
      </c>
    </row>
    <row r="10" spans="1:5" ht="24.75" thickTop="1" x14ac:dyDescent="0.55000000000000004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8"/>
  <sheetViews>
    <sheetView rightToLeft="1" tabSelected="1" zoomScaleNormal="100" workbookViewId="0">
      <selection activeCell="E18" sqref="E18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7.42578125" style="1" bestFit="1" customWidth="1"/>
    <col min="16" max="16" width="0.85546875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710937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 ht="24.75" x14ac:dyDescent="0.55000000000000004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6" spans="1:25" ht="24.75" x14ac:dyDescent="0.55000000000000004">
      <c r="A6" s="20" t="s">
        <v>3</v>
      </c>
      <c r="C6" s="21" t="s">
        <v>224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5" ht="24.75" x14ac:dyDescent="0.55000000000000004">
      <c r="A7" s="20" t="s">
        <v>3</v>
      </c>
      <c r="C7" s="20" t="s">
        <v>7</v>
      </c>
      <c r="E7" s="20" t="s">
        <v>8</v>
      </c>
      <c r="G7" s="20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20" t="s">
        <v>7</v>
      </c>
      <c r="S7" s="20" t="s">
        <v>12</v>
      </c>
      <c r="U7" s="20" t="s">
        <v>8</v>
      </c>
      <c r="W7" s="20" t="s">
        <v>9</v>
      </c>
      <c r="Y7" s="20" t="s">
        <v>13</v>
      </c>
    </row>
    <row r="8" spans="1:25" ht="24.75" x14ac:dyDescent="0.55000000000000004">
      <c r="A8" s="21" t="s">
        <v>3</v>
      </c>
      <c r="C8" s="21" t="s">
        <v>7</v>
      </c>
      <c r="E8" s="21" t="s">
        <v>8</v>
      </c>
      <c r="G8" s="21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</row>
    <row r="9" spans="1:25" x14ac:dyDescent="0.55000000000000004">
      <c r="A9" s="1" t="s">
        <v>15</v>
      </c>
      <c r="C9" s="16">
        <v>242400000</v>
      </c>
      <c r="D9" s="16"/>
      <c r="E9" s="16">
        <v>184463699405</v>
      </c>
      <c r="F9" s="16"/>
      <c r="G9" s="16">
        <v>520950590640</v>
      </c>
      <c r="H9" s="16"/>
      <c r="I9" s="16">
        <v>4020000</v>
      </c>
      <c r="J9" s="16"/>
      <c r="K9" s="16">
        <v>8644818508</v>
      </c>
      <c r="L9" s="16"/>
      <c r="M9" s="16">
        <v>0</v>
      </c>
      <c r="N9" s="16"/>
      <c r="O9" s="16">
        <v>0</v>
      </c>
      <c r="P9" s="16"/>
      <c r="Q9" s="16">
        <v>246420000</v>
      </c>
      <c r="R9" s="16"/>
      <c r="S9" s="16">
        <v>2251</v>
      </c>
      <c r="T9" s="16"/>
      <c r="U9" s="16">
        <v>193108517913</v>
      </c>
      <c r="V9" s="16"/>
      <c r="W9" s="16">
        <v>551391006051</v>
      </c>
      <c r="Y9" s="6">
        <v>1.6603275962674333E-2</v>
      </c>
    </row>
    <row r="10" spans="1:25" x14ac:dyDescent="0.55000000000000004">
      <c r="A10" s="1" t="s">
        <v>16</v>
      </c>
      <c r="C10" s="16">
        <v>75603088</v>
      </c>
      <c r="D10" s="16"/>
      <c r="E10" s="16">
        <v>100769730530</v>
      </c>
      <c r="F10" s="16"/>
      <c r="G10" s="16">
        <v>162556478941.90302</v>
      </c>
      <c r="H10" s="16"/>
      <c r="I10" s="16">
        <v>0</v>
      </c>
      <c r="J10" s="16"/>
      <c r="K10" s="16">
        <v>0</v>
      </c>
      <c r="L10" s="16"/>
      <c r="M10" s="16">
        <v>0</v>
      </c>
      <c r="N10" s="16"/>
      <c r="O10" s="16">
        <v>0</v>
      </c>
      <c r="P10" s="16"/>
      <c r="Q10" s="16">
        <v>75603088</v>
      </c>
      <c r="R10" s="16"/>
      <c r="S10" s="16">
        <v>2216</v>
      </c>
      <c r="T10" s="16"/>
      <c r="U10" s="16">
        <v>100769730530</v>
      </c>
      <c r="V10" s="16"/>
      <c r="W10" s="16">
        <v>166539601172.10199</v>
      </c>
      <c r="Y10" s="6">
        <v>5.0147770395775684E-3</v>
      </c>
    </row>
    <row r="11" spans="1:25" x14ac:dyDescent="0.55000000000000004">
      <c r="A11" s="1" t="s">
        <v>17</v>
      </c>
      <c r="C11" s="16">
        <v>12000000</v>
      </c>
      <c r="D11" s="16"/>
      <c r="E11" s="16">
        <v>39720826740</v>
      </c>
      <c r="F11" s="16"/>
      <c r="G11" s="16">
        <v>38123805600</v>
      </c>
      <c r="H11" s="16"/>
      <c r="I11" s="16">
        <v>0</v>
      </c>
      <c r="J11" s="16"/>
      <c r="K11" s="16">
        <v>0</v>
      </c>
      <c r="L11" s="16"/>
      <c r="M11" s="16">
        <v>0</v>
      </c>
      <c r="N11" s="16"/>
      <c r="O11" s="16">
        <v>0</v>
      </c>
      <c r="P11" s="16"/>
      <c r="Q11" s="16">
        <v>12000000</v>
      </c>
      <c r="R11" s="16"/>
      <c r="S11" s="16">
        <v>3328</v>
      </c>
      <c r="T11" s="16"/>
      <c r="U11" s="16">
        <v>39720826740</v>
      </c>
      <c r="V11" s="16"/>
      <c r="W11" s="16">
        <v>39698380800</v>
      </c>
      <c r="Y11" s="6">
        <v>1.19538252249397E-3</v>
      </c>
    </row>
    <row r="12" spans="1:25" x14ac:dyDescent="0.55000000000000004">
      <c r="A12" s="1" t="s">
        <v>18</v>
      </c>
      <c r="C12" s="16">
        <v>34810438</v>
      </c>
      <c r="D12" s="16"/>
      <c r="E12" s="16">
        <v>143880464315</v>
      </c>
      <c r="F12" s="16"/>
      <c r="G12" s="16">
        <v>148552035132.513</v>
      </c>
      <c r="H12" s="16"/>
      <c r="I12" s="16">
        <v>0</v>
      </c>
      <c r="J12" s="16"/>
      <c r="K12" s="16">
        <v>0</v>
      </c>
      <c r="L12" s="16"/>
      <c r="M12" s="16">
        <v>0</v>
      </c>
      <c r="N12" s="16"/>
      <c r="O12" s="16">
        <v>0</v>
      </c>
      <c r="P12" s="16"/>
      <c r="Q12" s="16">
        <v>34810438</v>
      </c>
      <c r="R12" s="16"/>
      <c r="S12" s="16">
        <v>4344</v>
      </c>
      <c r="T12" s="16"/>
      <c r="U12" s="16">
        <v>143880464315</v>
      </c>
      <c r="V12" s="16"/>
      <c r="W12" s="16">
        <v>150316804243.10199</v>
      </c>
      <c r="Y12" s="6">
        <v>4.5262823573235392E-3</v>
      </c>
    </row>
    <row r="13" spans="1:25" x14ac:dyDescent="0.55000000000000004">
      <c r="A13" s="1" t="s">
        <v>19</v>
      </c>
      <c r="C13" s="16">
        <v>19277906</v>
      </c>
      <c r="D13" s="16"/>
      <c r="E13" s="16">
        <v>116562462362</v>
      </c>
      <c r="F13" s="16"/>
      <c r="G13" s="16">
        <v>169785973789.39801</v>
      </c>
      <c r="H13" s="16"/>
      <c r="I13" s="16">
        <v>0</v>
      </c>
      <c r="J13" s="16"/>
      <c r="K13" s="16">
        <v>0</v>
      </c>
      <c r="L13" s="16"/>
      <c r="M13" s="16">
        <v>0</v>
      </c>
      <c r="N13" s="16"/>
      <c r="O13" s="16">
        <v>0</v>
      </c>
      <c r="P13" s="16"/>
      <c r="Q13" s="16">
        <v>19277906</v>
      </c>
      <c r="R13" s="16"/>
      <c r="S13" s="16">
        <v>9010</v>
      </c>
      <c r="T13" s="16"/>
      <c r="U13" s="16">
        <v>116562462362</v>
      </c>
      <c r="V13" s="16"/>
      <c r="W13" s="16">
        <v>172660454158.293</v>
      </c>
      <c r="Y13" s="6">
        <v>5.1990858334124987E-3</v>
      </c>
    </row>
    <row r="14" spans="1:25" x14ac:dyDescent="0.55000000000000004">
      <c r="A14" s="1" t="s">
        <v>20</v>
      </c>
      <c r="C14" s="16">
        <v>8145669</v>
      </c>
      <c r="D14" s="16"/>
      <c r="E14" s="16">
        <v>239100080745</v>
      </c>
      <c r="F14" s="16"/>
      <c r="G14" s="16">
        <v>382268919140.73499</v>
      </c>
      <c r="H14" s="16"/>
      <c r="I14" s="16">
        <v>12218504</v>
      </c>
      <c r="J14" s="16"/>
      <c r="K14" s="16">
        <v>0</v>
      </c>
      <c r="L14" s="16"/>
      <c r="M14" s="16">
        <v>-1</v>
      </c>
      <c r="N14" s="16"/>
      <c r="O14" s="16">
        <v>1</v>
      </c>
      <c r="P14" s="16"/>
      <c r="Q14" s="16">
        <v>20364172</v>
      </c>
      <c r="R14" s="16"/>
      <c r="S14" s="16">
        <v>22620</v>
      </c>
      <c r="T14" s="16"/>
      <c r="U14" s="16">
        <v>202644133660</v>
      </c>
      <c r="V14" s="16"/>
      <c r="W14" s="16">
        <v>457896777094.69202</v>
      </c>
      <c r="Y14" s="6">
        <v>1.37880133500385E-2</v>
      </c>
    </row>
    <row r="15" spans="1:25" x14ac:dyDescent="0.55000000000000004">
      <c r="A15" s="1" t="s">
        <v>21</v>
      </c>
      <c r="C15" s="16">
        <v>17947736</v>
      </c>
      <c r="D15" s="16"/>
      <c r="E15" s="16">
        <v>85171665992</v>
      </c>
      <c r="F15" s="16"/>
      <c r="G15" s="16">
        <v>104191130309.472</v>
      </c>
      <c r="H15" s="16"/>
      <c r="I15" s="16">
        <v>0</v>
      </c>
      <c r="J15" s="16"/>
      <c r="K15" s="16">
        <v>0</v>
      </c>
      <c r="L15" s="16"/>
      <c r="M15" s="16">
        <v>0</v>
      </c>
      <c r="N15" s="16"/>
      <c r="O15" s="16">
        <v>0</v>
      </c>
      <c r="P15" s="16"/>
      <c r="Q15" s="16">
        <v>17947736</v>
      </c>
      <c r="R15" s="16"/>
      <c r="S15" s="16">
        <v>5590</v>
      </c>
      <c r="T15" s="16"/>
      <c r="U15" s="16">
        <v>85171665992</v>
      </c>
      <c r="V15" s="16"/>
      <c r="W15" s="16">
        <v>99730893566.772003</v>
      </c>
      <c r="Y15" s="6">
        <v>3.0030586819910186E-3</v>
      </c>
    </row>
    <row r="16" spans="1:25" x14ac:dyDescent="0.55000000000000004">
      <c r="A16" s="1" t="s">
        <v>22</v>
      </c>
      <c r="C16" s="16">
        <v>58410789</v>
      </c>
      <c r="D16" s="16"/>
      <c r="E16" s="16">
        <v>403147331748</v>
      </c>
      <c r="F16" s="16"/>
      <c r="G16" s="16">
        <v>771021827771.57104</v>
      </c>
      <c r="H16" s="16"/>
      <c r="I16" s="16">
        <v>0</v>
      </c>
      <c r="J16" s="16"/>
      <c r="K16" s="16">
        <v>0</v>
      </c>
      <c r="L16" s="16"/>
      <c r="M16" s="16">
        <v>0</v>
      </c>
      <c r="N16" s="16"/>
      <c r="O16" s="16">
        <v>0</v>
      </c>
      <c r="P16" s="16"/>
      <c r="Q16" s="16">
        <v>58410789</v>
      </c>
      <c r="R16" s="16"/>
      <c r="S16" s="16">
        <v>13279</v>
      </c>
      <c r="T16" s="16"/>
      <c r="U16" s="16">
        <v>403147331748</v>
      </c>
      <c r="V16" s="16"/>
      <c r="W16" s="16">
        <v>771021827771.57104</v>
      </c>
      <c r="Y16" s="6">
        <v>2.3216715614242177E-2</v>
      </c>
    </row>
    <row r="17" spans="1:25" x14ac:dyDescent="0.55000000000000004">
      <c r="A17" s="1" t="s">
        <v>23</v>
      </c>
      <c r="C17" s="16">
        <v>1200000</v>
      </c>
      <c r="D17" s="16"/>
      <c r="E17" s="16">
        <v>100889918400</v>
      </c>
      <c r="F17" s="16"/>
      <c r="G17" s="16">
        <v>120777075000</v>
      </c>
      <c r="H17" s="16"/>
      <c r="I17" s="16">
        <v>0</v>
      </c>
      <c r="J17" s="16"/>
      <c r="K17" s="16">
        <v>0</v>
      </c>
      <c r="L17" s="16"/>
      <c r="M17" s="16">
        <v>0</v>
      </c>
      <c r="N17" s="16"/>
      <c r="O17" s="16">
        <v>0</v>
      </c>
      <c r="P17" s="16"/>
      <c r="Q17" s="16">
        <v>1200000</v>
      </c>
      <c r="R17" s="16"/>
      <c r="S17" s="16">
        <v>98500</v>
      </c>
      <c r="T17" s="16"/>
      <c r="U17" s="16">
        <v>100889918400</v>
      </c>
      <c r="V17" s="16"/>
      <c r="W17" s="16">
        <v>117496710000</v>
      </c>
      <c r="Y17" s="6">
        <v>3.5380161798574533E-3</v>
      </c>
    </row>
    <row r="18" spans="1:25" x14ac:dyDescent="0.55000000000000004">
      <c r="A18" s="1" t="s">
        <v>24</v>
      </c>
      <c r="C18" s="16">
        <v>1430000</v>
      </c>
      <c r="D18" s="16"/>
      <c r="E18" s="16">
        <v>59299879261</v>
      </c>
      <c r="F18" s="16"/>
      <c r="G18" s="16">
        <v>117472057560</v>
      </c>
      <c r="H18" s="16"/>
      <c r="I18" s="16">
        <v>0</v>
      </c>
      <c r="J18" s="16"/>
      <c r="K18" s="16">
        <v>0</v>
      </c>
      <c r="L18" s="16"/>
      <c r="M18" s="16">
        <v>-400000</v>
      </c>
      <c r="N18" s="16"/>
      <c r="O18" s="16">
        <v>35738105311</v>
      </c>
      <c r="P18" s="16"/>
      <c r="Q18" s="16">
        <v>1030000</v>
      </c>
      <c r="R18" s="16"/>
      <c r="S18" s="16">
        <v>88360</v>
      </c>
      <c r="T18" s="16"/>
      <c r="U18" s="16">
        <v>42712500445</v>
      </c>
      <c r="V18" s="16"/>
      <c r="W18" s="16">
        <v>90469285740</v>
      </c>
      <c r="Y18" s="6">
        <v>2.7241766746342699E-3</v>
      </c>
    </row>
    <row r="19" spans="1:25" x14ac:dyDescent="0.55000000000000004">
      <c r="A19" s="1" t="s">
        <v>25</v>
      </c>
      <c r="C19" s="16">
        <v>185897167</v>
      </c>
      <c r="D19" s="16"/>
      <c r="E19" s="16">
        <v>144280881091</v>
      </c>
      <c r="F19" s="16"/>
      <c r="G19" s="16">
        <v>412453688007.37299</v>
      </c>
      <c r="H19" s="16"/>
      <c r="I19" s="16">
        <v>0</v>
      </c>
      <c r="J19" s="16"/>
      <c r="K19" s="16">
        <v>0</v>
      </c>
      <c r="L19" s="16"/>
      <c r="M19" s="16">
        <v>-3</v>
      </c>
      <c r="N19" s="16"/>
      <c r="O19" s="16">
        <v>3</v>
      </c>
      <c r="P19" s="16"/>
      <c r="Q19" s="16">
        <v>185897164</v>
      </c>
      <c r="R19" s="16"/>
      <c r="S19" s="16">
        <v>2692</v>
      </c>
      <c r="T19" s="16"/>
      <c r="U19" s="16">
        <v>144280878763</v>
      </c>
      <c r="V19" s="16"/>
      <c r="W19" s="16">
        <v>497457576253.34601</v>
      </c>
      <c r="Y19" s="6">
        <v>1.4979253066549786E-2</v>
      </c>
    </row>
    <row r="20" spans="1:25" x14ac:dyDescent="0.55000000000000004">
      <c r="A20" s="1" t="s">
        <v>26</v>
      </c>
      <c r="C20" s="16">
        <v>8692876</v>
      </c>
      <c r="D20" s="16"/>
      <c r="E20" s="16">
        <v>235778147253</v>
      </c>
      <c r="F20" s="16"/>
      <c r="G20" s="16">
        <v>1544606168069.25</v>
      </c>
      <c r="H20" s="16"/>
      <c r="I20" s="16">
        <v>50550</v>
      </c>
      <c r="J20" s="16"/>
      <c r="K20" s="16">
        <v>9109025286</v>
      </c>
      <c r="L20" s="16"/>
      <c r="M20" s="16">
        <v>0</v>
      </c>
      <c r="N20" s="16"/>
      <c r="O20" s="16">
        <v>0</v>
      </c>
      <c r="P20" s="16"/>
      <c r="Q20" s="16">
        <v>8743426</v>
      </c>
      <c r="R20" s="16"/>
      <c r="S20" s="16">
        <v>175070</v>
      </c>
      <c r="T20" s="16"/>
      <c r="U20" s="16">
        <v>244887172539</v>
      </c>
      <c r="V20" s="16"/>
      <c r="W20" s="16">
        <v>1521603855860.5701</v>
      </c>
      <c r="Y20" s="6">
        <v>4.581795576546939E-2</v>
      </c>
    </row>
    <row r="21" spans="1:25" x14ac:dyDescent="0.55000000000000004">
      <c r="A21" s="1" t="s">
        <v>27</v>
      </c>
      <c r="C21" s="16">
        <v>23864695</v>
      </c>
      <c r="D21" s="16"/>
      <c r="E21" s="16">
        <v>251898132995</v>
      </c>
      <c r="F21" s="16"/>
      <c r="G21" s="16">
        <v>299854928818.44</v>
      </c>
      <c r="H21" s="16"/>
      <c r="I21" s="16">
        <v>0</v>
      </c>
      <c r="J21" s="16"/>
      <c r="K21" s="16">
        <v>0</v>
      </c>
      <c r="L21" s="16"/>
      <c r="M21" s="16">
        <v>0</v>
      </c>
      <c r="N21" s="16"/>
      <c r="O21" s="16">
        <v>0</v>
      </c>
      <c r="P21" s="16"/>
      <c r="Q21" s="16">
        <v>23864695</v>
      </c>
      <c r="R21" s="16"/>
      <c r="S21" s="16">
        <v>12550</v>
      </c>
      <c r="T21" s="16"/>
      <c r="U21" s="16">
        <v>251898132995</v>
      </c>
      <c r="V21" s="16"/>
      <c r="W21" s="16">
        <v>297719885812.612</v>
      </c>
      <c r="Y21" s="6">
        <v>8.964827807266559E-3</v>
      </c>
    </row>
    <row r="22" spans="1:25" x14ac:dyDescent="0.55000000000000004">
      <c r="A22" s="1" t="s">
        <v>28</v>
      </c>
      <c r="C22" s="16">
        <v>243478</v>
      </c>
      <c r="D22" s="16"/>
      <c r="E22" s="16">
        <v>8830361245</v>
      </c>
      <c r="F22" s="16"/>
      <c r="G22" s="16">
        <v>11806189541.802</v>
      </c>
      <c r="H22" s="16"/>
      <c r="I22" s="16">
        <v>0</v>
      </c>
      <c r="J22" s="16"/>
      <c r="K22" s="16">
        <v>0</v>
      </c>
      <c r="L22" s="16"/>
      <c r="M22" s="16">
        <v>0</v>
      </c>
      <c r="N22" s="16"/>
      <c r="O22" s="16">
        <v>0</v>
      </c>
      <c r="P22" s="16"/>
      <c r="Q22" s="16">
        <v>243478</v>
      </c>
      <c r="R22" s="16"/>
      <c r="S22" s="16">
        <v>48000</v>
      </c>
      <c r="T22" s="16"/>
      <c r="U22" s="16">
        <v>8830361245</v>
      </c>
      <c r="V22" s="16"/>
      <c r="W22" s="16">
        <v>11617406683.200001</v>
      </c>
      <c r="Y22" s="6">
        <v>3.4981892525455147E-4</v>
      </c>
    </row>
    <row r="23" spans="1:25" x14ac:dyDescent="0.55000000000000004">
      <c r="A23" s="1" t="s">
        <v>29</v>
      </c>
      <c r="C23" s="16">
        <v>2457297</v>
      </c>
      <c r="D23" s="16"/>
      <c r="E23" s="16">
        <v>266910297547</v>
      </c>
      <c r="F23" s="16"/>
      <c r="G23" s="16">
        <v>450429469677.53998</v>
      </c>
      <c r="H23" s="16"/>
      <c r="I23" s="16">
        <v>0</v>
      </c>
      <c r="J23" s="16"/>
      <c r="K23" s="16">
        <v>0</v>
      </c>
      <c r="L23" s="16"/>
      <c r="M23" s="16">
        <v>0</v>
      </c>
      <c r="N23" s="16"/>
      <c r="O23" s="16">
        <v>0</v>
      </c>
      <c r="P23" s="16"/>
      <c r="Q23" s="16">
        <v>2457297</v>
      </c>
      <c r="R23" s="16"/>
      <c r="S23" s="16">
        <v>189600</v>
      </c>
      <c r="T23" s="16"/>
      <c r="U23" s="16">
        <v>266910297547</v>
      </c>
      <c r="V23" s="16"/>
      <c r="W23" s="16">
        <v>463131385308.35999</v>
      </c>
      <c r="Y23" s="6">
        <v>1.3945635878832472E-2</v>
      </c>
    </row>
    <row r="24" spans="1:25" x14ac:dyDescent="0.55000000000000004">
      <c r="A24" s="1" t="s">
        <v>30</v>
      </c>
      <c r="C24" s="16">
        <v>4900000</v>
      </c>
      <c r="D24" s="16"/>
      <c r="E24" s="16">
        <v>338697800000</v>
      </c>
      <c r="F24" s="16"/>
      <c r="G24" s="16">
        <v>472764215700</v>
      </c>
      <c r="H24" s="16"/>
      <c r="I24" s="16">
        <v>0</v>
      </c>
      <c r="J24" s="16"/>
      <c r="K24" s="16">
        <v>0</v>
      </c>
      <c r="L24" s="16"/>
      <c r="M24" s="16">
        <v>0</v>
      </c>
      <c r="N24" s="16"/>
      <c r="O24" s="16">
        <v>0</v>
      </c>
      <c r="P24" s="16"/>
      <c r="Q24" s="16">
        <v>4900000</v>
      </c>
      <c r="R24" s="16"/>
      <c r="S24" s="16">
        <v>94650</v>
      </c>
      <c r="T24" s="16"/>
      <c r="U24" s="16">
        <v>338697800000</v>
      </c>
      <c r="V24" s="16"/>
      <c r="W24" s="16">
        <v>461025479250</v>
      </c>
      <c r="Y24" s="6">
        <v>1.3882223637691954E-2</v>
      </c>
    </row>
    <row r="25" spans="1:25" x14ac:dyDescent="0.55000000000000004">
      <c r="A25" s="1" t="s">
        <v>31</v>
      </c>
      <c r="C25" s="16">
        <v>4889254</v>
      </c>
      <c r="D25" s="16"/>
      <c r="E25" s="16">
        <v>81925740336</v>
      </c>
      <c r="F25" s="16"/>
      <c r="G25" s="16">
        <v>606499733120.37305</v>
      </c>
      <c r="H25" s="16"/>
      <c r="I25" s="16">
        <v>0</v>
      </c>
      <c r="J25" s="16"/>
      <c r="K25" s="16">
        <v>0</v>
      </c>
      <c r="L25" s="16"/>
      <c r="M25" s="16">
        <v>-743729</v>
      </c>
      <c r="N25" s="16"/>
      <c r="O25" s="16">
        <v>87121609951</v>
      </c>
      <c r="P25" s="16"/>
      <c r="Q25" s="16">
        <v>4145525</v>
      </c>
      <c r="R25" s="16"/>
      <c r="S25" s="16">
        <v>117890</v>
      </c>
      <c r="T25" s="16"/>
      <c r="U25" s="16">
        <v>69463604252</v>
      </c>
      <c r="V25" s="16"/>
      <c r="W25" s="16">
        <v>485808082393.612</v>
      </c>
      <c r="Y25" s="6">
        <v>1.4628467944456675E-2</v>
      </c>
    </row>
    <row r="26" spans="1:25" x14ac:dyDescent="0.55000000000000004">
      <c r="A26" s="1" t="s">
        <v>32</v>
      </c>
      <c r="C26" s="16">
        <v>2339163</v>
      </c>
      <c r="D26" s="16"/>
      <c r="E26" s="16">
        <v>105052851818</v>
      </c>
      <c r="F26" s="16"/>
      <c r="G26" s="16">
        <v>118727008686.459</v>
      </c>
      <c r="H26" s="16"/>
      <c r="I26" s="16">
        <v>0</v>
      </c>
      <c r="J26" s="16"/>
      <c r="K26" s="16">
        <v>0</v>
      </c>
      <c r="L26" s="16"/>
      <c r="M26" s="16">
        <v>-100000</v>
      </c>
      <c r="N26" s="16"/>
      <c r="O26" s="16">
        <v>4734722065</v>
      </c>
      <c r="P26" s="16"/>
      <c r="Q26" s="16">
        <v>2239163</v>
      </c>
      <c r="R26" s="16"/>
      <c r="S26" s="16">
        <v>47690</v>
      </c>
      <c r="T26" s="16"/>
      <c r="U26" s="16">
        <v>100561807294</v>
      </c>
      <c r="V26" s="16"/>
      <c r="W26" s="16">
        <v>106150308653.354</v>
      </c>
      <c r="Y26" s="6">
        <v>3.1963576640778204E-3</v>
      </c>
    </row>
    <row r="27" spans="1:25" x14ac:dyDescent="0.55000000000000004">
      <c r="A27" s="1" t="s">
        <v>33</v>
      </c>
      <c r="C27" s="16">
        <v>10540888</v>
      </c>
      <c r="D27" s="16"/>
      <c r="E27" s="16">
        <v>123567447424</v>
      </c>
      <c r="F27" s="16"/>
      <c r="G27" s="16">
        <v>790577905102.38</v>
      </c>
      <c r="H27" s="16"/>
      <c r="I27" s="16">
        <v>0</v>
      </c>
      <c r="J27" s="16"/>
      <c r="K27" s="16">
        <v>0</v>
      </c>
      <c r="L27" s="16"/>
      <c r="M27" s="16">
        <v>0</v>
      </c>
      <c r="N27" s="16"/>
      <c r="O27" s="16">
        <v>0</v>
      </c>
      <c r="P27" s="16"/>
      <c r="Q27" s="16">
        <v>10540888</v>
      </c>
      <c r="R27" s="16"/>
      <c r="S27" s="16">
        <v>78710</v>
      </c>
      <c r="T27" s="16"/>
      <c r="U27" s="16">
        <v>123567447424</v>
      </c>
      <c r="V27" s="16"/>
      <c r="W27" s="16">
        <v>824736738377.84399</v>
      </c>
      <c r="Y27" s="6">
        <v>2.4834158543704545E-2</v>
      </c>
    </row>
    <row r="28" spans="1:25" x14ac:dyDescent="0.55000000000000004">
      <c r="A28" s="1" t="s">
        <v>34</v>
      </c>
      <c r="C28" s="16">
        <v>8769709</v>
      </c>
      <c r="D28" s="16"/>
      <c r="E28" s="16">
        <v>156481457130</v>
      </c>
      <c r="F28" s="16"/>
      <c r="G28" s="16">
        <v>295524240946.15503</v>
      </c>
      <c r="H28" s="16"/>
      <c r="I28" s="16">
        <v>0</v>
      </c>
      <c r="J28" s="16"/>
      <c r="K28" s="16">
        <v>0</v>
      </c>
      <c r="L28" s="16"/>
      <c r="M28" s="16">
        <v>0</v>
      </c>
      <c r="N28" s="16"/>
      <c r="O28" s="16">
        <v>0</v>
      </c>
      <c r="P28" s="16"/>
      <c r="Q28" s="16">
        <v>8769709</v>
      </c>
      <c r="R28" s="16"/>
      <c r="S28" s="16">
        <v>32900</v>
      </c>
      <c r="T28" s="16"/>
      <c r="U28" s="16">
        <v>156481457130</v>
      </c>
      <c r="V28" s="16"/>
      <c r="W28" s="16">
        <v>286806711714.70502</v>
      </c>
      <c r="Y28" s="6">
        <v>8.6362144653951457E-3</v>
      </c>
    </row>
    <row r="29" spans="1:25" x14ac:dyDescent="0.55000000000000004">
      <c r="A29" s="1" t="s">
        <v>35</v>
      </c>
      <c r="C29" s="16">
        <v>3872716</v>
      </c>
      <c r="D29" s="16"/>
      <c r="E29" s="16">
        <v>184109576462</v>
      </c>
      <c r="F29" s="16"/>
      <c r="G29" s="16">
        <v>629036623723.31995</v>
      </c>
      <c r="H29" s="16"/>
      <c r="I29" s="16">
        <v>0</v>
      </c>
      <c r="J29" s="16"/>
      <c r="K29" s="16">
        <v>0</v>
      </c>
      <c r="L29" s="16"/>
      <c r="M29" s="16">
        <v>0</v>
      </c>
      <c r="N29" s="16"/>
      <c r="O29" s="16">
        <v>0</v>
      </c>
      <c r="P29" s="16"/>
      <c r="Q29" s="16">
        <v>3872716</v>
      </c>
      <c r="R29" s="16"/>
      <c r="S29" s="16">
        <v>141910</v>
      </c>
      <c r="T29" s="16"/>
      <c r="U29" s="16">
        <v>184109576462</v>
      </c>
      <c r="V29" s="16"/>
      <c r="W29" s="16">
        <v>546307143651.01801</v>
      </c>
      <c r="Y29" s="6">
        <v>1.6450192634406627E-2</v>
      </c>
    </row>
    <row r="30" spans="1:25" x14ac:dyDescent="0.55000000000000004">
      <c r="A30" s="1" t="s">
        <v>36</v>
      </c>
      <c r="C30" s="16">
        <v>4950000</v>
      </c>
      <c r="D30" s="16"/>
      <c r="E30" s="16">
        <v>107538453726</v>
      </c>
      <c r="F30" s="16"/>
      <c r="G30" s="16">
        <v>441865165500</v>
      </c>
      <c r="H30" s="16"/>
      <c r="I30" s="16">
        <v>0</v>
      </c>
      <c r="J30" s="16"/>
      <c r="K30" s="16">
        <v>0</v>
      </c>
      <c r="L30" s="16"/>
      <c r="M30" s="16">
        <v>0</v>
      </c>
      <c r="N30" s="16"/>
      <c r="O30" s="16">
        <v>0</v>
      </c>
      <c r="P30" s="16"/>
      <c r="Q30" s="16">
        <v>4950000</v>
      </c>
      <c r="R30" s="16"/>
      <c r="S30" s="16">
        <v>79800</v>
      </c>
      <c r="T30" s="16"/>
      <c r="U30" s="16">
        <v>107538453726</v>
      </c>
      <c r="V30" s="16"/>
      <c r="W30" s="16">
        <v>392659690500</v>
      </c>
      <c r="Y30" s="6">
        <v>1.1823619045731747E-2</v>
      </c>
    </row>
    <row r="31" spans="1:25" x14ac:dyDescent="0.55000000000000004">
      <c r="A31" s="1" t="s">
        <v>37</v>
      </c>
      <c r="C31" s="16">
        <v>16999923</v>
      </c>
      <c r="D31" s="16"/>
      <c r="E31" s="16">
        <v>29547424280</v>
      </c>
      <c r="F31" s="16"/>
      <c r="G31" s="16">
        <v>120657242491.19099</v>
      </c>
      <c r="H31" s="16"/>
      <c r="I31" s="16">
        <v>0</v>
      </c>
      <c r="J31" s="16"/>
      <c r="K31" s="16">
        <v>0</v>
      </c>
      <c r="L31" s="16"/>
      <c r="M31" s="16">
        <v>-896611</v>
      </c>
      <c r="N31" s="16"/>
      <c r="O31" s="16">
        <v>6777051624</v>
      </c>
      <c r="P31" s="16"/>
      <c r="Q31" s="16">
        <v>16103312</v>
      </c>
      <c r="R31" s="16"/>
      <c r="S31" s="16">
        <v>7160</v>
      </c>
      <c r="T31" s="16"/>
      <c r="U31" s="16">
        <v>27989032185</v>
      </c>
      <c r="V31" s="16"/>
      <c r="W31" s="16">
        <v>114613680622.17599</v>
      </c>
      <c r="Y31" s="6">
        <v>3.4512034973087614E-3</v>
      </c>
    </row>
    <row r="32" spans="1:25" x14ac:dyDescent="0.55000000000000004">
      <c r="A32" s="1" t="s">
        <v>38</v>
      </c>
      <c r="C32" s="16">
        <v>12226369</v>
      </c>
      <c r="D32" s="16"/>
      <c r="E32" s="16">
        <v>32204250207</v>
      </c>
      <c r="F32" s="16"/>
      <c r="G32" s="16">
        <v>61533788714.830399</v>
      </c>
      <c r="H32" s="16"/>
      <c r="I32" s="16">
        <v>0</v>
      </c>
      <c r="J32" s="16"/>
      <c r="K32" s="16">
        <v>0</v>
      </c>
      <c r="L32" s="16"/>
      <c r="M32" s="16">
        <v>0</v>
      </c>
      <c r="N32" s="16"/>
      <c r="O32" s="16">
        <v>0</v>
      </c>
      <c r="P32" s="16"/>
      <c r="Q32" s="16">
        <v>12226369</v>
      </c>
      <c r="R32" s="16"/>
      <c r="S32" s="16">
        <v>4551</v>
      </c>
      <c r="T32" s="16"/>
      <c r="U32" s="16">
        <v>32204250207</v>
      </c>
      <c r="V32" s="16"/>
      <c r="W32" s="16">
        <v>55311134197.351997</v>
      </c>
      <c r="Y32" s="6">
        <v>1.66550780627388E-3</v>
      </c>
    </row>
    <row r="33" spans="1:25" x14ac:dyDescent="0.55000000000000004">
      <c r="A33" s="1" t="s">
        <v>39</v>
      </c>
      <c r="C33" s="16">
        <v>36000002</v>
      </c>
      <c r="D33" s="16"/>
      <c r="E33" s="16">
        <v>214787185424</v>
      </c>
      <c r="F33" s="16"/>
      <c r="G33" s="16">
        <v>198969059053.836</v>
      </c>
      <c r="H33" s="16"/>
      <c r="I33" s="16">
        <v>0</v>
      </c>
      <c r="J33" s="16"/>
      <c r="K33" s="16">
        <v>0</v>
      </c>
      <c r="L33" s="16"/>
      <c r="M33" s="16">
        <v>-2</v>
      </c>
      <c r="N33" s="16"/>
      <c r="O33" s="16">
        <v>2</v>
      </c>
      <c r="P33" s="16"/>
      <c r="Q33" s="16">
        <v>36000000</v>
      </c>
      <c r="R33" s="16"/>
      <c r="S33" s="16">
        <v>5970</v>
      </c>
      <c r="T33" s="16"/>
      <c r="U33" s="16">
        <v>214787173491</v>
      </c>
      <c r="V33" s="16"/>
      <c r="W33" s="16">
        <v>213641226000</v>
      </c>
      <c r="Y33" s="6">
        <v>6.4330832265225369E-3</v>
      </c>
    </row>
    <row r="34" spans="1:25" x14ac:dyDescent="0.55000000000000004">
      <c r="A34" s="1" t="s">
        <v>40</v>
      </c>
      <c r="C34" s="16">
        <v>10593117</v>
      </c>
      <c r="D34" s="16"/>
      <c r="E34" s="16">
        <v>79568040205</v>
      </c>
      <c r="F34" s="16"/>
      <c r="G34" s="16">
        <v>172482840684.06299</v>
      </c>
      <c r="H34" s="16"/>
      <c r="I34" s="16">
        <v>0</v>
      </c>
      <c r="J34" s="16"/>
      <c r="K34" s="16">
        <v>0</v>
      </c>
      <c r="L34" s="16"/>
      <c r="M34" s="16">
        <v>0</v>
      </c>
      <c r="N34" s="16"/>
      <c r="O34" s="16">
        <v>0</v>
      </c>
      <c r="P34" s="16"/>
      <c r="Q34" s="16">
        <v>10593117</v>
      </c>
      <c r="R34" s="16"/>
      <c r="S34" s="16">
        <v>18060</v>
      </c>
      <c r="T34" s="16"/>
      <c r="U34" s="16">
        <v>79568040205</v>
      </c>
      <c r="V34" s="16"/>
      <c r="W34" s="16">
        <v>190173388446.53101</v>
      </c>
      <c r="Y34" s="6">
        <v>5.7264286404457038E-3</v>
      </c>
    </row>
    <row r="35" spans="1:25" x14ac:dyDescent="0.55000000000000004">
      <c r="A35" s="1" t="s">
        <v>41</v>
      </c>
      <c r="C35" s="16">
        <v>225100</v>
      </c>
      <c r="D35" s="16"/>
      <c r="E35" s="16">
        <v>225100</v>
      </c>
      <c r="F35" s="16"/>
      <c r="G35" s="16">
        <v>296867598665.5</v>
      </c>
      <c r="H35" s="16"/>
      <c r="I35" s="16">
        <v>150000</v>
      </c>
      <c r="J35" s="16"/>
      <c r="K35" s="16">
        <v>204252116195</v>
      </c>
      <c r="L35" s="16"/>
      <c r="M35" s="16">
        <v>0</v>
      </c>
      <c r="N35" s="16"/>
      <c r="O35" s="16">
        <v>0</v>
      </c>
      <c r="P35" s="16"/>
      <c r="Q35" s="16">
        <v>375100</v>
      </c>
      <c r="R35" s="16"/>
      <c r="S35" s="16">
        <v>1437031</v>
      </c>
      <c r="T35" s="16"/>
      <c r="U35" s="16">
        <v>204252341295</v>
      </c>
      <c r="V35" s="16"/>
      <c r="W35" s="16">
        <v>538356540189.875</v>
      </c>
      <c r="Y35" s="6">
        <v>1.6210787091177761E-2</v>
      </c>
    </row>
    <row r="36" spans="1:25" x14ac:dyDescent="0.55000000000000004">
      <c r="A36" s="1" t="s">
        <v>42</v>
      </c>
      <c r="C36" s="16">
        <v>21400</v>
      </c>
      <c r="D36" s="16"/>
      <c r="E36" s="16">
        <v>14836930661</v>
      </c>
      <c r="F36" s="16"/>
      <c r="G36" s="16">
        <v>28055382880</v>
      </c>
      <c r="H36" s="16"/>
      <c r="I36" s="16">
        <v>0</v>
      </c>
      <c r="J36" s="16"/>
      <c r="K36" s="16">
        <v>0</v>
      </c>
      <c r="L36" s="16"/>
      <c r="M36" s="16">
        <v>0</v>
      </c>
      <c r="N36" s="16"/>
      <c r="O36" s="16">
        <v>0</v>
      </c>
      <c r="P36" s="16"/>
      <c r="Q36" s="16">
        <v>21400</v>
      </c>
      <c r="R36" s="16"/>
      <c r="S36" s="16">
        <v>1438975</v>
      </c>
      <c r="T36" s="16"/>
      <c r="U36" s="16">
        <v>14836930661</v>
      </c>
      <c r="V36" s="16"/>
      <c r="W36" s="16">
        <v>30755572418.75</v>
      </c>
      <c r="Y36" s="6">
        <v>9.2610008261776117E-4</v>
      </c>
    </row>
    <row r="37" spans="1:25" x14ac:dyDescent="0.55000000000000004">
      <c r="A37" s="1" t="s">
        <v>43</v>
      </c>
      <c r="C37" s="16">
        <v>285900</v>
      </c>
      <c r="D37" s="16"/>
      <c r="E37" s="16">
        <v>339498244800</v>
      </c>
      <c r="F37" s="16"/>
      <c r="G37" s="16">
        <v>375104497044.375</v>
      </c>
      <c r="H37" s="16"/>
      <c r="I37" s="16">
        <v>0</v>
      </c>
      <c r="J37" s="16"/>
      <c r="K37" s="16">
        <v>0</v>
      </c>
      <c r="L37" s="16"/>
      <c r="M37" s="16">
        <v>0</v>
      </c>
      <c r="N37" s="16"/>
      <c r="O37" s="16">
        <v>0</v>
      </c>
      <c r="P37" s="16"/>
      <c r="Q37" s="16">
        <v>285900</v>
      </c>
      <c r="R37" s="16"/>
      <c r="S37" s="16">
        <v>1440266</v>
      </c>
      <c r="T37" s="16"/>
      <c r="U37" s="16">
        <v>339498244800</v>
      </c>
      <c r="V37" s="16"/>
      <c r="W37" s="16">
        <v>411257334338.25</v>
      </c>
      <c r="Y37" s="6">
        <v>1.2383624213595212E-2</v>
      </c>
    </row>
    <row r="38" spans="1:25" x14ac:dyDescent="0.55000000000000004">
      <c r="A38" s="1" t="s">
        <v>44</v>
      </c>
      <c r="C38" s="16">
        <v>59247848</v>
      </c>
      <c r="D38" s="16"/>
      <c r="E38" s="16">
        <v>435421729313</v>
      </c>
      <c r="F38" s="16"/>
      <c r="G38" s="16">
        <v>687308422962.34802</v>
      </c>
      <c r="H38" s="16"/>
      <c r="I38" s="16">
        <v>0</v>
      </c>
      <c r="J38" s="16"/>
      <c r="K38" s="16">
        <v>0</v>
      </c>
      <c r="L38" s="16"/>
      <c r="M38" s="16">
        <v>0</v>
      </c>
      <c r="N38" s="16"/>
      <c r="O38" s="16">
        <v>0</v>
      </c>
      <c r="P38" s="16"/>
      <c r="Q38" s="16">
        <v>59247848</v>
      </c>
      <c r="R38" s="16"/>
      <c r="S38" s="16">
        <v>12620</v>
      </c>
      <c r="T38" s="16"/>
      <c r="U38" s="16">
        <v>435421729313</v>
      </c>
      <c r="V38" s="16"/>
      <c r="W38" s="16">
        <v>743258980101.52795</v>
      </c>
      <c r="Y38" s="6">
        <v>2.2380731319400812E-2</v>
      </c>
    </row>
    <row r="39" spans="1:25" x14ac:dyDescent="0.55000000000000004">
      <c r="A39" s="1" t="s">
        <v>45</v>
      </c>
      <c r="C39" s="16">
        <v>10890593</v>
      </c>
      <c r="D39" s="16"/>
      <c r="E39" s="16">
        <v>35100765202</v>
      </c>
      <c r="F39" s="16"/>
      <c r="G39" s="16">
        <v>96890856046.267502</v>
      </c>
      <c r="H39" s="16"/>
      <c r="I39" s="16">
        <v>0</v>
      </c>
      <c r="J39" s="16"/>
      <c r="K39" s="16">
        <v>0</v>
      </c>
      <c r="L39" s="16"/>
      <c r="M39" s="16">
        <v>0</v>
      </c>
      <c r="N39" s="16"/>
      <c r="O39" s="16">
        <v>0</v>
      </c>
      <c r="P39" s="16"/>
      <c r="Q39" s="16">
        <v>10890593</v>
      </c>
      <c r="R39" s="16"/>
      <c r="S39" s="16">
        <v>8790</v>
      </c>
      <c r="T39" s="16"/>
      <c r="U39" s="16">
        <v>35100765202</v>
      </c>
      <c r="V39" s="16"/>
      <c r="W39" s="16">
        <v>95158729010.803497</v>
      </c>
      <c r="Y39" s="6">
        <v>2.8653834043088832E-3</v>
      </c>
    </row>
    <row r="40" spans="1:25" x14ac:dyDescent="0.55000000000000004">
      <c r="A40" s="1" t="s">
        <v>46</v>
      </c>
      <c r="C40" s="16">
        <v>48066664</v>
      </c>
      <c r="D40" s="16"/>
      <c r="E40" s="16">
        <v>158379657880</v>
      </c>
      <c r="F40" s="16"/>
      <c r="G40" s="16">
        <v>164843302354.73999</v>
      </c>
      <c r="H40" s="16"/>
      <c r="I40" s="16">
        <v>2</v>
      </c>
      <c r="J40" s="16"/>
      <c r="K40" s="16">
        <v>2</v>
      </c>
      <c r="L40" s="16"/>
      <c r="M40" s="16">
        <v>0</v>
      </c>
      <c r="N40" s="16"/>
      <c r="O40" s="16">
        <v>0</v>
      </c>
      <c r="P40" s="16"/>
      <c r="Q40" s="16">
        <v>48066666</v>
      </c>
      <c r="R40" s="16"/>
      <c r="S40" s="16">
        <v>2419</v>
      </c>
      <c r="T40" s="16"/>
      <c r="U40" s="16">
        <v>158379657882</v>
      </c>
      <c r="V40" s="16"/>
      <c r="W40" s="16">
        <v>115581439126.929</v>
      </c>
      <c r="Y40" s="6">
        <v>3.4803442728080143E-3</v>
      </c>
    </row>
    <row r="41" spans="1:25" x14ac:dyDescent="0.55000000000000004">
      <c r="A41" s="1" t="s">
        <v>47</v>
      </c>
      <c r="C41" s="16">
        <v>2435209</v>
      </c>
      <c r="D41" s="16"/>
      <c r="E41" s="16">
        <v>5678853868</v>
      </c>
      <c r="F41" s="16"/>
      <c r="G41" s="16">
        <v>4744610232.6420002</v>
      </c>
      <c r="H41" s="16"/>
      <c r="I41" s="16">
        <v>0</v>
      </c>
      <c r="J41" s="16"/>
      <c r="K41" s="16">
        <v>0</v>
      </c>
      <c r="L41" s="16"/>
      <c r="M41" s="16">
        <v>0</v>
      </c>
      <c r="N41" s="16"/>
      <c r="O41" s="16">
        <v>0</v>
      </c>
      <c r="P41" s="16"/>
      <c r="Q41" s="16">
        <v>2435209</v>
      </c>
      <c r="R41" s="16"/>
      <c r="S41" s="16">
        <v>3040</v>
      </c>
      <c r="T41" s="16"/>
      <c r="U41" s="16">
        <v>5678853868</v>
      </c>
      <c r="V41" s="16"/>
      <c r="W41" s="16">
        <v>7358987299.6079998</v>
      </c>
      <c r="Y41" s="6">
        <v>2.2159102270504944E-4</v>
      </c>
    </row>
    <row r="42" spans="1:25" x14ac:dyDescent="0.55000000000000004">
      <c r="A42" s="1" t="s">
        <v>48</v>
      </c>
      <c r="C42" s="16">
        <v>70231606</v>
      </c>
      <c r="D42" s="16"/>
      <c r="E42" s="16">
        <v>468985832157</v>
      </c>
      <c r="F42" s="16"/>
      <c r="G42" s="16">
        <v>300338657616.37903</v>
      </c>
      <c r="H42" s="16"/>
      <c r="I42" s="16">
        <v>0</v>
      </c>
      <c r="J42" s="16"/>
      <c r="K42" s="16">
        <v>0</v>
      </c>
      <c r="L42" s="16"/>
      <c r="M42" s="16">
        <v>0</v>
      </c>
      <c r="N42" s="16"/>
      <c r="O42" s="16">
        <v>0</v>
      </c>
      <c r="P42" s="16"/>
      <c r="Q42" s="16">
        <v>70231606</v>
      </c>
      <c r="R42" s="16"/>
      <c r="S42" s="16">
        <v>5013</v>
      </c>
      <c r="T42" s="16"/>
      <c r="U42" s="16">
        <v>468985832157</v>
      </c>
      <c r="V42" s="16"/>
      <c r="W42" s="16">
        <v>349976218184.776</v>
      </c>
      <c r="Y42" s="6">
        <v>1.0538350584480704E-2</v>
      </c>
    </row>
    <row r="43" spans="1:25" x14ac:dyDescent="0.55000000000000004">
      <c r="A43" s="1" t="s">
        <v>49</v>
      </c>
      <c r="C43" s="16">
        <v>10944108</v>
      </c>
      <c r="D43" s="16"/>
      <c r="E43" s="16">
        <v>219490133710</v>
      </c>
      <c r="F43" s="16"/>
      <c r="G43" s="16">
        <v>260551823849.73001</v>
      </c>
      <c r="H43" s="16"/>
      <c r="I43" s="16">
        <v>0</v>
      </c>
      <c r="J43" s="16"/>
      <c r="K43" s="16">
        <v>0</v>
      </c>
      <c r="L43" s="16"/>
      <c r="M43" s="16">
        <v>0</v>
      </c>
      <c r="N43" s="16"/>
      <c r="O43" s="16">
        <v>0</v>
      </c>
      <c r="P43" s="16"/>
      <c r="Q43" s="16">
        <v>10944108</v>
      </c>
      <c r="R43" s="16"/>
      <c r="S43" s="16">
        <v>23750</v>
      </c>
      <c r="T43" s="16"/>
      <c r="U43" s="16">
        <v>219490133710</v>
      </c>
      <c r="V43" s="16"/>
      <c r="W43" s="16">
        <v>258376025738.25</v>
      </c>
      <c r="Y43" s="6">
        <v>7.7801204778346076E-3</v>
      </c>
    </row>
    <row r="44" spans="1:25" x14ac:dyDescent="0.55000000000000004">
      <c r="A44" s="1" t="s">
        <v>50</v>
      </c>
      <c r="C44" s="16">
        <v>538214</v>
      </c>
      <c r="D44" s="16"/>
      <c r="E44" s="16">
        <v>173702413977</v>
      </c>
      <c r="F44" s="16"/>
      <c r="G44" s="16">
        <v>392612932137.52802</v>
      </c>
      <c r="H44" s="16"/>
      <c r="I44" s="16">
        <v>0</v>
      </c>
      <c r="J44" s="16"/>
      <c r="K44" s="16">
        <v>0</v>
      </c>
      <c r="L44" s="16"/>
      <c r="M44" s="16">
        <v>0</v>
      </c>
      <c r="N44" s="16"/>
      <c r="O44" s="16">
        <v>0</v>
      </c>
      <c r="P44" s="16"/>
      <c r="Q44" s="16">
        <v>538214</v>
      </c>
      <c r="R44" s="16"/>
      <c r="S44" s="16">
        <v>710460</v>
      </c>
      <c r="T44" s="16"/>
      <c r="U44" s="16">
        <v>173702413977</v>
      </c>
      <c r="V44" s="16"/>
      <c r="W44" s="16">
        <v>380104360305.28198</v>
      </c>
      <c r="Y44" s="6">
        <v>1.1445557724930807E-2</v>
      </c>
    </row>
    <row r="45" spans="1:25" x14ac:dyDescent="0.55000000000000004">
      <c r="A45" s="1" t="s">
        <v>51</v>
      </c>
      <c r="C45" s="16">
        <v>11359792</v>
      </c>
      <c r="D45" s="16"/>
      <c r="E45" s="16">
        <v>91092876655</v>
      </c>
      <c r="F45" s="16"/>
      <c r="G45" s="16">
        <v>40109898795.9552</v>
      </c>
      <c r="H45" s="16"/>
      <c r="I45" s="16">
        <v>0</v>
      </c>
      <c r="J45" s="16"/>
      <c r="K45" s="16">
        <v>0</v>
      </c>
      <c r="L45" s="16"/>
      <c r="M45" s="16">
        <v>0</v>
      </c>
      <c r="N45" s="16"/>
      <c r="O45" s="16">
        <v>0</v>
      </c>
      <c r="P45" s="16"/>
      <c r="Q45" s="16">
        <v>11359792</v>
      </c>
      <c r="R45" s="16"/>
      <c r="S45" s="16">
        <v>4447</v>
      </c>
      <c r="T45" s="16"/>
      <c r="U45" s="16">
        <v>91092876655</v>
      </c>
      <c r="V45" s="16"/>
      <c r="W45" s="16">
        <v>50216418903.607201</v>
      </c>
      <c r="Y45" s="6">
        <v>1.5120976798027957E-3</v>
      </c>
    </row>
    <row r="46" spans="1:25" x14ac:dyDescent="0.55000000000000004">
      <c r="A46" s="1" t="s">
        <v>52</v>
      </c>
      <c r="C46" s="16">
        <v>281847044</v>
      </c>
      <c r="D46" s="16"/>
      <c r="E46" s="16">
        <v>212203109040</v>
      </c>
      <c r="F46" s="16"/>
      <c r="G46" s="16">
        <v>286053625224.052</v>
      </c>
      <c r="H46" s="16"/>
      <c r="I46" s="16">
        <v>36060000</v>
      </c>
      <c r="J46" s="16"/>
      <c r="K46" s="16">
        <v>37343830158</v>
      </c>
      <c r="L46" s="16"/>
      <c r="M46" s="16">
        <v>-9</v>
      </c>
      <c r="N46" s="16"/>
      <c r="O46" s="16">
        <v>9</v>
      </c>
      <c r="P46" s="16"/>
      <c r="Q46" s="16">
        <v>317907035</v>
      </c>
      <c r="R46" s="16"/>
      <c r="S46" s="16">
        <v>1040</v>
      </c>
      <c r="T46" s="16"/>
      <c r="U46" s="16">
        <v>249546932223</v>
      </c>
      <c r="V46" s="16"/>
      <c r="W46" s="16">
        <v>328656107667.41998</v>
      </c>
      <c r="Y46" s="6">
        <v>9.8963675368978852E-3</v>
      </c>
    </row>
    <row r="47" spans="1:25" x14ac:dyDescent="0.55000000000000004">
      <c r="A47" s="1" t="s">
        <v>53</v>
      </c>
      <c r="C47" s="16">
        <v>72100000</v>
      </c>
      <c r="D47" s="16"/>
      <c r="E47" s="16">
        <v>309812180799</v>
      </c>
      <c r="F47" s="16"/>
      <c r="G47" s="16">
        <v>318935972250</v>
      </c>
      <c r="H47" s="16"/>
      <c r="I47" s="16">
        <v>0</v>
      </c>
      <c r="J47" s="16"/>
      <c r="K47" s="16">
        <v>0</v>
      </c>
      <c r="L47" s="16"/>
      <c r="M47" s="16">
        <v>0</v>
      </c>
      <c r="N47" s="16"/>
      <c r="O47" s="16">
        <v>0</v>
      </c>
      <c r="P47" s="16"/>
      <c r="Q47" s="16">
        <v>72100000</v>
      </c>
      <c r="R47" s="16"/>
      <c r="S47" s="16">
        <v>5020</v>
      </c>
      <c r="T47" s="16"/>
      <c r="U47" s="16">
        <v>309812180799</v>
      </c>
      <c r="V47" s="16"/>
      <c r="W47" s="16">
        <v>359788445100</v>
      </c>
      <c r="Y47" s="6">
        <v>1.0833812624111391E-2</v>
      </c>
    </row>
    <row r="48" spans="1:25" x14ac:dyDescent="0.55000000000000004">
      <c r="A48" s="1" t="s">
        <v>54</v>
      </c>
      <c r="C48" s="16">
        <v>97010998</v>
      </c>
      <c r="D48" s="16"/>
      <c r="E48" s="16">
        <v>382524306479</v>
      </c>
      <c r="F48" s="16"/>
      <c r="G48" s="16">
        <v>598853789709.39905</v>
      </c>
      <c r="H48" s="16"/>
      <c r="I48" s="16">
        <v>0</v>
      </c>
      <c r="J48" s="16"/>
      <c r="K48" s="16">
        <v>0</v>
      </c>
      <c r="L48" s="16"/>
      <c r="M48" s="16">
        <v>0</v>
      </c>
      <c r="N48" s="16"/>
      <c r="O48" s="16">
        <v>0</v>
      </c>
      <c r="P48" s="16"/>
      <c r="Q48" s="16">
        <v>97010998</v>
      </c>
      <c r="R48" s="16"/>
      <c r="S48" s="16">
        <v>6860</v>
      </c>
      <c r="T48" s="16"/>
      <c r="U48" s="16">
        <v>382524306479</v>
      </c>
      <c r="V48" s="16"/>
      <c r="W48" s="16">
        <v>661535748374.63403</v>
      </c>
      <c r="Y48" s="6">
        <v>1.9919912492048195E-2</v>
      </c>
    </row>
    <row r="49" spans="1:25" x14ac:dyDescent="0.55000000000000004">
      <c r="A49" s="1" t="s">
        <v>55</v>
      </c>
      <c r="C49" s="16">
        <v>53195935</v>
      </c>
      <c r="D49" s="16"/>
      <c r="E49" s="16">
        <v>276310634658</v>
      </c>
      <c r="F49" s="16"/>
      <c r="G49" s="16">
        <v>448417474703.64001</v>
      </c>
      <c r="H49" s="16"/>
      <c r="I49" s="16">
        <v>0</v>
      </c>
      <c r="J49" s="16"/>
      <c r="K49" s="16">
        <v>0</v>
      </c>
      <c r="L49" s="16"/>
      <c r="M49" s="16">
        <v>0</v>
      </c>
      <c r="N49" s="16"/>
      <c r="O49" s="16">
        <v>0</v>
      </c>
      <c r="P49" s="16"/>
      <c r="Q49" s="16">
        <v>53195935</v>
      </c>
      <c r="R49" s="16"/>
      <c r="S49" s="16">
        <v>8990</v>
      </c>
      <c r="T49" s="16"/>
      <c r="U49" s="16">
        <v>276310634658</v>
      </c>
      <c r="V49" s="16"/>
      <c r="W49" s="16">
        <v>475385978488.883</v>
      </c>
      <c r="Y49" s="6">
        <v>1.4314641521205446E-2</v>
      </c>
    </row>
    <row r="50" spans="1:25" x14ac:dyDescent="0.55000000000000004">
      <c r="A50" s="1" t="s">
        <v>56</v>
      </c>
      <c r="C50" s="16">
        <v>27973679</v>
      </c>
      <c r="D50" s="16"/>
      <c r="E50" s="16">
        <v>145746599635</v>
      </c>
      <c r="F50" s="16"/>
      <c r="G50" s="16">
        <v>130527163953.105</v>
      </c>
      <c r="H50" s="16"/>
      <c r="I50" s="16">
        <v>0</v>
      </c>
      <c r="J50" s="16"/>
      <c r="K50" s="16">
        <v>0</v>
      </c>
      <c r="L50" s="16"/>
      <c r="M50" s="16">
        <v>-1</v>
      </c>
      <c r="N50" s="16"/>
      <c r="O50" s="16">
        <v>1</v>
      </c>
      <c r="P50" s="16"/>
      <c r="Q50" s="16">
        <v>27973678</v>
      </c>
      <c r="R50" s="16"/>
      <c r="S50" s="16">
        <v>4610</v>
      </c>
      <c r="T50" s="16"/>
      <c r="U50" s="16">
        <v>145746594425</v>
      </c>
      <c r="V50" s="16"/>
      <c r="W50" s="16">
        <v>128191351579.299</v>
      </c>
      <c r="Y50" s="6">
        <v>3.8600491537623067E-3</v>
      </c>
    </row>
    <row r="51" spans="1:25" x14ac:dyDescent="0.55000000000000004">
      <c r="A51" s="1" t="s">
        <v>57</v>
      </c>
      <c r="C51" s="16">
        <v>6033787</v>
      </c>
      <c r="D51" s="16"/>
      <c r="E51" s="16">
        <v>55790261615</v>
      </c>
      <c r="F51" s="16"/>
      <c r="G51" s="16">
        <v>52181607915.945</v>
      </c>
      <c r="H51" s="16"/>
      <c r="I51" s="16">
        <v>0</v>
      </c>
      <c r="J51" s="16"/>
      <c r="K51" s="16">
        <v>0</v>
      </c>
      <c r="L51" s="16"/>
      <c r="M51" s="16">
        <v>0</v>
      </c>
      <c r="N51" s="16"/>
      <c r="O51" s="16">
        <v>0</v>
      </c>
      <c r="P51" s="16"/>
      <c r="Q51" s="16">
        <v>6033787</v>
      </c>
      <c r="R51" s="16"/>
      <c r="S51" s="16">
        <v>10010</v>
      </c>
      <c r="T51" s="16"/>
      <c r="U51" s="16">
        <v>55790261615</v>
      </c>
      <c r="V51" s="16"/>
      <c r="W51" s="16">
        <v>60038838533.1735</v>
      </c>
      <c r="Y51" s="6">
        <v>1.8078666385655986E-3</v>
      </c>
    </row>
    <row r="52" spans="1:25" x14ac:dyDescent="0.55000000000000004">
      <c r="A52" s="1" t="s">
        <v>58</v>
      </c>
      <c r="C52" s="16">
        <v>61642926</v>
      </c>
      <c r="D52" s="16"/>
      <c r="E52" s="16">
        <v>292759916768</v>
      </c>
      <c r="F52" s="16"/>
      <c r="G52" s="16">
        <v>880538283982.61096</v>
      </c>
      <c r="H52" s="16"/>
      <c r="I52" s="16">
        <v>0</v>
      </c>
      <c r="J52" s="16"/>
      <c r="K52" s="16">
        <v>0</v>
      </c>
      <c r="L52" s="16"/>
      <c r="M52" s="16">
        <v>0</v>
      </c>
      <c r="N52" s="16"/>
      <c r="O52" s="16">
        <v>0</v>
      </c>
      <c r="P52" s="16"/>
      <c r="Q52" s="16">
        <v>61642926</v>
      </c>
      <c r="R52" s="16"/>
      <c r="S52" s="16">
        <v>14960</v>
      </c>
      <c r="T52" s="16"/>
      <c r="U52" s="16">
        <v>292759916768</v>
      </c>
      <c r="V52" s="16"/>
      <c r="W52" s="16">
        <v>916691212830.88794</v>
      </c>
      <c r="Y52" s="6">
        <v>2.7603056655193442E-2</v>
      </c>
    </row>
    <row r="53" spans="1:25" x14ac:dyDescent="0.55000000000000004">
      <c r="A53" s="1" t="s">
        <v>59</v>
      </c>
      <c r="C53" s="16">
        <v>68233961</v>
      </c>
      <c r="D53" s="16"/>
      <c r="E53" s="16">
        <v>622447917304</v>
      </c>
      <c r="F53" s="16"/>
      <c r="G53" s="16">
        <v>965870277592.39197</v>
      </c>
      <c r="H53" s="16"/>
      <c r="I53" s="16">
        <v>700000</v>
      </c>
      <c r="J53" s="16"/>
      <c r="K53" s="16">
        <v>9807011973</v>
      </c>
      <c r="L53" s="16"/>
      <c r="M53" s="16">
        <v>0</v>
      </c>
      <c r="N53" s="16"/>
      <c r="O53" s="16">
        <v>0</v>
      </c>
      <c r="P53" s="16"/>
      <c r="Q53" s="16">
        <v>68933961</v>
      </c>
      <c r="R53" s="16"/>
      <c r="S53" s="16">
        <v>14770</v>
      </c>
      <c r="T53" s="16"/>
      <c r="U53" s="16">
        <v>632254929277</v>
      </c>
      <c r="V53" s="16"/>
      <c r="W53" s="16">
        <v>1012096584076.38</v>
      </c>
      <c r="Y53" s="6">
        <v>3.0475866856533189E-2</v>
      </c>
    </row>
    <row r="54" spans="1:25" x14ac:dyDescent="0.55000000000000004">
      <c r="A54" s="1" t="s">
        <v>60</v>
      </c>
      <c r="C54" s="16">
        <v>629846</v>
      </c>
      <c r="D54" s="16"/>
      <c r="E54" s="16">
        <v>15778148953</v>
      </c>
      <c r="F54" s="16"/>
      <c r="G54" s="16">
        <v>17098747749.153</v>
      </c>
      <c r="H54" s="16"/>
      <c r="I54" s="16">
        <v>0</v>
      </c>
      <c r="J54" s="16"/>
      <c r="K54" s="16">
        <v>0</v>
      </c>
      <c r="L54" s="16"/>
      <c r="M54" s="16">
        <v>0</v>
      </c>
      <c r="N54" s="16"/>
      <c r="O54" s="16">
        <v>0</v>
      </c>
      <c r="P54" s="16"/>
      <c r="Q54" s="16">
        <v>629846</v>
      </c>
      <c r="R54" s="16"/>
      <c r="S54" s="16">
        <v>27590</v>
      </c>
      <c r="T54" s="16"/>
      <c r="U54" s="16">
        <v>15778148953</v>
      </c>
      <c r="V54" s="16"/>
      <c r="W54" s="16">
        <v>17274055305.716999</v>
      </c>
      <c r="Y54" s="6">
        <v>5.2014977409477442E-4</v>
      </c>
    </row>
    <row r="55" spans="1:25" x14ac:dyDescent="0.55000000000000004">
      <c r="A55" s="1" t="s">
        <v>61</v>
      </c>
      <c r="C55" s="16">
        <v>1750945</v>
      </c>
      <c r="D55" s="16"/>
      <c r="E55" s="16">
        <v>98373758090</v>
      </c>
      <c r="F55" s="16"/>
      <c r="G55" s="16">
        <v>103213243820.925</v>
      </c>
      <c r="H55" s="16"/>
      <c r="I55" s="16">
        <v>0</v>
      </c>
      <c r="J55" s="16"/>
      <c r="K55" s="16">
        <v>0</v>
      </c>
      <c r="L55" s="16"/>
      <c r="M55" s="16">
        <v>0</v>
      </c>
      <c r="N55" s="16"/>
      <c r="O55" s="16">
        <v>0</v>
      </c>
      <c r="P55" s="16"/>
      <c r="Q55" s="16">
        <v>1750945</v>
      </c>
      <c r="R55" s="16"/>
      <c r="S55" s="16">
        <v>53900</v>
      </c>
      <c r="T55" s="16"/>
      <c r="U55" s="16">
        <v>98373758090</v>
      </c>
      <c r="V55" s="16"/>
      <c r="W55" s="16">
        <v>93814398683.774994</v>
      </c>
      <c r="Y55" s="6">
        <v>2.824903441524394E-3</v>
      </c>
    </row>
    <row r="56" spans="1:25" x14ac:dyDescent="0.55000000000000004">
      <c r="A56" s="1" t="s">
        <v>62</v>
      </c>
      <c r="C56" s="16">
        <v>5112144</v>
      </c>
      <c r="D56" s="16"/>
      <c r="E56" s="16">
        <v>58110335989</v>
      </c>
      <c r="F56" s="16"/>
      <c r="G56" s="16">
        <v>63623218824.863998</v>
      </c>
      <c r="H56" s="16"/>
      <c r="I56" s="16">
        <v>0</v>
      </c>
      <c r="J56" s="16"/>
      <c r="K56" s="16">
        <v>0</v>
      </c>
      <c r="L56" s="16"/>
      <c r="M56" s="16">
        <v>0</v>
      </c>
      <c r="N56" s="16"/>
      <c r="O56" s="16">
        <v>0</v>
      </c>
      <c r="P56" s="16"/>
      <c r="Q56" s="16">
        <v>5112144</v>
      </c>
      <c r="R56" s="16"/>
      <c r="S56" s="16">
        <v>12840</v>
      </c>
      <c r="T56" s="16"/>
      <c r="U56" s="16">
        <v>58110335989</v>
      </c>
      <c r="V56" s="16"/>
      <c r="W56" s="16">
        <v>65249371382.688004</v>
      </c>
      <c r="Y56" s="6">
        <v>1.964764219163907E-3</v>
      </c>
    </row>
    <row r="57" spans="1:25" x14ac:dyDescent="0.55000000000000004">
      <c r="A57" s="1" t="s">
        <v>63</v>
      </c>
      <c r="C57" s="16">
        <v>2426064</v>
      </c>
      <c r="D57" s="16"/>
      <c r="E57" s="16">
        <v>92854504610</v>
      </c>
      <c r="F57" s="16"/>
      <c r="G57" s="16">
        <v>104206485598.632</v>
      </c>
      <c r="H57" s="16"/>
      <c r="I57" s="16">
        <v>0</v>
      </c>
      <c r="J57" s="16"/>
      <c r="K57" s="16">
        <v>0</v>
      </c>
      <c r="L57" s="16"/>
      <c r="M57" s="16">
        <v>0</v>
      </c>
      <c r="N57" s="16"/>
      <c r="O57" s="16">
        <v>0</v>
      </c>
      <c r="P57" s="16"/>
      <c r="Q57" s="16">
        <v>2426064</v>
      </c>
      <c r="R57" s="16"/>
      <c r="S57" s="16">
        <v>28810</v>
      </c>
      <c r="T57" s="16"/>
      <c r="U57" s="16">
        <v>65726622179</v>
      </c>
      <c r="V57" s="16"/>
      <c r="W57" s="16">
        <v>69479029162.151993</v>
      </c>
      <c r="Y57" s="6">
        <v>2.0921260632445079E-3</v>
      </c>
    </row>
    <row r="58" spans="1:25" x14ac:dyDescent="0.55000000000000004">
      <c r="A58" s="1" t="s">
        <v>64</v>
      </c>
      <c r="C58" s="16">
        <v>8582415</v>
      </c>
      <c r="D58" s="16"/>
      <c r="E58" s="16">
        <v>93343463094</v>
      </c>
      <c r="F58" s="16"/>
      <c r="G58" s="16">
        <v>94868607893.940002</v>
      </c>
      <c r="H58" s="16"/>
      <c r="I58" s="16">
        <v>0</v>
      </c>
      <c r="J58" s="16"/>
      <c r="K58" s="16">
        <v>0</v>
      </c>
      <c r="L58" s="16"/>
      <c r="M58" s="16">
        <v>0</v>
      </c>
      <c r="N58" s="16"/>
      <c r="O58" s="16">
        <v>0</v>
      </c>
      <c r="P58" s="16"/>
      <c r="Q58" s="16">
        <v>8582415</v>
      </c>
      <c r="R58" s="16"/>
      <c r="S58" s="16">
        <v>11390</v>
      </c>
      <c r="T58" s="16"/>
      <c r="U58" s="16">
        <v>93343463094</v>
      </c>
      <c r="V58" s="16"/>
      <c r="W58" s="16">
        <v>97172072294.242493</v>
      </c>
      <c r="Y58" s="6">
        <v>2.9260084304259079E-3</v>
      </c>
    </row>
    <row r="59" spans="1:25" x14ac:dyDescent="0.55000000000000004">
      <c r="A59" s="1" t="s">
        <v>65</v>
      </c>
      <c r="C59" s="16">
        <v>5820926</v>
      </c>
      <c r="D59" s="16"/>
      <c r="E59" s="16">
        <v>54469603871</v>
      </c>
      <c r="F59" s="16"/>
      <c r="G59" s="16">
        <v>164562129984.13199</v>
      </c>
      <c r="H59" s="16"/>
      <c r="I59" s="16">
        <v>0</v>
      </c>
      <c r="J59" s="16"/>
      <c r="K59" s="16">
        <v>0</v>
      </c>
      <c r="L59" s="16"/>
      <c r="M59" s="16">
        <v>0</v>
      </c>
      <c r="N59" s="16"/>
      <c r="O59" s="16">
        <v>0</v>
      </c>
      <c r="P59" s="16"/>
      <c r="Q59" s="16">
        <v>5820926</v>
      </c>
      <c r="R59" s="16"/>
      <c r="S59" s="16">
        <v>26320</v>
      </c>
      <c r="T59" s="16"/>
      <c r="U59" s="16">
        <v>54469603871</v>
      </c>
      <c r="V59" s="16"/>
      <c r="W59" s="16">
        <v>152295192024.69601</v>
      </c>
      <c r="Y59" s="6">
        <v>4.5858548166827166E-3</v>
      </c>
    </row>
    <row r="60" spans="1:25" x14ac:dyDescent="0.55000000000000004">
      <c r="A60" s="1" t="s">
        <v>66</v>
      </c>
      <c r="C60" s="16">
        <v>45861974</v>
      </c>
      <c r="D60" s="16"/>
      <c r="E60" s="16">
        <v>371178100259</v>
      </c>
      <c r="F60" s="16"/>
      <c r="G60" s="16">
        <v>707998649305.49097</v>
      </c>
      <c r="H60" s="16"/>
      <c r="I60" s="16">
        <v>0</v>
      </c>
      <c r="J60" s="16"/>
      <c r="K60" s="16">
        <v>0</v>
      </c>
      <c r="L60" s="16"/>
      <c r="M60" s="16">
        <v>0</v>
      </c>
      <c r="N60" s="16"/>
      <c r="O60" s="16">
        <v>0</v>
      </c>
      <c r="P60" s="16"/>
      <c r="Q60" s="16">
        <v>45861974</v>
      </c>
      <c r="R60" s="16"/>
      <c r="S60" s="16">
        <v>14060</v>
      </c>
      <c r="T60" s="16"/>
      <c r="U60" s="16">
        <v>371178100259</v>
      </c>
      <c r="V60" s="16"/>
      <c r="W60" s="16">
        <v>640982679281.08203</v>
      </c>
      <c r="Y60" s="6">
        <v>1.9301026303671389E-2</v>
      </c>
    </row>
    <row r="61" spans="1:25" x14ac:dyDescent="0.55000000000000004">
      <c r="A61" s="1" t="s">
        <v>67</v>
      </c>
      <c r="C61" s="16">
        <v>10148705</v>
      </c>
      <c r="D61" s="16"/>
      <c r="E61" s="16">
        <v>94444459093</v>
      </c>
      <c r="F61" s="16"/>
      <c r="G61" s="16">
        <v>99571720425.817505</v>
      </c>
      <c r="H61" s="16"/>
      <c r="I61" s="16">
        <v>0</v>
      </c>
      <c r="J61" s="16"/>
      <c r="K61" s="16">
        <v>0</v>
      </c>
      <c r="L61" s="16"/>
      <c r="M61" s="16">
        <v>0</v>
      </c>
      <c r="N61" s="16"/>
      <c r="O61" s="16">
        <v>0</v>
      </c>
      <c r="P61" s="16"/>
      <c r="Q61" s="16">
        <v>10148705</v>
      </c>
      <c r="R61" s="16"/>
      <c r="S61" s="16">
        <v>10130</v>
      </c>
      <c r="T61" s="16"/>
      <c r="U61" s="16">
        <v>94444459093</v>
      </c>
      <c r="V61" s="16"/>
      <c r="W61" s="16">
        <v>102194683679.183</v>
      </c>
      <c r="Y61" s="6">
        <v>3.0772473914577169E-3</v>
      </c>
    </row>
    <row r="62" spans="1:25" x14ac:dyDescent="0.55000000000000004">
      <c r="A62" s="1" t="s">
        <v>68</v>
      </c>
      <c r="C62" s="16">
        <v>2630196</v>
      </c>
      <c r="D62" s="16"/>
      <c r="E62" s="16">
        <v>50040096510</v>
      </c>
      <c r="F62" s="16"/>
      <c r="G62" s="16">
        <v>24812044707.762001</v>
      </c>
      <c r="H62" s="16"/>
      <c r="I62" s="16">
        <v>0</v>
      </c>
      <c r="J62" s="16"/>
      <c r="K62" s="16">
        <v>0</v>
      </c>
      <c r="L62" s="16"/>
      <c r="M62" s="16">
        <v>0</v>
      </c>
      <c r="N62" s="16"/>
      <c r="O62" s="16">
        <v>0</v>
      </c>
      <c r="P62" s="16"/>
      <c r="Q62" s="16">
        <v>2630196</v>
      </c>
      <c r="R62" s="16"/>
      <c r="S62" s="16">
        <v>12500</v>
      </c>
      <c r="T62" s="16"/>
      <c r="U62" s="16">
        <v>50040096510</v>
      </c>
      <c r="V62" s="16"/>
      <c r="W62" s="16">
        <v>32681829172.5</v>
      </c>
      <c r="Y62" s="6">
        <v>9.8410279232194952E-4</v>
      </c>
    </row>
    <row r="63" spans="1:25" x14ac:dyDescent="0.55000000000000004">
      <c r="A63" s="1" t="s">
        <v>69</v>
      </c>
      <c r="C63" s="16">
        <v>178047</v>
      </c>
      <c r="D63" s="16"/>
      <c r="E63" s="16">
        <v>1325979605</v>
      </c>
      <c r="F63" s="16"/>
      <c r="G63" s="16">
        <v>2647734800.4359999</v>
      </c>
      <c r="H63" s="16"/>
      <c r="I63" s="16">
        <v>0</v>
      </c>
      <c r="J63" s="16"/>
      <c r="K63" s="16">
        <v>0</v>
      </c>
      <c r="L63" s="16"/>
      <c r="M63" s="16">
        <v>-178047</v>
      </c>
      <c r="N63" s="16"/>
      <c r="O63" s="16">
        <v>3051266619</v>
      </c>
      <c r="P63" s="16"/>
      <c r="Q63" s="16">
        <v>0</v>
      </c>
      <c r="R63" s="16"/>
      <c r="S63" s="16">
        <v>0</v>
      </c>
      <c r="T63" s="16"/>
      <c r="U63" s="16">
        <v>0</v>
      </c>
      <c r="V63" s="16"/>
      <c r="W63" s="16">
        <v>0</v>
      </c>
      <c r="Y63" s="6">
        <v>0</v>
      </c>
    </row>
    <row r="64" spans="1:25" x14ac:dyDescent="0.55000000000000004">
      <c r="A64" s="1" t="s">
        <v>70</v>
      </c>
      <c r="C64" s="16">
        <v>65012901</v>
      </c>
      <c r="D64" s="16"/>
      <c r="E64" s="16">
        <v>465899303075</v>
      </c>
      <c r="F64" s="16"/>
      <c r="G64" s="16">
        <v>516362333170.01001</v>
      </c>
      <c r="H64" s="16"/>
      <c r="I64" s="16">
        <v>1</v>
      </c>
      <c r="J64" s="16"/>
      <c r="K64" s="16">
        <v>1</v>
      </c>
      <c r="L64" s="16"/>
      <c r="M64" s="16">
        <v>0</v>
      </c>
      <c r="N64" s="16"/>
      <c r="O64" s="16">
        <v>0</v>
      </c>
      <c r="P64" s="16"/>
      <c r="Q64" s="16">
        <v>65012902</v>
      </c>
      <c r="R64" s="16"/>
      <c r="S64" s="16">
        <v>8450</v>
      </c>
      <c r="T64" s="16"/>
      <c r="U64" s="16">
        <v>465899303076</v>
      </c>
      <c r="V64" s="16"/>
      <c r="W64" s="16">
        <v>546090335719.69501</v>
      </c>
      <c r="Y64" s="6">
        <v>1.6443664196555543E-2</v>
      </c>
    </row>
    <row r="65" spans="1:25" x14ac:dyDescent="0.55000000000000004">
      <c r="A65" s="1" t="s">
        <v>71</v>
      </c>
      <c r="C65" s="16">
        <v>1359359</v>
      </c>
      <c r="D65" s="16"/>
      <c r="E65" s="16">
        <v>57035592632</v>
      </c>
      <c r="F65" s="16"/>
      <c r="G65" s="16">
        <v>86697535423.031998</v>
      </c>
      <c r="H65" s="16"/>
      <c r="I65" s="16">
        <v>0</v>
      </c>
      <c r="J65" s="16"/>
      <c r="K65" s="16">
        <v>0</v>
      </c>
      <c r="L65" s="16"/>
      <c r="M65" s="16">
        <v>0</v>
      </c>
      <c r="N65" s="16"/>
      <c r="O65" s="16">
        <v>0</v>
      </c>
      <c r="P65" s="16"/>
      <c r="Q65" s="16">
        <v>1359359</v>
      </c>
      <c r="R65" s="16"/>
      <c r="S65" s="16">
        <v>66910</v>
      </c>
      <c r="T65" s="16"/>
      <c r="U65" s="16">
        <v>57035592632</v>
      </c>
      <c r="V65" s="16"/>
      <c r="W65" s="16">
        <v>90413530161.394501</v>
      </c>
      <c r="Y65" s="6">
        <v>2.7224977838872558E-3</v>
      </c>
    </row>
    <row r="66" spans="1:25" x14ac:dyDescent="0.55000000000000004">
      <c r="A66" s="1" t="s">
        <v>72</v>
      </c>
      <c r="C66" s="16">
        <v>5699162</v>
      </c>
      <c r="D66" s="16"/>
      <c r="E66" s="16">
        <v>190003346017</v>
      </c>
      <c r="F66" s="16"/>
      <c r="G66" s="16">
        <v>189102743946.14999</v>
      </c>
      <c r="H66" s="16"/>
      <c r="I66" s="16">
        <v>0</v>
      </c>
      <c r="J66" s="16"/>
      <c r="K66" s="16">
        <v>0</v>
      </c>
      <c r="L66" s="16"/>
      <c r="M66" s="16">
        <v>-5699162</v>
      </c>
      <c r="N66" s="16"/>
      <c r="O66" s="16">
        <v>194004079404</v>
      </c>
      <c r="P66" s="16"/>
      <c r="Q66" s="16">
        <v>0</v>
      </c>
      <c r="R66" s="16"/>
      <c r="S66" s="16">
        <v>0</v>
      </c>
      <c r="T66" s="16"/>
      <c r="U66" s="16">
        <v>0</v>
      </c>
      <c r="V66" s="16"/>
      <c r="W66" s="16">
        <v>0</v>
      </c>
      <c r="Y66" s="6">
        <v>0</v>
      </c>
    </row>
    <row r="67" spans="1:25" x14ac:dyDescent="0.55000000000000004">
      <c r="A67" s="1" t="s">
        <v>73</v>
      </c>
      <c r="C67" s="16">
        <v>561012</v>
      </c>
      <c r="D67" s="16"/>
      <c r="E67" s="16">
        <v>3604960219</v>
      </c>
      <c r="F67" s="16"/>
      <c r="G67" s="16">
        <v>19462821853.139999</v>
      </c>
      <c r="H67" s="16"/>
      <c r="I67" s="16">
        <v>0</v>
      </c>
      <c r="J67" s="16"/>
      <c r="K67" s="16">
        <v>0</v>
      </c>
      <c r="L67" s="16"/>
      <c r="M67" s="16">
        <v>0</v>
      </c>
      <c r="N67" s="16"/>
      <c r="O67" s="16">
        <v>0</v>
      </c>
      <c r="P67" s="16"/>
      <c r="Q67" s="16">
        <v>561012</v>
      </c>
      <c r="R67" s="16"/>
      <c r="S67" s="16">
        <v>36200</v>
      </c>
      <c r="T67" s="16"/>
      <c r="U67" s="16">
        <v>3604960219</v>
      </c>
      <c r="V67" s="16"/>
      <c r="W67" s="16">
        <v>20187798025.32</v>
      </c>
      <c r="Y67" s="6">
        <v>6.0788728509314429E-4</v>
      </c>
    </row>
    <row r="68" spans="1:25" x14ac:dyDescent="0.55000000000000004">
      <c r="A68" s="1" t="s">
        <v>74</v>
      </c>
      <c r="C68" s="16">
        <v>22548162</v>
      </c>
      <c r="D68" s="16"/>
      <c r="E68" s="16">
        <v>219763018422</v>
      </c>
      <c r="F68" s="16"/>
      <c r="G68" s="16">
        <v>278830165425.08398</v>
      </c>
      <c r="H68" s="16"/>
      <c r="I68" s="16">
        <v>0</v>
      </c>
      <c r="J68" s="16"/>
      <c r="K68" s="16">
        <v>0</v>
      </c>
      <c r="L68" s="16"/>
      <c r="M68" s="16">
        <v>0</v>
      </c>
      <c r="N68" s="16"/>
      <c r="O68" s="16">
        <v>0</v>
      </c>
      <c r="P68" s="16"/>
      <c r="Q68" s="16">
        <v>22548162</v>
      </c>
      <c r="R68" s="16"/>
      <c r="S68" s="16">
        <v>15750</v>
      </c>
      <c r="T68" s="16"/>
      <c r="U68" s="16">
        <v>219763018422</v>
      </c>
      <c r="V68" s="16"/>
      <c r="W68" s="16">
        <v>353020506868.57501</v>
      </c>
      <c r="Y68" s="6">
        <v>1.0630019045831135E-2</v>
      </c>
    </row>
    <row r="69" spans="1:25" x14ac:dyDescent="0.55000000000000004">
      <c r="A69" s="1" t="s">
        <v>75</v>
      </c>
      <c r="C69" s="16">
        <v>108185</v>
      </c>
      <c r="D69" s="16"/>
      <c r="E69" s="16">
        <v>1337308947</v>
      </c>
      <c r="F69" s="16"/>
      <c r="G69" s="16">
        <v>1482994516.6575</v>
      </c>
      <c r="H69" s="16"/>
      <c r="I69" s="16">
        <v>0</v>
      </c>
      <c r="J69" s="16"/>
      <c r="K69" s="16">
        <v>0</v>
      </c>
      <c r="L69" s="16"/>
      <c r="M69" s="16">
        <v>0</v>
      </c>
      <c r="N69" s="16"/>
      <c r="O69" s="16">
        <v>0</v>
      </c>
      <c r="P69" s="16"/>
      <c r="Q69" s="16">
        <v>108185</v>
      </c>
      <c r="R69" s="16"/>
      <c r="S69" s="16">
        <v>14600</v>
      </c>
      <c r="T69" s="16"/>
      <c r="U69" s="16">
        <v>1337308947</v>
      </c>
      <c r="V69" s="16"/>
      <c r="W69" s="16">
        <v>1570102969.05</v>
      </c>
      <c r="Y69" s="6">
        <v>4.72783425896872E-5</v>
      </c>
    </row>
    <row r="70" spans="1:25" x14ac:dyDescent="0.55000000000000004">
      <c r="A70" s="1" t="s">
        <v>76</v>
      </c>
      <c r="C70" s="16">
        <v>2390004</v>
      </c>
      <c r="D70" s="16"/>
      <c r="E70" s="16">
        <v>16040459866</v>
      </c>
      <c r="F70" s="16"/>
      <c r="G70" s="16">
        <v>17462008550.07</v>
      </c>
      <c r="H70" s="16"/>
      <c r="I70" s="16">
        <v>0</v>
      </c>
      <c r="J70" s="16"/>
      <c r="K70" s="16">
        <v>0</v>
      </c>
      <c r="L70" s="16"/>
      <c r="M70" s="16">
        <v>0</v>
      </c>
      <c r="N70" s="16"/>
      <c r="O70" s="16">
        <v>0</v>
      </c>
      <c r="P70" s="16"/>
      <c r="Q70" s="16">
        <v>2390004</v>
      </c>
      <c r="R70" s="16"/>
      <c r="S70" s="16">
        <v>7450</v>
      </c>
      <c r="T70" s="16"/>
      <c r="U70" s="16">
        <v>16040459866</v>
      </c>
      <c r="V70" s="16"/>
      <c r="W70" s="16">
        <v>17699586897.689999</v>
      </c>
      <c r="Y70" s="6">
        <v>5.3296321931754688E-4</v>
      </c>
    </row>
    <row r="71" spans="1:25" x14ac:dyDescent="0.55000000000000004">
      <c r="A71" s="1" t="s">
        <v>77</v>
      </c>
      <c r="C71" s="16">
        <v>221500001</v>
      </c>
      <c r="D71" s="16"/>
      <c r="E71" s="16">
        <v>620396939168</v>
      </c>
      <c r="F71" s="16"/>
      <c r="G71" s="16">
        <v>1327697918244.1201</v>
      </c>
      <c r="H71" s="16"/>
      <c r="I71" s="16">
        <v>0</v>
      </c>
      <c r="J71" s="16"/>
      <c r="K71" s="16">
        <v>0</v>
      </c>
      <c r="L71" s="16"/>
      <c r="M71" s="16">
        <v>-1</v>
      </c>
      <c r="N71" s="16"/>
      <c r="O71" s="16">
        <v>1</v>
      </c>
      <c r="P71" s="16"/>
      <c r="Q71" s="16">
        <v>221500000</v>
      </c>
      <c r="R71" s="16"/>
      <c r="S71" s="16">
        <v>6170</v>
      </c>
      <c r="T71" s="16"/>
      <c r="U71" s="16">
        <v>620396936367</v>
      </c>
      <c r="V71" s="16"/>
      <c r="W71" s="16">
        <v>1358523402750</v>
      </c>
      <c r="Y71" s="6">
        <v>4.0907339274814616E-2</v>
      </c>
    </row>
    <row r="72" spans="1:25" x14ac:dyDescent="0.55000000000000004">
      <c r="A72" s="1" t="s">
        <v>78</v>
      </c>
      <c r="C72" s="16">
        <v>44223800</v>
      </c>
      <c r="D72" s="16"/>
      <c r="E72" s="16">
        <v>507223841214</v>
      </c>
      <c r="F72" s="16"/>
      <c r="G72" s="16">
        <v>957023750850.30005</v>
      </c>
      <c r="H72" s="16"/>
      <c r="I72" s="16">
        <v>0</v>
      </c>
      <c r="J72" s="16"/>
      <c r="K72" s="16">
        <v>0</v>
      </c>
      <c r="L72" s="16"/>
      <c r="M72" s="16">
        <v>0</v>
      </c>
      <c r="N72" s="16"/>
      <c r="O72" s="16">
        <v>0</v>
      </c>
      <c r="P72" s="16"/>
      <c r="Q72" s="16">
        <v>44223800</v>
      </c>
      <c r="R72" s="16"/>
      <c r="S72" s="16">
        <v>20980</v>
      </c>
      <c r="T72" s="16"/>
      <c r="U72" s="16">
        <v>507223841214</v>
      </c>
      <c r="V72" s="16"/>
      <c r="W72" s="16">
        <v>922294822822.19995</v>
      </c>
      <c r="Y72" s="6">
        <v>2.7771790424971955E-2</v>
      </c>
    </row>
    <row r="73" spans="1:25" x14ac:dyDescent="0.55000000000000004">
      <c r="A73" s="1" t="s">
        <v>79</v>
      </c>
      <c r="C73" s="16">
        <v>1604130</v>
      </c>
      <c r="D73" s="16"/>
      <c r="E73" s="16">
        <v>34671070372</v>
      </c>
      <c r="F73" s="16"/>
      <c r="G73" s="16">
        <v>35128716945.794998</v>
      </c>
      <c r="H73" s="16"/>
      <c r="I73" s="16">
        <v>0</v>
      </c>
      <c r="J73" s="16"/>
      <c r="K73" s="16">
        <v>0</v>
      </c>
      <c r="L73" s="16"/>
      <c r="M73" s="16">
        <v>0</v>
      </c>
      <c r="N73" s="16"/>
      <c r="O73" s="16">
        <v>0</v>
      </c>
      <c r="P73" s="16"/>
      <c r="Q73" s="16">
        <v>1604130</v>
      </c>
      <c r="R73" s="16"/>
      <c r="S73" s="16">
        <v>23170</v>
      </c>
      <c r="T73" s="16"/>
      <c r="U73" s="16">
        <v>34671070372</v>
      </c>
      <c r="V73" s="16"/>
      <c r="W73" s="16">
        <v>36946544332.004997</v>
      </c>
      <c r="Y73" s="6">
        <v>1.1125202708778344E-3</v>
      </c>
    </row>
    <row r="74" spans="1:25" x14ac:dyDescent="0.55000000000000004">
      <c r="A74" s="1" t="s">
        <v>80</v>
      </c>
      <c r="C74" s="16">
        <v>160749622</v>
      </c>
      <c r="D74" s="16"/>
      <c r="E74" s="16">
        <v>868337197776</v>
      </c>
      <c r="F74" s="16"/>
      <c r="G74" s="16">
        <v>1930301393929.1299</v>
      </c>
      <c r="H74" s="16"/>
      <c r="I74" s="16">
        <v>0</v>
      </c>
      <c r="J74" s="16"/>
      <c r="K74" s="16">
        <v>0</v>
      </c>
      <c r="L74" s="16"/>
      <c r="M74" s="16">
        <v>0</v>
      </c>
      <c r="N74" s="16"/>
      <c r="O74" s="16">
        <v>0</v>
      </c>
      <c r="P74" s="16"/>
      <c r="Q74" s="16">
        <v>160749622</v>
      </c>
      <c r="R74" s="16"/>
      <c r="S74" s="16">
        <v>12550</v>
      </c>
      <c r="T74" s="16"/>
      <c r="U74" s="16">
        <v>868337197776</v>
      </c>
      <c r="V74" s="16"/>
      <c r="W74" s="16">
        <v>2005404179951.21</v>
      </c>
      <c r="Y74" s="6">
        <v>6.0385966856613675E-2</v>
      </c>
    </row>
    <row r="75" spans="1:25" x14ac:dyDescent="0.55000000000000004">
      <c r="A75" s="1" t="s">
        <v>81</v>
      </c>
      <c r="C75" s="16">
        <v>12050029</v>
      </c>
      <c r="D75" s="16"/>
      <c r="E75" s="16">
        <v>142699366502</v>
      </c>
      <c r="F75" s="16"/>
      <c r="G75" s="16">
        <v>143859759242.67499</v>
      </c>
      <c r="H75" s="16"/>
      <c r="I75" s="16">
        <v>200000</v>
      </c>
      <c r="J75" s="16"/>
      <c r="K75" s="16">
        <v>2413237382</v>
      </c>
      <c r="L75" s="16"/>
      <c r="M75" s="16">
        <v>0</v>
      </c>
      <c r="N75" s="16"/>
      <c r="O75" s="16">
        <v>0</v>
      </c>
      <c r="P75" s="16"/>
      <c r="Q75" s="16">
        <v>12250029</v>
      </c>
      <c r="R75" s="16"/>
      <c r="S75" s="16">
        <v>13260</v>
      </c>
      <c r="T75" s="16"/>
      <c r="U75" s="16">
        <v>145112603884</v>
      </c>
      <c r="V75" s="16"/>
      <c r="W75" s="16">
        <v>161468894001.987</v>
      </c>
      <c r="Y75" s="6">
        <v>4.8620898365811099E-3</v>
      </c>
    </row>
    <row r="76" spans="1:25" x14ac:dyDescent="0.55000000000000004">
      <c r="A76" s="1" t="s">
        <v>82</v>
      </c>
      <c r="C76" s="16">
        <v>91735822</v>
      </c>
      <c r="D76" s="16"/>
      <c r="E76" s="16">
        <v>83146191467</v>
      </c>
      <c r="F76" s="16"/>
      <c r="G76" s="16">
        <v>221865255059.19</v>
      </c>
      <c r="H76" s="16"/>
      <c r="I76" s="16">
        <v>0</v>
      </c>
      <c r="J76" s="16"/>
      <c r="K76" s="16">
        <v>0</v>
      </c>
      <c r="L76" s="16"/>
      <c r="M76" s="16">
        <v>-1</v>
      </c>
      <c r="N76" s="16"/>
      <c r="O76" s="16">
        <v>1</v>
      </c>
      <c r="P76" s="16"/>
      <c r="Q76" s="16">
        <v>91735821</v>
      </c>
      <c r="R76" s="16"/>
      <c r="S76" s="16">
        <v>2362</v>
      </c>
      <c r="T76" s="16"/>
      <c r="U76" s="16">
        <v>83146190561</v>
      </c>
      <c r="V76" s="16"/>
      <c r="W76" s="16">
        <v>215390763147.24799</v>
      </c>
      <c r="Y76" s="6">
        <v>6.4857646227439716E-3</v>
      </c>
    </row>
    <row r="77" spans="1:25" x14ac:dyDescent="0.55000000000000004">
      <c r="A77" s="1" t="s">
        <v>83</v>
      </c>
      <c r="C77" s="16">
        <v>46482561</v>
      </c>
      <c r="D77" s="16"/>
      <c r="E77" s="16">
        <v>588228970827</v>
      </c>
      <c r="F77" s="16"/>
      <c r="G77" s="16">
        <v>705103403768.88306</v>
      </c>
      <c r="H77" s="16"/>
      <c r="I77" s="16">
        <v>0</v>
      </c>
      <c r="J77" s="16"/>
      <c r="K77" s="16">
        <v>0</v>
      </c>
      <c r="L77" s="16"/>
      <c r="M77" s="16">
        <v>-460940</v>
      </c>
      <c r="N77" s="16"/>
      <c r="O77" s="16">
        <v>6641830162</v>
      </c>
      <c r="P77" s="16"/>
      <c r="Q77" s="16">
        <v>46021621</v>
      </c>
      <c r="R77" s="16"/>
      <c r="S77" s="16">
        <v>14760</v>
      </c>
      <c r="T77" s="16"/>
      <c r="U77" s="16">
        <v>582395852855</v>
      </c>
      <c r="V77" s="16"/>
      <c r="W77" s="16">
        <v>675237415160.53796</v>
      </c>
      <c r="Y77" s="6">
        <v>2.0332491863670973E-2</v>
      </c>
    </row>
    <row r="78" spans="1:25" x14ac:dyDescent="0.55000000000000004">
      <c r="A78" s="1" t="s">
        <v>84</v>
      </c>
      <c r="C78" s="16">
        <v>8513397</v>
      </c>
      <c r="D78" s="16"/>
      <c r="E78" s="16">
        <v>172122469939</v>
      </c>
      <c r="F78" s="16"/>
      <c r="G78" s="16">
        <v>260398580197.14499</v>
      </c>
      <c r="H78" s="16"/>
      <c r="I78" s="16">
        <v>0</v>
      </c>
      <c r="J78" s="16"/>
      <c r="K78" s="16">
        <v>0</v>
      </c>
      <c r="L78" s="16"/>
      <c r="M78" s="16">
        <v>0</v>
      </c>
      <c r="N78" s="16"/>
      <c r="O78" s="16">
        <v>0</v>
      </c>
      <c r="P78" s="16"/>
      <c r="Q78" s="16">
        <v>8513397</v>
      </c>
      <c r="R78" s="16"/>
      <c r="S78" s="16">
        <v>31000</v>
      </c>
      <c r="T78" s="16"/>
      <c r="U78" s="16">
        <v>172122469939</v>
      </c>
      <c r="V78" s="16"/>
      <c r="W78" s="16">
        <v>262345010923.35001</v>
      </c>
      <c r="Y78" s="6">
        <v>7.8996330480376221E-3</v>
      </c>
    </row>
    <row r="79" spans="1:25" x14ac:dyDescent="0.55000000000000004">
      <c r="A79" s="1" t="s">
        <v>85</v>
      </c>
      <c r="C79" s="16">
        <v>5980000</v>
      </c>
      <c r="D79" s="16"/>
      <c r="E79" s="16">
        <v>105180844282</v>
      </c>
      <c r="F79" s="16"/>
      <c r="G79" s="16">
        <v>108128981610</v>
      </c>
      <c r="H79" s="16"/>
      <c r="I79" s="16">
        <v>200000</v>
      </c>
      <c r="J79" s="16"/>
      <c r="K79" s="16">
        <v>3556723655</v>
      </c>
      <c r="L79" s="16"/>
      <c r="M79" s="16">
        <v>0</v>
      </c>
      <c r="N79" s="16"/>
      <c r="O79" s="16">
        <v>0</v>
      </c>
      <c r="P79" s="16"/>
      <c r="Q79" s="16">
        <v>6180000</v>
      </c>
      <c r="R79" s="16"/>
      <c r="S79" s="16">
        <v>20420</v>
      </c>
      <c r="T79" s="16"/>
      <c r="U79" s="16">
        <v>108737567937</v>
      </c>
      <c r="V79" s="16"/>
      <c r="W79" s="16">
        <v>125444736180</v>
      </c>
      <c r="Y79" s="6">
        <v>3.7773441169781661E-3</v>
      </c>
    </row>
    <row r="80" spans="1:25" x14ac:dyDescent="0.55000000000000004">
      <c r="A80" s="1" t="s">
        <v>86</v>
      </c>
      <c r="C80" s="16">
        <v>51993715</v>
      </c>
      <c r="D80" s="16"/>
      <c r="E80" s="16">
        <v>607665363150</v>
      </c>
      <c r="F80" s="16"/>
      <c r="G80" s="16">
        <v>1287457218178.1299</v>
      </c>
      <c r="H80" s="16"/>
      <c r="I80" s="16">
        <v>0</v>
      </c>
      <c r="J80" s="16"/>
      <c r="K80" s="16">
        <v>0</v>
      </c>
      <c r="L80" s="16"/>
      <c r="M80" s="16">
        <v>-390000</v>
      </c>
      <c r="N80" s="16"/>
      <c r="O80" s="16">
        <v>10303668636</v>
      </c>
      <c r="P80" s="16"/>
      <c r="Q80" s="16">
        <v>51603715</v>
      </c>
      <c r="R80" s="16"/>
      <c r="S80" s="16">
        <v>26930</v>
      </c>
      <c r="T80" s="16"/>
      <c r="U80" s="16">
        <v>603107322016</v>
      </c>
      <c r="V80" s="16"/>
      <c r="W80" s="16">
        <v>1381419401082.55</v>
      </c>
      <c r="Y80" s="6">
        <v>4.1596774856070905E-2</v>
      </c>
    </row>
    <row r="81" spans="1:25" x14ac:dyDescent="0.55000000000000004">
      <c r="A81" s="1" t="s">
        <v>87</v>
      </c>
      <c r="C81" s="16">
        <v>35733329</v>
      </c>
      <c r="D81" s="16"/>
      <c r="E81" s="16">
        <v>422839669898</v>
      </c>
      <c r="F81" s="16"/>
      <c r="G81" s="16">
        <v>291980282991.93903</v>
      </c>
      <c r="H81" s="16"/>
      <c r="I81" s="16">
        <v>1073658</v>
      </c>
      <c r="J81" s="16"/>
      <c r="K81" s="16">
        <v>9066074226</v>
      </c>
      <c r="L81" s="16"/>
      <c r="M81" s="16">
        <v>0</v>
      </c>
      <c r="N81" s="16"/>
      <c r="O81" s="16">
        <v>0</v>
      </c>
      <c r="P81" s="16"/>
      <c r="Q81" s="16">
        <v>36806987</v>
      </c>
      <c r="R81" s="16"/>
      <c r="S81" s="16">
        <v>8280</v>
      </c>
      <c r="T81" s="16"/>
      <c r="U81" s="16">
        <v>431905744124</v>
      </c>
      <c r="V81" s="16"/>
      <c r="W81" s="16">
        <v>302948519338.45801</v>
      </c>
      <c r="Y81" s="6">
        <v>9.1222704285364494E-3</v>
      </c>
    </row>
    <row r="82" spans="1:25" x14ac:dyDescent="0.55000000000000004">
      <c r="A82" s="1" t="s">
        <v>88</v>
      </c>
      <c r="C82" s="16">
        <v>8117393</v>
      </c>
      <c r="D82" s="16"/>
      <c r="E82" s="16">
        <v>89566280896</v>
      </c>
      <c r="F82" s="16"/>
      <c r="G82" s="16">
        <v>130477258253.38</v>
      </c>
      <c r="H82" s="16"/>
      <c r="I82" s="16">
        <v>0</v>
      </c>
      <c r="J82" s="16"/>
      <c r="K82" s="16">
        <v>0</v>
      </c>
      <c r="L82" s="16"/>
      <c r="M82" s="16">
        <v>-300000</v>
      </c>
      <c r="N82" s="16"/>
      <c r="O82" s="16">
        <v>6009032312</v>
      </c>
      <c r="P82" s="16"/>
      <c r="Q82" s="16">
        <v>7817393</v>
      </c>
      <c r="R82" s="16"/>
      <c r="S82" s="16">
        <v>21980</v>
      </c>
      <c r="T82" s="16"/>
      <c r="U82" s="16">
        <v>86256119089</v>
      </c>
      <c r="V82" s="16"/>
      <c r="W82" s="16">
        <v>170803931666.06699</v>
      </c>
      <c r="Y82" s="6">
        <v>5.1431829352312228E-3</v>
      </c>
    </row>
    <row r="83" spans="1:25" x14ac:dyDescent="0.55000000000000004">
      <c r="A83" s="1" t="s">
        <v>89</v>
      </c>
      <c r="C83" s="16">
        <v>52971490</v>
      </c>
      <c r="D83" s="16"/>
      <c r="E83" s="16">
        <v>293254622901</v>
      </c>
      <c r="F83" s="16"/>
      <c r="G83" s="16">
        <v>841447827959.31006</v>
      </c>
      <c r="H83" s="16"/>
      <c r="I83" s="16">
        <v>0</v>
      </c>
      <c r="J83" s="16"/>
      <c r="K83" s="16">
        <v>0</v>
      </c>
      <c r="L83" s="16"/>
      <c r="M83" s="16">
        <v>0</v>
      </c>
      <c r="N83" s="16"/>
      <c r="O83" s="16">
        <v>0</v>
      </c>
      <c r="P83" s="16"/>
      <c r="Q83" s="16">
        <v>52971490</v>
      </c>
      <c r="R83" s="16"/>
      <c r="S83" s="16">
        <v>16960</v>
      </c>
      <c r="T83" s="16"/>
      <c r="U83" s="16">
        <v>293254622901</v>
      </c>
      <c r="V83" s="16"/>
      <c r="W83" s="16">
        <v>893051011401.12</v>
      </c>
      <c r="Y83" s="6">
        <v>2.6891211913722738E-2</v>
      </c>
    </row>
    <row r="84" spans="1:25" x14ac:dyDescent="0.55000000000000004">
      <c r="A84" s="1" t="s">
        <v>90</v>
      </c>
      <c r="C84" s="16">
        <v>79701063</v>
      </c>
      <c r="D84" s="16"/>
      <c r="E84" s="16">
        <v>225761622448</v>
      </c>
      <c r="F84" s="16"/>
      <c r="G84" s="16">
        <v>599747191480.88599</v>
      </c>
      <c r="H84" s="16"/>
      <c r="I84" s="16">
        <v>0</v>
      </c>
      <c r="J84" s="16"/>
      <c r="K84" s="16">
        <v>0</v>
      </c>
      <c r="L84" s="16"/>
      <c r="M84" s="16">
        <v>0</v>
      </c>
      <c r="N84" s="16"/>
      <c r="O84" s="16">
        <v>0</v>
      </c>
      <c r="P84" s="16"/>
      <c r="Q84" s="16">
        <v>79701063</v>
      </c>
      <c r="R84" s="16"/>
      <c r="S84" s="16">
        <v>7540</v>
      </c>
      <c r="T84" s="16"/>
      <c r="U84" s="16">
        <v>225761622448</v>
      </c>
      <c r="V84" s="16"/>
      <c r="W84" s="16">
        <v>597370386230.63098</v>
      </c>
      <c r="Y84" s="6">
        <v>1.7987789546206598E-2</v>
      </c>
    </row>
    <row r="85" spans="1:25" x14ac:dyDescent="0.55000000000000004">
      <c r="A85" s="1" t="s">
        <v>91</v>
      </c>
      <c r="C85" s="16">
        <v>17700705</v>
      </c>
      <c r="D85" s="16"/>
      <c r="E85" s="16">
        <v>567743655349</v>
      </c>
      <c r="F85" s="16"/>
      <c r="G85" s="16">
        <v>864813212328.03699</v>
      </c>
      <c r="H85" s="16"/>
      <c r="I85" s="16">
        <v>0</v>
      </c>
      <c r="J85" s="16"/>
      <c r="K85" s="16">
        <v>0</v>
      </c>
      <c r="L85" s="16"/>
      <c r="M85" s="16">
        <v>0</v>
      </c>
      <c r="N85" s="16"/>
      <c r="O85" s="16">
        <v>0</v>
      </c>
      <c r="P85" s="16"/>
      <c r="Q85" s="16">
        <v>17700705</v>
      </c>
      <c r="R85" s="16"/>
      <c r="S85" s="16">
        <v>53850</v>
      </c>
      <c r="T85" s="16"/>
      <c r="U85" s="16">
        <v>567743655349</v>
      </c>
      <c r="V85" s="16"/>
      <c r="W85" s="16">
        <v>947511525612.71301</v>
      </c>
      <c r="Y85" s="6">
        <v>2.8531106174966077E-2</v>
      </c>
    </row>
    <row r="86" spans="1:25" x14ac:dyDescent="0.55000000000000004">
      <c r="A86" s="1" t="s">
        <v>92</v>
      </c>
      <c r="C86" s="16">
        <v>2150000</v>
      </c>
      <c r="D86" s="16"/>
      <c r="E86" s="16">
        <v>39579413295</v>
      </c>
      <c r="F86" s="16"/>
      <c r="G86" s="16">
        <v>39046781025</v>
      </c>
      <c r="H86" s="16"/>
      <c r="I86" s="16">
        <v>200000</v>
      </c>
      <c r="J86" s="16"/>
      <c r="K86" s="16">
        <v>3903541159</v>
      </c>
      <c r="L86" s="16"/>
      <c r="M86" s="16">
        <v>0</v>
      </c>
      <c r="N86" s="16"/>
      <c r="O86" s="16">
        <v>0</v>
      </c>
      <c r="P86" s="16"/>
      <c r="Q86" s="16">
        <v>2350000</v>
      </c>
      <c r="R86" s="16"/>
      <c r="S86" s="16">
        <v>19230</v>
      </c>
      <c r="T86" s="16"/>
      <c r="U86" s="16">
        <v>43482954454</v>
      </c>
      <c r="V86" s="16"/>
      <c r="W86" s="16">
        <v>44921616525</v>
      </c>
      <c r="Y86" s="6">
        <v>1.3526626072406789E-3</v>
      </c>
    </row>
    <row r="87" spans="1:25" x14ac:dyDescent="0.55000000000000004">
      <c r="A87" s="1" t="s">
        <v>93</v>
      </c>
      <c r="C87" s="16">
        <v>67095601</v>
      </c>
      <c r="D87" s="16"/>
      <c r="E87" s="16">
        <v>80195397925</v>
      </c>
      <c r="F87" s="16"/>
      <c r="G87" s="16">
        <v>136927672603.325</v>
      </c>
      <c r="H87" s="16"/>
      <c r="I87" s="16">
        <v>0</v>
      </c>
      <c r="J87" s="16"/>
      <c r="K87" s="16">
        <v>0</v>
      </c>
      <c r="L87" s="16"/>
      <c r="M87" s="16">
        <v>0</v>
      </c>
      <c r="N87" s="16"/>
      <c r="O87" s="16">
        <v>0</v>
      </c>
      <c r="P87" s="16"/>
      <c r="Q87" s="16">
        <v>67095601</v>
      </c>
      <c r="R87" s="16"/>
      <c r="S87" s="16">
        <v>2409</v>
      </c>
      <c r="T87" s="16"/>
      <c r="U87" s="16">
        <v>80195397925</v>
      </c>
      <c r="V87" s="16"/>
      <c r="W87" s="16">
        <v>160671584657.28601</v>
      </c>
      <c r="Y87" s="6">
        <v>4.8380815612693705E-3</v>
      </c>
    </row>
    <row r="88" spans="1:25" x14ac:dyDescent="0.55000000000000004">
      <c r="A88" s="1" t="s">
        <v>94</v>
      </c>
      <c r="C88" s="16">
        <v>663903</v>
      </c>
      <c r="D88" s="16"/>
      <c r="E88" s="16">
        <v>2212110205</v>
      </c>
      <c r="F88" s="16"/>
      <c r="G88" s="16">
        <v>1953460220.3640001</v>
      </c>
      <c r="H88" s="16"/>
      <c r="I88" s="16">
        <v>0</v>
      </c>
      <c r="J88" s="16"/>
      <c r="K88" s="16">
        <v>0</v>
      </c>
      <c r="L88" s="16"/>
      <c r="M88" s="16">
        <v>0</v>
      </c>
      <c r="N88" s="16"/>
      <c r="O88" s="16">
        <v>0</v>
      </c>
      <c r="P88" s="16"/>
      <c r="Q88" s="16">
        <v>663903</v>
      </c>
      <c r="R88" s="16"/>
      <c r="S88" s="16">
        <v>4040</v>
      </c>
      <c r="T88" s="16"/>
      <c r="U88" s="16">
        <v>2212110205</v>
      </c>
      <c r="V88" s="16"/>
      <c r="W88" s="16">
        <v>2666209219.6859999</v>
      </c>
      <c r="Y88" s="6">
        <v>8.0283876528408182E-5</v>
      </c>
    </row>
    <row r="89" spans="1:25" x14ac:dyDescent="0.55000000000000004">
      <c r="A89" s="1" t="s">
        <v>95</v>
      </c>
      <c r="C89" s="16">
        <v>1506553</v>
      </c>
      <c r="D89" s="16"/>
      <c r="E89" s="16">
        <v>4706471572</v>
      </c>
      <c r="F89" s="16"/>
      <c r="G89" s="16">
        <v>44598200707.376999</v>
      </c>
      <c r="H89" s="16"/>
      <c r="I89" s="16">
        <v>0</v>
      </c>
      <c r="J89" s="16"/>
      <c r="K89" s="16">
        <v>0</v>
      </c>
      <c r="L89" s="16"/>
      <c r="M89" s="16">
        <v>0</v>
      </c>
      <c r="N89" s="16"/>
      <c r="O89" s="16">
        <v>0</v>
      </c>
      <c r="P89" s="16"/>
      <c r="Q89" s="16">
        <v>1506553</v>
      </c>
      <c r="R89" s="16"/>
      <c r="S89" s="16">
        <v>31390</v>
      </c>
      <c r="T89" s="16"/>
      <c r="U89" s="16">
        <v>4706471572</v>
      </c>
      <c r="V89" s="16"/>
      <c r="W89" s="16">
        <v>47009319012.913498</v>
      </c>
      <c r="Y89" s="6">
        <v>1.4155267094012128E-3</v>
      </c>
    </row>
    <row r="90" spans="1:25" x14ac:dyDescent="0.55000000000000004">
      <c r="A90" s="1" t="s">
        <v>96</v>
      </c>
      <c r="C90" s="16">
        <v>2229925</v>
      </c>
      <c r="D90" s="16"/>
      <c r="E90" s="16">
        <v>35484634618</v>
      </c>
      <c r="F90" s="16"/>
      <c r="G90" s="16">
        <v>47746790589</v>
      </c>
      <c r="H90" s="16"/>
      <c r="I90" s="16">
        <v>0</v>
      </c>
      <c r="J90" s="16"/>
      <c r="K90" s="16">
        <v>0</v>
      </c>
      <c r="L90" s="16"/>
      <c r="M90" s="16">
        <v>0</v>
      </c>
      <c r="N90" s="16"/>
      <c r="O90" s="16">
        <v>0</v>
      </c>
      <c r="P90" s="16"/>
      <c r="Q90" s="16">
        <v>2229925</v>
      </c>
      <c r="R90" s="16"/>
      <c r="S90" s="16">
        <v>21190</v>
      </c>
      <c r="T90" s="16"/>
      <c r="U90" s="16">
        <v>35484634618</v>
      </c>
      <c r="V90" s="16"/>
      <c r="W90" s="16">
        <v>46970960657</v>
      </c>
      <c r="Y90" s="6">
        <v>1.4143716771977178E-3</v>
      </c>
    </row>
    <row r="91" spans="1:25" x14ac:dyDescent="0.55000000000000004">
      <c r="A91" s="1" t="s">
        <v>97</v>
      </c>
      <c r="C91" s="16">
        <v>4300000</v>
      </c>
      <c r="D91" s="16"/>
      <c r="E91" s="16">
        <v>87822083970</v>
      </c>
      <c r="F91" s="16"/>
      <c r="G91" s="16">
        <v>69801196950</v>
      </c>
      <c r="H91" s="16"/>
      <c r="I91" s="16">
        <v>0</v>
      </c>
      <c r="J91" s="16"/>
      <c r="K91" s="16">
        <v>0</v>
      </c>
      <c r="L91" s="16"/>
      <c r="M91" s="16">
        <v>-500000</v>
      </c>
      <c r="N91" s="16"/>
      <c r="O91" s="16">
        <v>9319218774</v>
      </c>
      <c r="P91" s="16"/>
      <c r="Q91" s="16">
        <v>3800000</v>
      </c>
      <c r="R91" s="16"/>
      <c r="S91" s="16">
        <v>19980</v>
      </c>
      <c r="T91" s="16"/>
      <c r="U91" s="16">
        <v>77610213741</v>
      </c>
      <c r="V91" s="16"/>
      <c r="W91" s="16">
        <v>75472252200</v>
      </c>
      <c r="Y91" s="6">
        <v>2.272591712686102E-3</v>
      </c>
    </row>
    <row r="92" spans="1:25" x14ac:dyDescent="0.55000000000000004">
      <c r="A92" s="1" t="s">
        <v>98</v>
      </c>
      <c r="C92" s="16">
        <v>20719998</v>
      </c>
      <c r="D92" s="16"/>
      <c r="E92" s="16">
        <v>46143435546</v>
      </c>
      <c r="F92" s="16"/>
      <c r="G92" s="16">
        <v>110604354243.90401</v>
      </c>
      <c r="H92" s="16"/>
      <c r="I92" s="16">
        <v>0</v>
      </c>
      <c r="J92" s="16"/>
      <c r="K92" s="16">
        <v>0</v>
      </c>
      <c r="L92" s="16"/>
      <c r="M92" s="16">
        <v>0</v>
      </c>
      <c r="N92" s="16"/>
      <c r="O92" s="16">
        <v>0</v>
      </c>
      <c r="P92" s="16"/>
      <c r="Q92" s="16">
        <v>20719998</v>
      </c>
      <c r="R92" s="16"/>
      <c r="S92" s="16">
        <v>5710</v>
      </c>
      <c r="T92" s="16"/>
      <c r="U92" s="16">
        <v>46143435546</v>
      </c>
      <c r="V92" s="16"/>
      <c r="W92" s="16">
        <v>117607237007.94901</v>
      </c>
      <c r="Y92" s="6">
        <v>3.5413443270237424E-3</v>
      </c>
    </row>
    <row r="93" spans="1:25" x14ac:dyDescent="0.55000000000000004">
      <c r="A93" s="1" t="s">
        <v>99</v>
      </c>
      <c r="C93" s="16">
        <v>0</v>
      </c>
      <c r="D93" s="16"/>
      <c r="E93" s="16">
        <v>0</v>
      </c>
      <c r="F93" s="16"/>
      <c r="G93" s="16">
        <v>0</v>
      </c>
      <c r="H93" s="16"/>
      <c r="I93" s="16">
        <v>26000000</v>
      </c>
      <c r="J93" s="16"/>
      <c r="K93" s="16">
        <v>150897318400</v>
      </c>
      <c r="L93" s="16"/>
      <c r="M93" s="16">
        <v>0</v>
      </c>
      <c r="N93" s="16"/>
      <c r="O93" s="16">
        <v>0</v>
      </c>
      <c r="P93" s="16"/>
      <c r="Q93" s="16">
        <v>26000000</v>
      </c>
      <c r="R93" s="16"/>
      <c r="S93" s="16">
        <v>8590</v>
      </c>
      <c r="T93" s="16"/>
      <c r="U93" s="16">
        <v>150897318400</v>
      </c>
      <c r="V93" s="16"/>
      <c r="W93" s="16">
        <v>222011127000</v>
      </c>
      <c r="Y93" s="6">
        <v>6.685114497541147E-3</v>
      </c>
    </row>
    <row r="94" spans="1:25" x14ac:dyDescent="0.55000000000000004">
      <c r="A94" s="1" t="s">
        <v>100</v>
      </c>
      <c r="C94" s="16">
        <v>0</v>
      </c>
      <c r="D94" s="16"/>
      <c r="E94" s="16">
        <v>0</v>
      </c>
      <c r="F94" s="16"/>
      <c r="G94" s="16">
        <v>0</v>
      </c>
      <c r="H94" s="16"/>
      <c r="I94" s="16">
        <v>1039741</v>
      </c>
      <c r="J94" s="16"/>
      <c r="K94" s="16">
        <v>0</v>
      </c>
      <c r="L94" s="16"/>
      <c r="M94" s="16">
        <v>0</v>
      </c>
      <c r="N94" s="16"/>
      <c r="O94" s="16">
        <v>0</v>
      </c>
      <c r="P94" s="16"/>
      <c r="Q94" s="16">
        <v>1039741</v>
      </c>
      <c r="R94" s="16"/>
      <c r="S94" s="16">
        <v>25440</v>
      </c>
      <c r="T94" s="16"/>
      <c r="U94" s="16">
        <v>27127882431</v>
      </c>
      <c r="V94" s="16"/>
      <c r="W94" s="16">
        <v>26293627524.312</v>
      </c>
      <c r="Y94" s="6">
        <v>7.9174369740362197E-4</v>
      </c>
    </row>
    <row r="95" spans="1:25" x14ac:dyDescent="0.55000000000000004">
      <c r="A95" s="1" t="s">
        <v>101</v>
      </c>
      <c r="C95" s="16">
        <v>0</v>
      </c>
      <c r="D95" s="16"/>
      <c r="E95" s="16">
        <v>0</v>
      </c>
      <c r="F95" s="16"/>
      <c r="G95" s="16">
        <v>0</v>
      </c>
      <c r="H95" s="16"/>
      <c r="I95" s="16">
        <v>4072834</v>
      </c>
      <c r="J95" s="16"/>
      <c r="K95" s="16">
        <v>0</v>
      </c>
      <c r="L95" s="16"/>
      <c r="M95" s="16">
        <v>0</v>
      </c>
      <c r="N95" s="16"/>
      <c r="O95" s="16">
        <v>0</v>
      </c>
      <c r="P95" s="16"/>
      <c r="Q95" s="16">
        <v>4072834</v>
      </c>
      <c r="R95" s="16"/>
      <c r="S95" s="16">
        <v>15460</v>
      </c>
      <c r="T95" s="16"/>
      <c r="U95" s="16">
        <v>36455937134</v>
      </c>
      <c r="V95" s="16"/>
      <c r="W95" s="16">
        <v>62591365858.842003</v>
      </c>
      <c r="Y95" s="6">
        <v>1.8847273692000433E-3</v>
      </c>
    </row>
    <row r="96" spans="1:25" ht="24.75" thickBot="1" x14ac:dyDescent="0.6">
      <c r="E96" s="4">
        <f>SUM(E9:E95)</f>
        <v>15582550788834</v>
      </c>
      <c r="G96" s="4">
        <f>SUM(G9:G95)</f>
        <v>28140406733012.395</v>
      </c>
      <c r="K96" s="4">
        <f>SUM(K9:K95)</f>
        <v>438993696945</v>
      </c>
      <c r="O96" s="4">
        <f>SUM(O9:O95)</f>
        <v>363700584876</v>
      </c>
      <c r="U96" s="4">
        <f>SUM(U9:U95)</f>
        <v>15771202977392</v>
      </c>
      <c r="W96" s="4">
        <f>SUM(W9:W95)</f>
        <v>29171271322481.383</v>
      </c>
      <c r="Y96" s="7">
        <f>SUM(Y9:Y95)</f>
        <v>0.87839421142899088</v>
      </c>
    </row>
    <row r="97" spans="23:25" ht="24.75" thickTop="1" x14ac:dyDescent="0.55000000000000004">
      <c r="W97" s="2"/>
    </row>
    <row r="98" spans="23:25" x14ac:dyDescent="0.55000000000000004">
      <c r="W98" s="2"/>
      <c r="Y98" s="2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workbookViewId="0">
      <selection activeCell="E8" sqref="E8"/>
    </sheetView>
  </sheetViews>
  <sheetFormatPr defaultRowHeight="24" x14ac:dyDescent="0.55000000000000004"/>
  <cols>
    <col min="1" max="1" width="34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3.570312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13.5703125" style="1" bestFit="1" customWidth="1"/>
    <col min="16" max="16" width="1" style="1" customWidth="1"/>
    <col min="17" max="17" width="10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4.75" x14ac:dyDescent="0.55000000000000004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6" spans="1:17" ht="24.75" x14ac:dyDescent="0.55000000000000004">
      <c r="A6" s="20" t="s">
        <v>3</v>
      </c>
      <c r="C6" s="21" t="s">
        <v>224</v>
      </c>
      <c r="D6" s="21" t="s">
        <v>4</v>
      </c>
      <c r="E6" s="21" t="s">
        <v>4</v>
      </c>
      <c r="F6" s="21" t="s">
        <v>4</v>
      </c>
      <c r="G6" s="21" t="s">
        <v>4</v>
      </c>
      <c r="H6" s="21" t="s">
        <v>4</v>
      </c>
      <c r="I6" s="21" t="s">
        <v>4</v>
      </c>
      <c r="K6" s="21" t="s">
        <v>6</v>
      </c>
      <c r="L6" s="21" t="s">
        <v>6</v>
      </c>
      <c r="M6" s="21" t="s">
        <v>6</v>
      </c>
      <c r="N6" s="21" t="s">
        <v>6</v>
      </c>
      <c r="O6" s="21" t="s">
        <v>6</v>
      </c>
      <c r="P6" s="21" t="s">
        <v>6</v>
      </c>
      <c r="Q6" s="21" t="s">
        <v>6</v>
      </c>
    </row>
    <row r="7" spans="1:17" ht="24.75" x14ac:dyDescent="0.55000000000000004">
      <c r="A7" s="21" t="s">
        <v>3</v>
      </c>
      <c r="C7" s="21" t="s">
        <v>102</v>
      </c>
      <c r="E7" s="21" t="s">
        <v>103</v>
      </c>
      <c r="G7" s="21" t="s">
        <v>104</v>
      </c>
      <c r="I7" s="21" t="s">
        <v>105</v>
      </c>
      <c r="K7" s="21" t="s">
        <v>102</v>
      </c>
      <c r="M7" s="21" t="s">
        <v>103</v>
      </c>
      <c r="O7" s="21" t="s">
        <v>104</v>
      </c>
      <c r="Q7" s="21" t="s">
        <v>105</v>
      </c>
    </row>
    <row r="8" spans="1:17" x14ac:dyDescent="0.55000000000000004">
      <c r="A8" s="1" t="s">
        <v>106</v>
      </c>
      <c r="C8" s="8">
        <v>16203546</v>
      </c>
      <c r="D8" s="3"/>
      <c r="E8" s="8">
        <v>6937</v>
      </c>
      <c r="F8" s="3"/>
      <c r="G8" s="3" t="s">
        <v>107</v>
      </c>
      <c r="H8" s="3"/>
      <c r="I8" s="8">
        <v>1</v>
      </c>
      <c r="J8" s="3"/>
      <c r="K8" s="8">
        <v>16203546</v>
      </c>
      <c r="L8" s="3"/>
      <c r="M8" s="8">
        <v>6937</v>
      </c>
      <c r="N8" s="3"/>
      <c r="O8" s="3" t="s">
        <v>107</v>
      </c>
      <c r="P8" s="3"/>
      <c r="Q8" s="8">
        <v>1</v>
      </c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9"/>
  <sheetViews>
    <sheetView rightToLeft="1" topLeftCell="H1" workbookViewId="0">
      <selection activeCell="Q28" sqref="Q28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6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37" ht="24.75" x14ac:dyDescent="0.55000000000000004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4" spans="1:37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6" spans="1:37" ht="24.75" x14ac:dyDescent="0.55000000000000004">
      <c r="A6" s="21" t="s">
        <v>108</v>
      </c>
      <c r="B6" s="21" t="s">
        <v>108</v>
      </c>
      <c r="C6" s="21" t="s">
        <v>108</v>
      </c>
      <c r="D6" s="21" t="s">
        <v>108</v>
      </c>
      <c r="E6" s="21" t="s">
        <v>108</v>
      </c>
      <c r="F6" s="21" t="s">
        <v>108</v>
      </c>
      <c r="G6" s="21" t="s">
        <v>108</v>
      </c>
      <c r="H6" s="21" t="s">
        <v>108</v>
      </c>
      <c r="I6" s="21" t="s">
        <v>108</v>
      </c>
      <c r="J6" s="21" t="s">
        <v>108</v>
      </c>
      <c r="K6" s="21" t="s">
        <v>108</v>
      </c>
      <c r="L6" s="21" t="s">
        <v>108</v>
      </c>
      <c r="M6" s="21" t="s">
        <v>108</v>
      </c>
      <c r="O6" s="21" t="s">
        <v>224</v>
      </c>
      <c r="P6" s="21" t="s">
        <v>4</v>
      </c>
      <c r="Q6" s="21" t="s">
        <v>4</v>
      </c>
      <c r="R6" s="21" t="s">
        <v>4</v>
      </c>
      <c r="S6" s="21" t="s">
        <v>4</v>
      </c>
      <c r="U6" s="21" t="s">
        <v>5</v>
      </c>
      <c r="V6" s="21" t="s">
        <v>5</v>
      </c>
      <c r="W6" s="21" t="s">
        <v>5</v>
      </c>
      <c r="X6" s="21" t="s">
        <v>5</v>
      </c>
      <c r="Y6" s="21" t="s">
        <v>5</v>
      </c>
      <c r="Z6" s="21" t="s">
        <v>5</v>
      </c>
      <c r="AA6" s="21" t="s">
        <v>5</v>
      </c>
      <c r="AC6" s="21" t="s">
        <v>6</v>
      </c>
      <c r="AD6" s="21" t="s">
        <v>6</v>
      </c>
      <c r="AE6" s="21" t="s">
        <v>6</v>
      </c>
      <c r="AF6" s="21" t="s">
        <v>6</v>
      </c>
      <c r="AG6" s="21" t="s">
        <v>6</v>
      </c>
      <c r="AH6" s="21" t="s">
        <v>6</v>
      </c>
      <c r="AI6" s="21" t="s">
        <v>6</v>
      </c>
      <c r="AJ6" s="21" t="s">
        <v>6</v>
      </c>
      <c r="AK6" s="21" t="s">
        <v>6</v>
      </c>
    </row>
    <row r="7" spans="1:37" ht="24.75" x14ac:dyDescent="0.55000000000000004">
      <c r="A7" s="20" t="s">
        <v>109</v>
      </c>
      <c r="C7" s="20" t="s">
        <v>110</v>
      </c>
      <c r="E7" s="20" t="s">
        <v>111</v>
      </c>
      <c r="G7" s="20" t="s">
        <v>112</v>
      </c>
      <c r="I7" s="20" t="s">
        <v>113</v>
      </c>
      <c r="K7" s="20" t="s">
        <v>114</v>
      </c>
      <c r="M7" s="20" t="s">
        <v>105</v>
      </c>
      <c r="O7" s="20" t="s">
        <v>7</v>
      </c>
      <c r="Q7" s="20" t="s">
        <v>8</v>
      </c>
      <c r="R7" s="9"/>
      <c r="S7" s="20" t="s">
        <v>9</v>
      </c>
      <c r="U7" s="21" t="s">
        <v>10</v>
      </c>
      <c r="V7" s="21" t="s">
        <v>10</v>
      </c>
      <c r="W7" s="21" t="s">
        <v>10</v>
      </c>
      <c r="Y7" s="21" t="s">
        <v>11</v>
      </c>
      <c r="Z7" s="21" t="s">
        <v>11</v>
      </c>
      <c r="AA7" s="21" t="s">
        <v>11</v>
      </c>
      <c r="AC7" s="20" t="s">
        <v>7</v>
      </c>
      <c r="AE7" s="20" t="s">
        <v>115</v>
      </c>
      <c r="AG7" s="20" t="s">
        <v>8</v>
      </c>
      <c r="AI7" s="20" t="s">
        <v>9</v>
      </c>
      <c r="AK7" s="20" t="s">
        <v>13</v>
      </c>
    </row>
    <row r="8" spans="1:37" ht="24.75" x14ac:dyDescent="0.55000000000000004">
      <c r="A8" s="21" t="s">
        <v>109</v>
      </c>
      <c r="C8" s="21" t="s">
        <v>110</v>
      </c>
      <c r="E8" s="21" t="s">
        <v>111</v>
      </c>
      <c r="G8" s="21" t="s">
        <v>112</v>
      </c>
      <c r="I8" s="21" t="s">
        <v>113</v>
      </c>
      <c r="K8" s="21" t="s">
        <v>114</v>
      </c>
      <c r="M8" s="21" t="s">
        <v>105</v>
      </c>
      <c r="O8" s="21" t="s">
        <v>7</v>
      </c>
      <c r="Q8" s="21" t="s">
        <v>8</v>
      </c>
      <c r="S8" s="21" t="s">
        <v>9</v>
      </c>
      <c r="U8" s="21" t="s">
        <v>7</v>
      </c>
      <c r="V8" s="9"/>
      <c r="W8" s="21" t="s">
        <v>8</v>
      </c>
      <c r="Y8" s="21" t="s">
        <v>7</v>
      </c>
      <c r="AA8" s="21" t="s">
        <v>14</v>
      </c>
      <c r="AC8" s="21" t="s">
        <v>7</v>
      </c>
      <c r="AE8" s="21" t="s">
        <v>115</v>
      </c>
      <c r="AG8" s="21" t="s">
        <v>8</v>
      </c>
      <c r="AI8" s="21" t="s">
        <v>9</v>
      </c>
      <c r="AK8" s="21" t="s">
        <v>13</v>
      </c>
    </row>
    <row r="9" spans="1:37" x14ac:dyDescent="0.55000000000000004">
      <c r="A9" s="1" t="s">
        <v>116</v>
      </c>
      <c r="C9" s="3" t="s">
        <v>117</v>
      </c>
      <c r="D9" s="3"/>
      <c r="E9" s="3" t="s">
        <v>117</v>
      </c>
      <c r="F9" s="3"/>
      <c r="G9" s="3" t="s">
        <v>118</v>
      </c>
      <c r="H9" s="3"/>
      <c r="I9" s="3" t="s">
        <v>119</v>
      </c>
      <c r="J9" s="3"/>
      <c r="K9" s="8">
        <v>0</v>
      </c>
      <c r="L9" s="3"/>
      <c r="M9" s="8">
        <v>0</v>
      </c>
      <c r="N9" s="3"/>
      <c r="O9" s="8">
        <v>162728</v>
      </c>
      <c r="P9" s="3"/>
      <c r="Q9" s="8">
        <v>103608382069</v>
      </c>
      <c r="R9" s="3"/>
      <c r="S9" s="8">
        <v>119549234893</v>
      </c>
      <c r="T9" s="3"/>
      <c r="U9" s="8">
        <v>0</v>
      </c>
      <c r="V9" s="3"/>
      <c r="W9" s="8">
        <v>0</v>
      </c>
      <c r="X9" s="3"/>
      <c r="Y9" s="8">
        <v>0</v>
      </c>
      <c r="Z9" s="3"/>
      <c r="AA9" s="8">
        <v>0</v>
      </c>
      <c r="AB9" s="3"/>
      <c r="AC9" s="8">
        <v>162728</v>
      </c>
      <c r="AD9" s="3"/>
      <c r="AE9" s="8">
        <v>748100</v>
      </c>
      <c r="AF9" s="3"/>
      <c r="AG9" s="8">
        <v>103608382069</v>
      </c>
      <c r="AH9" s="3"/>
      <c r="AI9" s="8">
        <v>121714752001</v>
      </c>
      <c r="AJ9" s="3"/>
      <c r="AK9" s="6">
        <v>3.6650282540411161E-3</v>
      </c>
    </row>
    <row r="10" spans="1:37" x14ac:dyDescent="0.55000000000000004">
      <c r="A10" s="1" t="s">
        <v>120</v>
      </c>
      <c r="C10" s="3" t="s">
        <v>117</v>
      </c>
      <c r="D10" s="3"/>
      <c r="E10" s="3" t="s">
        <v>117</v>
      </c>
      <c r="F10" s="3"/>
      <c r="G10" s="3" t="s">
        <v>121</v>
      </c>
      <c r="H10" s="3"/>
      <c r="I10" s="3" t="s">
        <v>122</v>
      </c>
      <c r="J10" s="3"/>
      <c r="K10" s="8">
        <v>0</v>
      </c>
      <c r="L10" s="3"/>
      <c r="M10" s="8">
        <v>0</v>
      </c>
      <c r="N10" s="3"/>
      <c r="O10" s="8">
        <v>3126</v>
      </c>
      <c r="P10" s="3"/>
      <c r="Q10" s="8">
        <v>2665698746</v>
      </c>
      <c r="R10" s="3"/>
      <c r="S10" s="8">
        <v>3091053644</v>
      </c>
      <c r="T10" s="3"/>
      <c r="U10" s="8">
        <v>0</v>
      </c>
      <c r="V10" s="3"/>
      <c r="W10" s="8">
        <v>0</v>
      </c>
      <c r="X10" s="3"/>
      <c r="Y10" s="8">
        <v>3126</v>
      </c>
      <c r="Z10" s="3"/>
      <c r="AA10" s="8">
        <v>3126000000</v>
      </c>
      <c r="AB10" s="3"/>
      <c r="AC10" s="8">
        <v>0</v>
      </c>
      <c r="AD10" s="3"/>
      <c r="AE10" s="8">
        <v>0</v>
      </c>
      <c r="AF10" s="3"/>
      <c r="AG10" s="8">
        <v>0</v>
      </c>
      <c r="AH10" s="3"/>
      <c r="AI10" s="8">
        <v>0</v>
      </c>
      <c r="AJ10" s="3"/>
      <c r="AK10" s="6">
        <v>0</v>
      </c>
    </row>
    <row r="11" spans="1:37" x14ac:dyDescent="0.55000000000000004">
      <c r="A11" s="1" t="s">
        <v>123</v>
      </c>
      <c r="C11" s="3" t="s">
        <v>117</v>
      </c>
      <c r="D11" s="3"/>
      <c r="E11" s="3" t="s">
        <v>117</v>
      </c>
      <c r="F11" s="3"/>
      <c r="G11" s="3" t="s">
        <v>124</v>
      </c>
      <c r="H11" s="3"/>
      <c r="I11" s="3" t="s">
        <v>125</v>
      </c>
      <c r="J11" s="3"/>
      <c r="K11" s="8">
        <v>0</v>
      </c>
      <c r="L11" s="3"/>
      <c r="M11" s="8">
        <v>0</v>
      </c>
      <c r="N11" s="3"/>
      <c r="O11" s="8">
        <v>5999</v>
      </c>
      <c r="P11" s="3"/>
      <c r="Q11" s="8">
        <v>5292129891</v>
      </c>
      <c r="R11" s="3"/>
      <c r="S11" s="8">
        <v>5831170708</v>
      </c>
      <c r="T11" s="3"/>
      <c r="U11" s="8">
        <v>0</v>
      </c>
      <c r="V11" s="3"/>
      <c r="W11" s="8">
        <v>0</v>
      </c>
      <c r="X11" s="3"/>
      <c r="Y11" s="8">
        <v>0</v>
      </c>
      <c r="Z11" s="3"/>
      <c r="AA11" s="8">
        <v>0</v>
      </c>
      <c r="AB11" s="3"/>
      <c r="AC11" s="8">
        <v>5999</v>
      </c>
      <c r="AD11" s="3"/>
      <c r="AE11" s="8">
        <v>989100</v>
      </c>
      <c r="AF11" s="3"/>
      <c r="AG11" s="8">
        <v>5292129891</v>
      </c>
      <c r="AH11" s="3"/>
      <c r="AI11" s="8">
        <v>5932535433</v>
      </c>
      <c r="AJ11" s="3"/>
      <c r="AK11" s="6">
        <v>1.7863824739885605E-4</v>
      </c>
    </row>
    <row r="12" spans="1:37" x14ac:dyDescent="0.55000000000000004">
      <c r="A12" s="1" t="s">
        <v>126</v>
      </c>
      <c r="C12" s="3" t="s">
        <v>117</v>
      </c>
      <c r="D12" s="3"/>
      <c r="E12" s="3" t="s">
        <v>117</v>
      </c>
      <c r="F12" s="3"/>
      <c r="G12" s="3" t="s">
        <v>127</v>
      </c>
      <c r="H12" s="3"/>
      <c r="I12" s="3" t="s">
        <v>128</v>
      </c>
      <c r="J12" s="3"/>
      <c r="K12" s="8">
        <v>0</v>
      </c>
      <c r="L12" s="3"/>
      <c r="M12" s="8">
        <v>0</v>
      </c>
      <c r="N12" s="3"/>
      <c r="O12" s="8">
        <v>51330</v>
      </c>
      <c r="P12" s="3"/>
      <c r="Q12" s="8">
        <v>40031067022</v>
      </c>
      <c r="R12" s="3"/>
      <c r="S12" s="8">
        <v>49441332533</v>
      </c>
      <c r="T12" s="3"/>
      <c r="U12" s="8">
        <v>0</v>
      </c>
      <c r="V12" s="3"/>
      <c r="W12" s="8">
        <v>0</v>
      </c>
      <c r="X12" s="3"/>
      <c r="Y12" s="8">
        <v>0</v>
      </c>
      <c r="Z12" s="3"/>
      <c r="AA12" s="8">
        <v>0</v>
      </c>
      <c r="AB12" s="3"/>
      <c r="AC12" s="8">
        <v>51330</v>
      </c>
      <c r="AD12" s="3"/>
      <c r="AE12" s="8">
        <v>980210</v>
      </c>
      <c r="AF12" s="3"/>
      <c r="AG12" s="8">
        <v>40031067022</v>
      </c>
      <c r="AH12" s="3"/>
      <c r="AI12" s="8">
        <v>50305059855</v>
      </c>
      <c r="AJ12" s="3"/>
      <c r="AK12" s="6">
        <v>1.5147668023699355E-3</v>
      </c>
    </row>
    <row r="13" spans="1:37" x14ac:dyDescent="0.55000000000000004">
      <c r="A13" s="1" t="s">
        <v>129</v>
      </c>
      <c r="C13" s="3" t="s">
        <v>117</v>
      </c>
      <c r="D13" s="3"/>
      <c r="E13" s="3" t="s">
        <v>117</v>
      </c>
      <c r="F13" s="3"/>
      <c r="G13" s="3" t="s">
        <v>130</v>
      </c>
      <c r="H13" s="3"/>
      <c r="I13" s="3" t="s">
        <v>131</v>
      </c>
      <c r="J13" s="3"/>
      <c r="K13" s="8">
        <v>0</v>
      </c>
      <c r="L13" s="3"/>
      <c r="M13" s="8">
        <v>0</v>
      </c>
      <c r="N13" s="3"/>
      <c r="O13" s="8">
        <v>89380</v>
      </c>
      <c r="P13" s="3"/>
      <c r="Q13" s="8">
        <v>68620268148</v>
      </c>
      <c r="R13" s="3"/>
      <c r="S13" s="8">
        <v>84428237207</v>
      </c>
      <c r="T13" s="3"/>
      <c r="U13" s="8">
        <v>0</v>
      </c>
      <c r="V13" s="3"/>
      <c r="W13" s="8">
        <v>0</v>
      </c>
      <c r="X13" s="3"/>
      <c r="Y13" s="8">
        <v>0</v>
      </c>
      <c r="Z13" s="3"/>
      <c r="AA13" s="8">
        <v>0</v>
      </c>
      <c r="AB13" s="3"/>
      <c r="AC13" s="8">
        <v>89380</v>
      </c>
      <c r="AD13" s="3"/>
      <c r="AE13" s="8">
        <v>959010</v>
      </c>
      <c r="AF13" s="3"/>
      <c r="AG13" s="8">
        <v>68620268148</v>
      </c>
      <c r="AH13" s="3"/>
      <c r="AI13" s="8">
        <v>85700777718</v>
      </c>
      <c r="AJ13" s="3"/>
      <c r="AK13" s="6">
        <v>2.5805891772854839E-3</v>
      </c>
    </row>
    <row r="14" spans="1:37" x14ac:dyDescent="0.55000000000000004">
      <c r="A14" s="1" t="s">
        <v>132</v>
      </c>
      <c r="C14" s="3" t="s">
        <v>117</v>
      </c>
      <c r="D14" s="3"/>
      <c r="E14" s="3" t="s">
        <v>117</v>
      </c>
      <c r="F14" s="3"/>
      <c r="G14" s="3" t="s">
        <v>133</v>
      </c>
      <c r="H14" s="3"/>
      <c r="I14" s="3" t="s">
        <v>134</v>
      </c>
      <c r="J14" s="3"/>
      <c r="K14" s="8">
        <v>0</v>
      </c>
      <c r="L14" s="3"/>
      <c r="M14" s="8">
        <v>0</v>
      </c>
      <c r="N14" s="3"/>
      <c r="O14" s="8">
        <v>300000</v>
      </c>
      <c r="P14" s="3"/>
      <c r="Q14" s="8">
        <v>281233257587</v>
      </c>
      <c r="R14" s="3"/>
      <c r="S14" s="8">
        <v>290737294312</v>
      </c>
      <c r="T14" s="3"/>
      <c r="U14" s="8">
        <v>0</v>
      </c>
      <c r="V14" s="3"/>
      <c r="W14" s="8">
        <v>0</v>
      </c>
      <c r="X14" s="3"/>
      <c r="Y14" s="8">
        <v>0</v>
      </c>
      <c r="Z14" s="3"/>
      <c r="AA14" s="8">
        <v>0</v>
      </c>
      <c r="AB14" s="3"/>
      <c r="AC14" s="8">
        <v>300000</v>
      </c>
      <c r="AD14" s="3"/>
      <c r="AE14" s="8">
        <v>986950</v>
      </c>
      <c r="AF14" s="3"/>
      <c r="AG14" s="8">
        <v>281233257587</v>
      </c>
      <c r="AH14" s="3"/>
      <c r="AI14" s="8">
        <v>296031334593</v>
      </c>
      <c r="AJ14" s="3"/>
      <c r="AK14" s="6">
        <v>8.9139827960700302E-3</v>
      </c>
    </row>
    <row r="15" spans="1:37" x14ac:dyDescent="0.55000000000000004">
      <c r="A15" s="1" t="s">
        <v>135</v>
      </c>
      <c r="C15" s="3" t="s">
        <v>117</v>
      </c>
      <c r="D15" s="3"/>
      <c r="E15" s="3" t="s">
        <v>117</v>
      </c>
      <c r="F15" s="3"/>
      <c r="G15" s="3" t="s">
        <v>136</v>
      </c>
      <c r="H15" s="3"/>
      <c r="I15" s="3" t="s">
        <v>137</v>
      </c>
      <c r="J15" s="3"/>
      <c r="K15" s="8">
        <v>0</v>
      </c>
      <c r="L15" s="3"/>
      <c r="M15" s="8">
        <v>0</v>
      </c>
      <c r="N15" s="3"/>
      <c r="O15" s="8">
        <v>12320</v>
      </c>
      <c r="P15" s="3"/>
      <c r="Q15" s="8">
        <v>9119631759</v>
      </c>
      <c r="R15" s="3"/>
      <c r="S15" s="8">
        <v>11381000819</v>
      </c>
      <c r="T15" s="3"/>
      <c r="U15" s="8">
        <v>0</v>
      </c>
      <c r="V15" s="3"/>
      <c r="W15" s="8">
        <v>0</v>
      </c>
      <c r="X15" s="3"/>
      <c r="Y15" s="8">
        <v>0</v>
      </c>
      <c r="Z15" s="3"/>
      <c r="AA15" s="8">
        <v>0</v>
      </c>
      <c r="AB15" s="3"/>
      <c r="AC15" s="8">
        <v>12320</v>
      </c>
      <c r="AD15" s="3"/>
      <c r="AE15" s="8">
        <v>937350</v>
      </c>
      <c r="AF15" s="3"/>
      <c r="AG15" s="8">
        <v>9119631759</v>
      </c>
      <c r="AH15" s="3"/>
      <c r="AI15" s="8">
        <v>11546058897</v>
      </c>
      <c r="AJ15" s="3"/>
      <c r="AK15" s="6">
        <v>3.4767052789114774E-4</v>
      </c>
    </row>
    <row r="16" spans="1:37" x14ac:dyDescent="0.55000000000000004">
      <c r="A16" s="1" t="s">
        <v>138</v>
      </c>
      <c r="C16" s="3" t="s">
        <v>117</v>
      </c>
      <c r="D16" s="3"/>
      <c r="E16" s="3" t="s">
        <v>117</v>
      </c>
      <c r="F16" s="3"/>
      <c r="G16" s="3" t="s">
        <v>139</v>
      </c>
      <c r="H16" s="3"/>
      <c r="I16" s="3" t="s">
        <v>140</v>
      </c>
      <c r="J16" s="3"/>
      <c r="K16" s="8">
        <v>0</v>
      </c>
      <c r="L16" s="3"/>
      <c r="M16" s="8">
        <v>0</v>
      </c>
      <c r="N16" s="3"/>
      <c r="O16" s="8">
        <v>23124</v>
      </c>
      <c r="P16" s="3"/>
      <c r="Q16" s="8">
        <v>17793681112</v>
      </c>
      <c r="R16" s="3"/>
      <c r="S16" s="8">
        <v>20012275277</v>
      </c>
      <c r="T16" s="3"/>
      <c r="U16" s="8">
        <v>0</v>
      </c>
      <c r="V16" s="3"/>
      <c r="W16" s="8">
        <v>0</v>
      </c>
      <c r="X16" s="3"/>
      <c r="Y16" s="8">
        <v>0</v>
      </c>
      <c r="Z16" s="3"/>
      <c r="AA16" s="8">
        <v>0</v>
      </c>
      <c r="AB16" s="3"/>
      <c r="AC16" s="8">
        <v>23124</v>
      </c>
      <c r="AD16" s="3"/>
      <c r="AE16" s="8">
        <v>878870</v>
      </c>
      <c r="AF16" s="3"/>
      <c r="AG16" s="8">
        <v>17793681112</v>
      </c>
      <c r="AH16" s="3"/>
      <c r="AI16" s="8">
        <v>20319306338</v>
      </c>
      <c r="AJ16" s="3"/>
      <c r="AK16" s="6">
        <v>6.1184721331622048E-4</v>
      </c>
    </row>
    <row r="17" spans="1:37" x14ac:dyDescent="0.55000000000000004">
      <c r="A17" s="1" t="s">
        <v>141</v>
      </c>
      <c r="C17" s="3" t="s">
        <v>117</v>
      </c>
      <c r="D17" s="3"/>
      <c r="E17" s="3" t="s">
        <v>117</v>
      </c>
      <c r="F17" s="3"/>
      <c r="G17" s="3" t="s">
        <v>142</v>
      </c>
      <c r="H17" s="3"/>
      <c r="I17" s="3" t="s">
        <v>143</v>
      </c>
      <c r="J17" s="3"/>
      <c r="K17" s="8">
        <v>0</v>
      </c>
      <c r="L17" s="3"/>
      <c r="M17" s="8">
        <v>0</v>
      </c>
      <c r="N17" s="3"/>
      <c r="O17" s="8">
        <v>55670</v>
      </c>
      <c r="P17" s="3"/>
      <c r="Q17" s="8">
        <v>42361256327</v>
      </c>
      <c r="R17" s="3"/>
      <c r="S17" s="8">
        <v>47630411222</v>
      </c>
      <c r="T17" s="3"/>
      <c r="U17" s="8">
        <v>0</v>
      </c>
      <c r="V17" s="3"/>
      <c r="W17" s="8">
        <v>0</v>
      </c>
      <c r="X17" s="3"/>
      <c r="Y17" s="8">
        <v>0</v>
      </c>
      <c r="Z17" s="3"/>
      <c r="AA17" s="8">
        <v>0</v>
      </c>
      <c r="AB17" s="3"/>
      <c r="AC17" s="8">
        <v>55670</v>
      </c>
      <c r="AD17" s="3"/>
      <c r="AE17" s="8">
        <v>866770</v>
      </c>
      <c r="AF17" s="3"/>
      <c r="AG17" s="8">
        <v>42361256327</v>
      </c>
      <c r="AH17" s="3"/>
      <c r="AI17" s="8">
        <v>48244340028</v>
      </c>
      <c r="AJ17" s="3"/>
      <c r="AK17" s="6">
        <v>1.4527151918177844E-3</v>
      </c>
    </row>
    <row r="18" spans="1:37" x14ac:dyDescent="0.55000000000000004">
      <c r="A18" s="1" t="s">
        <v>144</v>
      </c>
      <c r="C18" s="3" t="s">
        <v>117</v>
      </c>
      <c r="D18" s="3"/>
      <c r="E18" s="3" t="s">
        <v>117</v>
      </c>
      <c r="F18" s="3"/>
      <c r="G18" s="3" t="s">
        <v>145</v>
      </c>
      <c r="H18" s="3"/>
      <c r="I18" s="3" t="s">
        <v>146</v>
      </c>
      <c r="J18" s="3"/>
      <c r="K18" s="8">
        <v>16</v>
      </c>
      <c r="L18" s="3"/>
      <c r="M18" s="8">
        <v>16</v>
      </c>
      <c r="N18" s="3"/>
      <c r="O18" s="8">
        <v>105000</v>
      </c>
      <c r="P18" s="3"/>
      <c r="Q18" s="8">
        <v>104123996982</v>
      </c>
      <c r="R18" s="3"/>
      <c r="S18" s="8">
        <v>104456063906</v>
      </c>
      <c r="T18" s="3"/>
      <c r="U18" s="8">
        <v>0</v>
      </c>
      <c r="V18" s="3"/>
      <c r="W18" s="8">
        <v>0</v>
      </c>
      <c r="X18" s="3"/>
      <c r="Y18" s="8">
        <v>105000</v>
      </c>
      <c r="Z18" s="3"/>
      <c r="AA18" s="8">
        <v>105000000000</v>
      </c>
      <c r="AB18" s="3"/>
      <c r="AC18" s="8">
        <v>0</v>
      </c>
      <c r="AD18" s="3"/>
      <c r="AE18" s="8">
        <v>0</v>
      </c>
      <c r="AF18" s="3"/>
      <c r="AG18" s="8">
        <v>0</v>
      </c>
      <c r="AH18" s="3"/>
      <c r="AI18" s="8">
        <v>0</v>
      </c>
      <c r="AJ18" s="3"/>
      <c r="AK18" s="6">
        <v>0</v>
      </c>
    </row>
    <row r="19" spans="1:37" x14ac:dyDescent="0.55000000000000004">
      <c r="A19" s="1" t="s">
        <v>147</v>
      </c>
      <c r="C19" s="3" t="s">
        <v>117</v>
      </c>
      <c r="D19" s="3"/>
      <c r="E19" s="3" t="s">
        <v>117</v>
      </c>
      <c r="F19" s="3"/>
      <c r="G19" s="3" t="s">
        <v>148</v>
      </c>
      <c r="H19" s="3"/>
      <c r="I19" s="3" t="s">
        <v>149</v>
      </c>
      <c r="J19" s="3"/>
      <c r="K19" s="8">
        <v>15</v>
      </c>
      <c r="L19" s="3"/>
      <c r="M19" s="8">
        <v>15</v>
      </c>
      <c r="N19" s="3"/>
      <c r="O19" s="8">
        <v>500000</v>
      </c>
      <c r="P19" s="3"/>
      <c r="Q19" s="8">
        <v>483320000000</v>
      </c>
      <c r="R19" s="3"/>
      <c r="S19" s="8">
        <v>497454819968</v>
      </c>
      <c r="T19" s="3"/>
      <c r="U19" s="8">
        <v>0</v>
      </c>
      <c r="V19" s="3"/>
      <c r="W19" s="8">
        <v>0</v>
      </c>
      <c r="X19" s="3"/>
      <c r="Y19" s="8">
        <v>0</v>
      </c>
      <c r="Z19" s="3"/>
      <c r="AA19" s="8">
        <v>0</v>
      </c>
      <c r="AB19" s="3"/>
      <c r="AC19" s="8">
        <v>500000</v>
      </c>
      <c r="AD19" s="3"/>
      <c r="AE19" s="8">
        <v>999090</v>
      </c>
      <c r="AF19" s="3"/>
      <c r="AG19" s="8">
        <v>483320000000</v>
      </c>
      <c r="AH19" s="3"/>
      <c r="AI19" s="8">
        <v>499454457468</v>
      </c>
      <c r="AJ19" s="3"/>
      <c r="AK19" s="6">
        <v>1.5039382393121562E-2</v>
      </c>
    </row>
    <row r="20" spans="1:37" x14ac:dyDescent="0.55000000000000004">
      <c r="A20" s="1" t="s">
        <v>150</v>
      </c>
      <c r="C20" s="3" t="s">
        <v>117</v>
      </c>
      <c r="D20" s="3"/>
      <c r="E20" s="3" t="s">
        <v>117</v>
      </c>
      <c r="F20" s="3"/>
      <c r="G20" s="3" t="s">
        <v>148</v>
      </c>
      <c r="H20" s="3"/>
      <c r="I20" s="3" t="s">
        <v>151</v>
      </c>
      <c r="J20" s="3"/>
      <c r="K20" s="8">
        <v>15</v>
      </c>
      <c r="L20" s="3"/>
      <c r="M20" s="8">
        <v>15</v>
      </c>
      <c r="N20" s="3"/>
      <c r="O20" s="8">
        <v>800000</v>
      </c>
      <c r="P20" s="3"/>
      <c r="Q20" s="8">
        <v>772971156250</v>
      </c>
      <c r="R20" s="3"/>
      <c r="S20" s="8">
        <v>788856993750</v>
      </c>
      <c r="T20" s="3"/>
      <c r="U20" s="8">
        <v>0</v>
      </c>
      <c r="V20" s="3"/>
      <c r="W20" s="8">
        <v>0</v>
      </c>
      <c r="X20" s="3"/>
      <c r="Y20" s="8">
        <v>0</v>
      </c>
      <c r="Z20" s="3"/>
      <c r="AA20" s="8">
        <v>0</v>
      </c>
      <c r="AB20" s="3"/>
      <c r="AC20" s="8">
        <v>800000</v>
      </c>
      <c r="AD20" s="3"/>
      <c r="AE20" s="8">
        <v>990000</v>
      </c>
      <c r="AF20" s="3"/>
      <c r="AG20" s="8">
        <v>772971156250</v>
      </c>
      <c r="AH20" s="3"/>
      <c r="AI20" s="8">
        <v>791856450000</v>
      </c>
      <c r="AJ20" s="3"/>
      <c r="AK20" s="6">
        <v>2.3844079823379601E-2</v>
      </c>
    </row>
    <row r="21" spans="1:37" x14ac:dyDescent="0.55000000000000004">
      <c r="A21" s="1" t="s">
        <v>152</v>
      </c>
      <c r="C21" s="3" t="s">
        <v>117</v>
      </c>
      <c r="D21" s="3"/>
      <c r="E21" s="3" t="s">
        <v>117</v>
      </c>
      <c r="F21" s="3"/>
      <c r="G21" s="3" t="s">
        <v>153</v>
      </c>
      <c r="H21" s="3"/>
      <c r="I21" s="3" t="s">
        <v>154</v>
      </c>
      <c r="J21" s="3"/>
      <c r="K21" s="8">
        <v>16</v>
      </c>
      <c r="L21" s="3"/>
      <c r="M21" s="8">
        <v>16</v>
      </c>
      <c r="N21" s="3"/>
      <c r="O21" s="8">
        <v>25000</v>
      </c>
      <c r="P21" s="3"/>
      <c r="Q21" s="8">
        <v>23754304687</v>
      </c>
      <c r="R21" s="3"/>
      <c r="S21" s="8">
        <v>24494309610</v>
      </c>
      <c r="T21" s="3"/>
      <c r="U21" s="8">
        <v>0</v>
      </c>
      <c r="V21" s="3"/>
      <c r="W21" s="8">
        <v>0</v>
      </c>
      <c r="X21" s="3"/>
      <c r="Y21" s="8">
        <v>0</v>
      </c>
      <c r="Z21" s="3"/>
      <c r="AA21" s="8">
        <v>0</v>
      </c>
      <c r="AB21" s="3"/>
      <c r="AC21" s="8">
        <v>25000</v>
      </c>
      <c r="AD21" s="3"/>
      <c r="AE21" s="8">
        <v>1000000</v>
      </c>
      <c r="AF21" s="3"/>
      <c r="AG21" s="8">
        <v>23754304687</v>
      </c>
      <c r="AH21" s="3"/>
      <c r="AI21" s="8">
        <v>24995468750</v>
      </c>
      <c r="AJ21" s="3"/>
      <c r="AK21" s="6">
        <v>7.5265403482890154E-4</v>
      </c>
    </row>
    <row r="22" spans="1:37" x14ac:dyDescent="0.55000000000000004">
      <c r="A22" s="1" t="s">
        <v>155</v>
      </c>
      <c r="C22" s="3" t="s">
        <v>117</v>
      </c>
      <c r="D22" s="3"/>
      <c r="E22" s="3" t="s">
        <v>117</v>
      </c>
      <c r="F22" s="3"/>
      <c r="G22" s="3" t="s">
        <v>156</v>
      </c>
      <c r="H22" s="3"/>
      <c r="I22" s="3" t="s">
        <v>157</v>
      </c>
      <c r="J22" s="3"/>
      <c r="K22" s="8">
        <v>16</v>
      </c>
      <c r="L22" s="3"/>
      <c r="M22" s="8">
        <v>16</v>
      </c>
      <c r="N22" s="3"/>
      <c r="O22" s="8">
        <v>100000</v>
      </c>
      <c r="P22" s="3"/>
      <c r="Q22" s="8">
        <v>94164000000</v>
      </c>
      <c r="R22" s="3"/>
      <c r="S22" s="8">
        <v>94357894531</v>
      </c>
      <c r="T22" s="3"/>
      <c r="U22" s="8">
        <v>0</v>
      </c>
      <c r="V22" s="3"/>
      <c r="W22" s="8">
        <v>0</v>
      </c>
      <c r="X22" s="3"/>
      <c r="Y22" s="8">
        <v>0</v>
      </c>
      <c r="Z22" s="3"/>
      <c r="AA22" s="8">
        <v>0</v>
      </c>
      <c r="AB22" s="3"/>
      <c r="AC22" s="8">
        <v>100000</v>
      </c>
      <c r="AD22" s="3"/>
      <c r="AE22" s="8">
        <v>943750</v>
      </c>
      <c r="AF22" s="3"/>
      <c r="AG22" s="8">
        <v>94164000000</v>
      </c>
      <c r="AH22" s="3"/>
      <c r="AI22" s="8">
        <v>94357894531</v>
      </c>
      <c r="AJ22" s="3"/>
      <c r="AK22" s="6">
        <v>2.8412689814715755E-3</v>
      </c>
    </row>
    <row r="23" spans="1:37" x14ac:dyDescent="0.55000000000000004">
      <c r="A23" s="1" t="s">
        <v>158</v>
      </c>
      <c r="C23" s="3" t="s">
        <v>117</v>
      </c>
      <c r="D23" s="3"/>
      <c r="E23" s="3" t="s">
        <v>117</v>
      </c>
      <c r="F23" s="3"/>
      <c r="G23" s="3" t="s">
        <v>159</v>
      </c>
      <c r="H23" s="3"/>
      <c r="I23" s="3" t="s">
        <v>160</v>
      </c>
      <c r="J23" s="3"/>
      <c r="K23" s="8">
        <v>16</v>
      </c>
      <c r="L23" s="3"/>
      <c r="M23" s="8">
        <v>16</v>
      </c>
      <c r="N23" s="3"/>
      <c r="O23" s="8">
        <v>300500</v>
      </c>
      <c r="P23" s="3"/>
      <c r="Q23" s="8">
        <v>281113683918</v>
      </c>
      <c r="R23" s="3"/>
      <c r="S23" s="8">
        <v>284224479974</v>
      </c>
      <c r="T23" s="3"/>
      <c r="U23" s="8">
        <v>0</v>
      </c>
      <c r="V23" s="3"/>
      <c r="W23" s="8">
        <v>0</v>
      </c>
      <c r="X23" s="3"/>
      <c r="Y23" s="8">
        <v>0</v>
      </c>
      <c r="Z23" s="3"/>
      <c r="AA23" s="8">
        <v>0</v>
      </c>
      <c r="AB23" s="3"/>
      <c r="AC23" s="8">
        <v>300500</v>
      </c>
      <c r="AD23" s="3"/>
      <c r="AE23" s="8">
        <v>980000</v>
      </c>
      <c r="AF23" s="3"/>
      <c r="AG23" s="8">
        <v>281113683918</v>
      </c>
      <c r="AH23" s="3"/>
      <c r="AI23" s="8">
        <v>294436623687</v>
      </c>
      <c r="AJ23" s="3"/>
      <c r="AK23" s="6">
        <v>8.8659634686554731E-3</v>
      </c>
    </row>
    <row r="24" spans="1:37" x14ac:dyDescent="0.55000000000000004">
      <c r="A24" s="1" t="s">
        <v>161</v>
      </c>
      <c r="C24" s="3" t="s">
        <v>117</v>
      </c>
      <c r="D24" s="3"/>
      <c r="E24" s="3" t="s">
        <v>117</v>
      </c>
      <c r="F24" s="3"/>
      <c r="G24" s="3" t="s">
        <v>162</v>
      </c>
      <c r="H24" s="3"/>
      <c r="I24" s="3" t="s">
        <v>163</v>
      </c>
      <c r="J24" s="3"/>
      <c r="K24" s="8">
        <v>16</v>
      </c>
      <c r="L24" s="3"/>
      <c r="M24" s="8">
        <v>16</v>
      </c>
      <c r="N24" s="3"/>
      <c r="O24" s="8">
        <v>100000</v>
      </c>
      <c r="P24" s="3"/>
      <c r="Q24" s="8">
        <v>94368000000</v>
      </c>
      <c r="R24" s="3"/>
      <c r="S24" s="8">
        <v>94482871875</v>
      </c>
      <c r="T24" s="3"/>
      <c r="U24" s="8">
        <v>0</v>
      </c>
      <c r="V24" s="3"/>
      <c r="W24" s="8">
        <v>0</v>
      </c>
      <c r="X24" s="3"/>
      <c r="Y24" s="8">
        <v>0</v>
      </c>
      <c r="Z24" s="3"/>
      <c r="AA24" s="8">
        <v>0</v>
      </c>
      <c r="AB24" s="3"/>
      <c r="AC24" s="8">
        <v>100000</v>
      </c>
      <c r="AD24" s="3"/>
      <c r="AE24" s="8">
        <v>957500</v>
      </c>
      <c r="AF24" s="3"/>
      <c r="AG24" s="8">
        <v>94368000000</v>
      </c>
      <c r="AH24" s="3"/>
      <c r="AI24" s="8">
        <v>95732645312</v>
      </c>
      <c r="AJ24" s="3"/>
      <c r="AK24" s="6">
        <v>2.8826649533796374E-3</v>
      </c>
    </row>
    <row r="25" spans="1:37" x14ac:dyDescent="0.55000000000000004">
      <c r="A25" s="1" t="s">
        <v>164</v>
      </c>
      <c r="C25" s="3" t="s">
        <v>117</v>
      </c>
      <c r="D25" s="3"/>
      <c r="E25" s="3" t="s">
        <v>117</v>
      </c>
      <c r="F25" s="3"/>
      <c r="G25" s="3" t="s">
        <v>165</v>
      </c>
      <c r="H25" s="3"/>
      <c r="I25" s="3" t="s">
        <v>166</v>
      </c>
      <c r="J25" s="3"/>
      <c r="K25" s="8">
        <v>18</v>
      </c>
      <c r="L25" s="3"/>
      <c r="M25" s="8">
        <v>18</v>
      </c>
      <c r="N25" s="3"/>
      <c r="O25" s="8">
        <v>50000</v>
      </c>
      <c r="P25" s="3"/>
      <c r="Q25" s="8">
        <v>50009012486</v>
      </c>
      <c r="R25" s="3"/>
      <c r="S25" s="8">
        <v>49990887509</v>
      </c>
      <c r="T25" s="3"/>
      <c r="U25" s="8">
        <v>0</v>
      </c>
      <c r="V25" s="3"/>
      <c r="W25" s="8">
        <v>0</v>
      </c>
      <c r="X25" s="3"/>
      <c r="Y25" s="8">
        <v>0</v>
      </c>
      <c r="Z25" s="3"/>
      <c r="AA25" s="8">
        <v>0</v>
      </c>
      <c r="AB25" s="3"/>
      <c r="AC25" s="8">
        <v>50000</v>
      </c>
      <c r="AD25" s="3"/>
      <c r="AE25" s="8">
        <v>999999</v>
      </c>
      <c r="AF25" s="3"/>
      <c r="AG25" s="8">
        <v>50009012486</v>
      </c>
      <c r="AH25" s="3"/>
      <c r="AI25" s="8">
        <v>49990887509</v>
      </c>
      <c r="AJ25" s="3"/>
      <c r="AK25" s="6">
        <v>1.5053065643478515E-3</v>
      </c>
    </row>
    <row r="26" spans="1:37" x14ac:dyDescent="0.55000000000000004">
      <c r="A26" s="1" t="s">
        <v>167</v>
      </c>
      <c r="C26" s="3" t="s">
        <v>117</v>
      </c>
      <c r="D26" s="3"/>
      <c r="E26" s="3" t="s">
        <v>117</v>
      </c>
      <c r="F26" s="3"/>
      <c r="G26" s="3" t="s">
        <v>165</v>
      </c>
      <c r="H26" s="3"/>
      <c r="I26" s="3" t="s">
        <v>166</v>
      </c>
      <c r="J26" s="3"/>
      <c r="K26" s="8">
        <v>18</v>
      </c>
      <c r="L26" s="3"/>
      <c r="M26" s="8">
        <v>18</v>
      </c>
      <c r="N26" s="3"/>
      <c r="O26" s="8">
        <v>25000</v>
      </c>
      <c r="P26" s="3"/>
      <c r="Q26" s="8">
        <v>24996704830</v>
      </c>
      <c r="R26" s="3"/>
      <c r="S26" s="8">
        <v>24995218795</v>
      </c>
      <c r="T26" s="3"/>
      <c r="U26" s="8">
        <v>0</v>
      </c>
      <c r="V26" s="3"/>
      <c r="W26" s="8">
        <v>0</v>
      </c>
      <c r="X26" s="3"/>
      <c r="Y26" s="8">
        <v>0</v>
      </c>
      <c r="Z26" s="3"/>
      <c r="AA26" s="8">
        <v>0</v>
      </c>
      <c r="AB26" s="3"/>
      <c r="AC26" s="8">
        <v>25000</v>
      </c>
      <c r="AD26" s="3"/>
      <c r="AE26" s="8">
        <v>1000000</v>
      </c>
      <c r="AF26" s="3"/>
      <c r="AG26" s="8">
        <v>24996704830</v>
      </c>
      <c r="AH26" s="3"/>
      <c r="AI26" s="8">
        <v>24995468750</v>
      </c>
      <c r="AJ26" s="3"/>
      <c r="AK26" s="6">
        <v>7.5265403482890154E-4</v>
      </c>
    </row>
    <row r="27" spans="1:37" ht="24.75" thickBot="1" x14ac:dyDescent="0.6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10">
        <f>SUM(Q9:Q26)</f>
        <v>2499546231814</v>
      </c>
      <c r="R27" s="3"/>
      <c r="S27" s="10">
        <f>SUM(S9:S26)</f>
        <v>2595415550533</v>
      </c>
      <c r="T27" s="3"/>
      <c r="U27" s="3"/>
      <c r="V27" s="3"/>
      <c r="W27" s="10">
        <f>SUM(W9:W26)</f>
        <v>0</v>
      </c>
      <c r="X27" s="3"/>
      <c r="Y27" s="3"/>
      <c r="Z27" s="3"/>
      <c r="AA27" s="10">
        <f>SUM(AA9:AA26)</f>
        <v>108126000000</v>
      </c>
      <c r="AB27" s="3"/>
      <c r="AC27" s="3"/>
      <c r="AD27" s="3"/>
      <c r="AE27" s="3"/>
      <c r="AF27" s="3"/>
      <c r="AG27" s="10">
        <f>SUM(AG9:AG26)</f>
        <v>2392756536086</v>
      </c>
      <c r="AH27" s="3"/>
      <c r="AI27" s="10">
        <f>SUM(AI9:AI26)</f>
        <v>2515614060870</v>
      </c>
      <c r="AJ27" s="3"/>
      <c r="AK27" s="7">
        <f>SUM(AK9:AK26)</f>
        <v>7.5749212464204074E-2</v>
      </c>
    </row>
    <row r="28" spans="1:37" ht="24.75" thickTop="1" x14ac:dyDescent="0.55000000000000004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8"/>
      <c r="R28" s="3"/>
      <c r="S28" s="8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8"/>
      <c r="AH28" s="3"/>
      <c r="AI28" s="8"/>
      <c r="AJ28" s="3"/>
      <c r="AK28" s="8"/>
    </row>
    <row r="29" spans="1:37" x14ac:dyDescent="0.55000000000000004">
      <c r="S29" s="2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workbookViewId="0">
      <selection activeCell="I9" sqref="I9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4.75" x14ac:dyDescent="0.55000000000000004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19" ht="24.75" x14ac:dyDescent="0.55000000000000004">
      <c r="A6" s="20" t="s">
        <v>169</v>
      </c>
      <c r="C6" s="21" t="s">
        <v>170</v>
      </c>
      <c r="D6" s="21" t="s">
        <v>170</v>
      </c>
      <c r="E6" s="21" t="s">
        <v>170</v>
      </c>
      <c r="F6" s="21" t="s">
        <v>170</v>
      </c>
      <c r="G6" s="21" t="s">
        <v>170</v>
      </c>
      <c r="H6" s="21" t="s">
        <v>170</v>
      </c>
      <c r="I6" s="21" t="s">
        <v>170</v>
      </c>
      <c r="K6" s="21" t="s">
        <v>224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</row>
    <row r="7" spans="1:19" ht="24.75" x14ac:dyDescent="0.55000000000000004">
      <c r="A7" s="21" t="s">
        <v>169</v>
      </c>
      <c r="C7" s="21" t="s">
        <v>171</v>
      </c>
      <c r="E7" s="21" t="s">
        <v>172</v>
      </c>
      <c r="G7" s="21" t="s">
        <v>173</v>
      </c>
      <c r="I7" s="21" t="s">
        <v>114</v>
      </c>
      <c r="K7" s="21" t="s">
        <v>174</v>
      </c>
      <c r="M7" s="21" t="s">
        <v>175</v>
      </c>
      <c r="O7" s="21" t="s">
        <v>176</v>
      </c>
      <c r="Q7" s="21" t="s">
        <v>174</v>
      </c>
      <c r="S7" s="21" t="s">
        <v>168</v>
      </c>
    </row>
    <row r="8" spans="1:19" x14ac:dyDescent="0.55000000000000004">
      <c r="A8" s="1" t="s">
        <v>177</v>
      </c>
      <c r="C8" s="1" t="s">
        <v>178</v>
      </c>
      <c r="E8" s="1" t="s">
        <v>179</v>
      </c>
      <c r="G8" s="1" t="s">
        <v>180</v>
      </c>
      <c r="I8" s="8">
        <v>8</v>
      </c>
      <c r="K8" s="2">
        <v>143357389246</v>
      </c>
      <c r="M8" s="2">
        <v>623865148033</v>
      </c>
      <c r="O8" s="2">
        <v>376249847012</v>
      </c>
      <c r="Q8" s="2">
        <v>390972690267</v>
      </c>
      <c r="S8" s="6">
        <v>1.1772820737253347E-2</v>
      </c>
    </row>
    <row r="9" spans="1:19" x14ac:dyDescent="0.55000000000000004">
      <c r="A9" s="1" t="s">
        <v>181</v>
      </c>
      <c r="C9" s="1" t="s">
        <v>182</v>
      </c>
      <c r="E9" s="1" t="s">
        <v>179</v>
      </c>
      <c r="G9" s="1" t="s">
        <v>183</v>
      </c>
      <c r="I9" s="8">
        <v>8</v>
      </c>
      <c r="K9" s="2">
        <v>159493039316</v>
      </c>
      <c r="M9" s="2">
        <v>355118342624</v>
      </c>
      <c r="O9" s="2">
        <v>427273644272</v>
      </c>
      <c r="Q9" s="2">
        <v>87337737668</v>
      </c>
      <c r="S9" s="6">
        <v>2.6298806918213262E-3</v>
      </c>
    </row>
    <row r="10" spans="1:19" ht="24.75" thickBot="1" x14ac:dyDescent="0.6">
      <c r="K10" s="4">
        <f>SUM(K8:K9)</f>
        <v>302850428562</v>
      </c>
      <c r="M10" s="4">
        <f>SUM(M8:M9)</f>
        <v>978983490657</v>
      </c>
      <c r="O10" s="4">
        <f>SUM(O8:O9)</f>
        <v>803523491284</v>
      </c>
      <c r="Q10" s="4">
        <f>SUM(Q8:Q9)</f>
        <v>478310427935</v>
      </c>
      <c r="S10" s="11">
        <f>SUM(S8:S9)</f>
        <v>1.4402701429074672E-2</v>
      </c>
    </row>
    <row r="11" spans="1:19" ht="24.75" thickTop="1" x14ac:dyDescent="0.55000000000000004"/>
  </sheetData>
  <mergeCells count="17"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  <mergeCell ref="A3:S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2"/>
  <sheetViews>
    <sheetView rightToLeft="1" workbookViewId="0">
      <selection activeCell="J10" sqref="J10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8.42578125" style="1" bestFit="1" customWidth="1"/>
    <col min="11" max="16384" width="9.140625" style="1"/>
  </cols>
  <sheetData>
    <row r="2" spans="1:10" ht="24.75" x14ac:dyDescent="0.55000000000000004">
      <c r="A2" s="22" t="s">
        <v>0</v>
      </c>
      <c r="B2" s="22"/>
      <c r="C2" s="22"/>
      <c r="D2" s="22"/>
      <c r="E2" s="22"/>
      <c r="F2" s="22"/>
      <c r="G2" s="22"/>
    </row>
    <row r="3" spans="1:10" ht="24.75" x14ac:dyDescent="0.55000000000000004">
      <c r="A3" s="22" t="s">
        <v>184</v>
      </c>
      <c r="B3" s="22"/>
      <c r="C3" s="22"/>
      <c r="D3" s="22"/>
      <c r="E3" s="22"/>
      <c r="F3" s="22"/>
      <c r="G3" s="22"/>
    </row>
    <row r="4" spans="1:10" ht="24.75" x14ac:dyDescent="0.55000000000000004">
      <c r="A4" s="22" t="s">
        <v>2</v>
      </c>
      <c r="B4" s="22"/>
      <c r="C4" s="22"/>
      <c r="D4" s="22"/>
      <c r="E4" s="22"/>
      <c r="F4" s="22"/>
      <c r="G4" s="22"/>
    </row>
    <row r="6" spans="1:10" ht="24.75" x14ac:dyDescent="0.55000000000000004">
      <c r="A6" s="21" t="s">
        <v>188</v>
      </c>
      <c r="C6" s="21" t="s">
        <v>174</v>
      </c>
      <c r="E6" s="21" t="s">
        <v>213</v>
      </c>
      <c r="G6" s="21" t="s">
        <v>13</v>
      </c>
    </row>
    <row r="7" spans="1:10" x14ac:dyDescent="0.55000000000000004">
      <c r="A7" s="1" t="s">
        <v>221</v>
      </c>
      <c r="C7" s="2">
        <f>'سرمایه‌گذاری در سهام'!I94</f>
        <v>1210403186315</v>
      </c>
      <c r="E7" s="6">
        <f>C7/$C$11</f>
        <v>0.9465809592762876</v>
      </c>
      <c r="G7" s="6">
        <v>3.6447199732941332E-2</v>
      </c>
      <c r="J7" s="2"/>
    </row>
    <row r="8" spans="1:10" x14ac:dyDescent="0.55000000000000004">
      <c r="A8" s="1" t="s">
        <v>222</v>
      </c>
      <c r="C8" s="2">
        <f>'سرمایه‌گذاری در اوراق بهادار'!I26</f>
        <v>55558798732</v>
      </c>
      <c r="E8" s="6">
        <f t="shared" ref="E8:E10" si="0">C8/$C$11</f>
        <v>4.344907679901653E-2</v>
      </c>
      <c r="G8" s="6">
        <v>1.6729653864117535E-3</v>
      </c>
      <c r="J8" s="2"/>
    </row>
    <row r="9" spans="1:10" x14ac:dyDescent="0.55000000000000004">
      <c r="A9" s="1" t="s">
        <v>223</v>
      </c>
      <c r="C9" s="2">
        <f>'درآمد سپرده بانکی'!E10</f>
        <v>726838717</v>
      </c>
      <c r="E9" s="6">
        <f t="shared" si="0"/>
        <v>5.6841529975777444E-4</v>
      </c>
      <c r="G9" s="6">
        <v>2.1886290610969724E-5</v>
      </c>
      <c r="J9" s="2"/>
    </row>
    <row r="10" spans="1:10" x14ac:dyDescent="0.55000000000000004">
      <c r="A10" s="1" t="s">
        <v>220</v>
      </c>
      <c r="C10" s="2">
        <f>'سایر درآمدها'!C9</f>
        <v>12021860677</v>
      </c>
      <c r="E10" s="6">
        <f t="shared" si="0"/>
        <v>9.4015486249381473E-3</v>
      </c>
      <c r="G10" s="6">
        <v>3.6199768986908717E-4</v>
      </c>
      <c r="J10" s="2"/>
    </row>
    <row r="11" spans="1:10" ht="24.75" thickBot="1" x14ac:dyDescent="0.6">
      <c r="C11" s="4">
        <f>SUM(C7:C10)</f>
        <v>1278710684441</v>
      </c>
      <c r="E11" s="7">
        <f>SUM(E7:E10)</f>
        <v>1.0000000000000002</v>
      </c>
      <c r="G11" s="7">
        <f>SUM(G7:G10)</f>
        <v>3.8504049099833147E-2</v>
      </c>
      <c r="J11" s="2"/>
    </row>
    <row r="12" spans="1:10" ht="24.75" thickTop="1" x14ac:dyDescent="0.55000000000000004">
      <c r="J12" s="2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23"/>
  <sheetViews>
    <sheetView rightToLeft="1" workbookViewId="0">
      <selection activeCell="G19" sqref="G19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4.75" x14ac:dyDescent="0.55000000000000004">
      <c r="A3" s="22" t="s">
        <v>184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19" ht="24.75" x14ac:dyDescent="0.55000000000000004">
      <c r="A6" s="21" t="s">
        <v>185</v>
      </c>
      <c r="B6" s="21" t="s">
        <v>185</v>
      </c>
      <c r="C6" s="21" t="s">
        <v>185</v>
      </c>
      <c r="D6" s="21" t="s">
        <v>185</v>
      </c>
      <c r="E6" s="21" t="s">
        <v>185</v>
      </c>
      <c r="F6" s="21" t="s">
        <v>185</v>
      </c>
      <c r="G6" s="21" t="s">
        <v>185</v>
      </c>
      <c r="I6" s="21" t="s">
        <v>186</v>
      </c>
      <c r="J6" s="21" t="s">
        <v>186</v>
      </c>
      <c r="K6" s="21" t="s">
        <v>186</v>
      </c>
      <c r="L6" s="21" t="s">
        <v>186</v>
      </c>
      <c r="M6" s="21" t="s">
        <v>186</v>
      </c>
      <c r="O6" s="21" t="s">
        <v>187</v>
      </c>
      <c r="P6" s="21" t="s">
        <v>187</v>
      </c>
      <c r="Q6" s="21" t="s">
        <v>187</v>
      </c>
      <c r="R6" s="21" t="s">
        <v>187</v>
      </c>
      <c r="S6" s="21" t="s">
        <v>187</v>
      </c>
    </row>
    <row r="7" spans="1:19" ht="24.75" x14ac:dyDescent="0.55000000000000004">
      <c r="A7" s="21" t="s">
        <v>188</v>
      </c>
      <c r="C7" s="21" t="s">
        <v>189</v>
      </c>
      <c r="E7" s="21" t="s">
        <v>113</v>
      </c>
      <c r="G7" s="21" t="s">
        <v>114</v>
      </c>
      <c r="I7" s="21" t="s">
        <v>190</v>
      </c>
      <c r="K7" s="21" t="s">
        <v>191</v>
      </c>
      <c r="M7" s="21" t="s">
        <v>192</v>
      </c>
      <c r="O7" s="21" t="s">
        <v>190</v>
      </c>
      <c r="Q7" s="21" t="s">
        <v>191</v>
      </c>
      <c r="S7" s="21" t="s">
        <v>192</v>
      </c>
    </row>
    <row r="8" spans="1:19" x14ac:dyDescent="0.55000000000000004">
      <c r="A8" s="1" t="s">
        <v>158</v>
      </c>
      <c r="C8" s="3" t="s">
        <v>225</v>
      </c>
      <c r="E8" s="3" t="s">
        <v>160</v>
      </c>
      <c r="F8" s="3"/>
      <c r="G8" s="8">
        <v>16</v>
      </c>
      <c r="H8" s="3"/>
      <c r="I8" s="8">
        <v>4341221505</v>
      </c>
      <c r="J8" s="3"/>
      <c r="K8" s="8">
        <v>0</v>
      </c>
      <c r="L8" s="3"/>
      <c r="M8" s="8">
        <v>4341221505</v>
      </c>
      <c r="N8" s="3"/>
      <c r="O8" s="8">
        <v>4479387472</v>
      </c>
      <c r="P8" s="3"/>
      <c r="Q8" s="8">
        <v>0</v>
      </c>
      <c r="R8" s="3"/>
      <c r="S8" s="8">
        <v>4479387472</v>
      </c>
    </row>
    <row r="9" spans="1:19" x14ac:dyDescent="0.55000000000000004">
      <c r="A9" s="1" t="s">
        <v>155</v>
      </c>
      <c r="C9" s="3" t="s">
        <v>225</v>
      </c>
      <c r="E9" s="3" t="s">
        <v>157</v>
      </c>
      <c r="F9" s="3"/>
      <c r="G9" s="8">
        <v>16</v>
      </c>
      <c r="H9" s="3"/>
      <c r="I9" s="8">
        <v>1367266596</v>
      </c>
      <c r="J9" s="3"/>
      <c r="K9" s="8">
        <v>0</v>
      </c>
      <c r="L9" s="3"/>
      <c r="M9" s="8">
        <v>1367266596</v>
      </c>
      <c r="N9" s="3"/>
      <c r="O9" s="8">
        <v>1410755381</v>
      </c>
      <c r="P9" s="3"/>
      <c r="Q9" s="8">
        <v>0</v>
      </c>
      <c r="R9" s="3"/>
      <c r="S9" s="8">
        <v>1410755381</v>
      </c>
    </row>
    <row r="10" spans="1:19" x14ac:dyDescent="0.55000000000000004">
      <c r="A10" s="1" t="s">
        <v>161</v>
      </c>
      <c r="C10" s="3" t="s">
        <v>225</v>
      </c>
      <c r="E10" s="3" t="s">
        <v>163</v>
      </c>
      <c r="F10" s="3"/>
      <c r="G10" s="8">
        <v>16</v>
      </c>
      <c r="H10" s="3"/>
      <c r="I10" s="8">
        <v>1401548172</v>
      </c>
      <c r="J10" s="3"/>
      <c r="K10" s="8">
        <v>0</v>
      </c>
      <c r="L10" s="3"/>
      <c r="M10" s="8">
        <v>1401548172</v>
      </c>
      <c r="N10" s="3"/>
      <c r="O10" s="8">
        <v>1446139408</v>
      </c>
      <c r="P10" s="3"/>
      <c r="Q10" s="8">
        <v>0</v>
      </c>
      <c r="R10" s="3"/>
      <c r="S10" s="8">
        <v>1446139408</v>
      </c>
    </row>
    <row r="11" spans="1:19" x14ac:dyDescent="0.55000000000000004">
      <c r="A11" s="1" t="s">
        <v>152</v>
      </c>
      <c r="C11" s="3" t="s">
        <v>225</v>
      </c>
      <c r="E11" s="3" t="s">
        <v>154</v>
      </c>
      <c r="F11" s="3"/>
      <c r="G11" s="8">
        <v>16</v>
      </c>
      <c r="H11" s="3"/>
      <c r="I11" s="8">
        <v>337635406</v>
      </c>
      <c r="J11" s="3"/>
      <c r="K11" s="8">
        <v>0</v>
      </c>
      <c r="L11" s="3"/>
      <c r="M11" s="8">
        <v>337635406</v>
      </c>
      <c r="N11" s="3"/>
      <c r="O11" s="8">
        <v>348372723</v>
      </c>
      <c r="P11" s="3"/>
      <c r="Q11" s="8">
        <v>0</v>
      </c>
      <c r="R11" s="3"/>
      <c r="S11" s="8">
        <v>348372723</v>
      </c>
    </row>
    <row r="12" spans="1:19" x14ac:dyDescent="0.55000000000000004">
      <c r="A12" s="1" t="s">
        <v>150</v>
      </c>
      <c r="C12" s="3" t="s">
        <v>225</v>
      </c>
      <c r="E12" s="3" t="s">
        <v>151</v>
      </c>
      <c r="F12" s="3"/>
      <c r="G12" s="8">
        <v>15</v>
      </c>
      <c r="H12" s="3"/>
      <c r="I12" s="8">
        <v>10542299252</v>
      </c>
      <c r="J12" s="3"/>
      <c r="K12" s="8">
        <v>0</v>
      </c>
      <c r="L12" s="3"/>
      <c r="M12" s="8">
        <v>10542299252</v>
      </c>
      <c r="N12" s="3"/>
      <c r="O12" s="8">
        <v>10878014078</v>
      </c>
      <c r="P12" s="3"/>
      <c r="Q12" s="8">
        <v>0</v>
      </c>
      <c r="R12" s="3"/>
      <c r="S12" s="8">
        <v>10878014078</v>
      </c>
    </row>
    <row r="13" spans="1:19" x14ac:dyDescent="0.55000000000000004">
      <c r="A13" s="1" t="s">
        <v>147</v>
      </c>
      <c r="C13" s="3" t="s">
        <v>225</v>
      </c>
      <c r="E13" s="3" t="s">
        <v>149</v>
      </c>
      <c r="F13" s="3"/>
      <c r="G13" s="8">
        <v>15</v>
      </c>
      <c r="H13" s="3"/>
      <c r="I13" s="8">
        <v>6672431508</v>
      </c>
      <c r="J13" s="3"/>
      <c r="K13" s="8">
        <v>0</v>
      </c>
      <c r="L13" s="3"/>
      <c r="M13" s="8">
        <v>6672431508</v>
      </c>
      <c r="N13" s="3"/>
      <c r="O13" s="8">
        <v>6884931508</v>
      </c>
      <c r="P13" s="3"/>
      <c r="Q13" s="8">
        <v>0</v>
      </c>
      <c r="R13" s="3"/>
      <c r="S13" s="8">
        <v>6884931508</v>
      </c>
    </row>
    <row r="14" spans="1:19" x14ac:dyDescent="0.55000000000000004">
      <c r="A14" s="1" t="s">
        <v>167</v>
      </c>
      <c r="C14" s="3" t="s">
        <v>225</v>
      </c>
      <c r="E14" s="3" t="s">
        <v>166</v>
      </c>
      <c r="F14" s="3"/>
      <c r="G14" s="8">
        <v>18</v>
      </c>
      <c r="H14" s="3"/>
      <c r="I14" s="8">
        <v>384609458</v>
      </c>
      <c r="J14" s="3"/>
      <c r="K14" s="8">
        <v>0</v>
      </c>
      <c r="L14" s="3"/>
      <c r="M14" s="8">
        <v>384609458</v>
      </c>
      <c r="N14" s="3"/>
      <c r="O14" s="8">
        <v>397746342</v>
      </c>
      <c r="P14" s="3"/>
      <c r="Q14" s="8">
        <v>0</v>
      </c>
      <c r="R14" s="3"/>
      <c r="S14" s="8">
        <v>397746342</v>
      </c>
    </row>
    <row r="15" spans="1:19" x14ac:dyDescent="0.55000000000000004">
      <c r="A15" s="1" t="s">
        <v>164</v>
      </c>
      <c r="C15" s="3" t="s">
        <v>225</v>
      </c>
      <c r="E15" s="3" t="s">
        <v>166</v>
      </c>
      <c r="F15" s="3"/>
      <c r="G15" s="8">
        <v>18</v>
      </c>
      <c r="H15" s="3"/>
      <c r="I15" s="8">
        <v>769218918</v>
      </c>
      <c r="J15" s="3"/>
      <c r="K15" s="8">
        <v>0</v>
      </c>
      <c r="L15" s="3"/>
      <c r="M15" s="8">
        <v>769218918</v>
      </c>
      <c r="N15" s="3"/>
      <c r="O15" s="8">
        <v>795492685</v>
      </c>
      <c r="P15" s="3"/>
      <c r="Q15" s="8">
        <v>0</v>
      </c>
      <c r="R15" s="3"/>
      <c r="S15" s="8">
        <v>795492685</v>
      </c>
    </row>
    <row r="16" spans="1:19" x14ac:dyDescent="0.55000000000000004">
      <c r="A16" s="1" t="s">
        <v>144</v>
      </c>
      <c r="C16" s="3" t="s">
        <v>225</v>
      </c>
      <c r="E16" s="3" t="s">
        <v>146</v>
      </c>
      <c r="F16" s="3"/>
      <c r="G16" s="8">
        <v>16</v>
      </c>
      <c r="H16" s="3"/>
      <c r="I16" s="8">
        <v>1418057567</v>
      </c>
      <c r="J16" s="3"/>
      <c r="K16" s="8">
        <v>0</v>
      </c>
      <c r="L16" s="3"/>
      <c r="M16" s="8">
        <v>1418057567</v>
      </c>
      <c r="N16" s="3"/>
      <c r="O16" s="8">
        <v>1464684872</v>
      </c>
      <c r="P16" s="3"/>
      <c r="Q16" s="8">
        <v>0</v>
      </c>
      <c r="R16" s="3"/>
      <c r="S16" s="8">
        <v>1464684872</v>
      </c>
    </row>
    <row r="17" spans="1:20" x14ac:dyDescent="0.55000000000000004">
      <c r="A17" s="1" t="s">
        <v>177</v>
      </c>
      <c r="C17" s="8">
        <v>1</v>
      </c>
      <c r="E17" s="3" t="s">
        <v>225</v>
      </c>
      <c r="F17" s="3"/>
      <c r="G17" s="8">
        <v>8</v>
      </c>
      <c r="H17" s="3"/>
      <c r="I17" s="8">
        <v>197306101</v>
      </c>
      <c r="J17" s="3"/>
      <c r="K17" s="8">
        <v>0</v>
      </c>
      <c r="L17" s="3"/>
      <c r="M17" s="8">
        <v>197306101</v>
      </c>
      <c r="N17" s="3"/>
      <c r="O17" s="8">
        <v>311688477</v>
      </c>
      <c r="P17" s="3"/>
      <c r="Q17" s="8">
        <v>0</v>
      </c>
      <c r="R17" s="3"/>
      <c r="S17" s="8">
        <v>311688477</v>
      </c>
    </row>
    <row r="18" spans="1:20" x14ac:dyDescent="0.55000000000000004">
      <c r="A18" s="1" t="s">
        <v>181</v>
      </c>
      <c r="C18" s="8">
        <v>17</v>
      </c>
      <c r="E18" s="3" t="s">
        <v>225</v>
      </c>
      <c r="F18" s="3"/>
      <c r="G18" s="8">
        <v>8</v>
      </c>
      <c r="H18" s="3"/>
      <c r="I18" s="8">
        <v>529532616</v>
      </c>
      <c r="J18" s="3"/>
      <c r="K18" s="8">
        <v>0</v>
      </c>
      <c r="L18" s="3"/>
      <c r="M18" s="8">
        <v>529532616</v>
      </c>
      <c r="N18" s="3"/>
      <c r="O18" s="8">
        <v>529532616</v>
      </c>
      <c r="P18" s="3"/>
      <c r="Q18" s="8">
        <v>0</v>
      </c>
      <c r="R18" s="3"/>
      <c r="S18" s="8">
        <v>529532616</v>
      </c>
    </row>
    <row r="19" spans="1:20" ht="24.75" thickBot="1" x14ac:dyDescent="0.6">
      <c r="C19" s="3"/>
      <c r="E19" s="3"/>
      <c r="F19" s="3"/>
      <c r="G19" s="3"/>
      <c r="H19" s="3"/>
      <c r="I19" s="10">
        <f>SUM(I8:I18)</f>
        <v>27961127099</v>
      </c>
      <c r="J19" s="3"/>
      <c r="K19" s="10">
        <f>SUM(K8:K18)</f>
        <v>0</v>
      </c>
      <c r="L19" s="3"/>
      <c r="M19" s="10">
        <f>SUM(M8:M18)</f>
        <v>27961127099</v>
      </c>
      <c r="N19" s="3"/>
      <c r="O19" s="10">
        <f>SUM(O8:O18)</f>
        <v>28946745562</v>
      </c>
      <c r="P19" s="3"/>
      <c r="Q19" s="10">
        <f>SUM(Q8:Q18)</f>
        <v>0</v>
      </c>
      <c r="R19" s="3"/>
      <c r="S19" s="10">
        <f>SUM(S8:S18)</f>
        <v>28946745562</v>
      </c>
    </row>
    <row r="20" spans="1:20" ht="24.75" thickTop="1" x14ac:dyDescent="0.55000000000000004">
      <c r="C20" s="3"/>
      <c r="M20" s="2"/>
      <c r="N20" s="2"/>
      <c r="O20" s="2"/>
      <c r="P20" s="2"/>
      <c r="Q20" s="2"/>
      <c r="R20" s="2"/>
      <c r="S20" s="2"/>
      <c r="T20" s="2">
        <f t="shared" ref="T20" si="0">SUM(T8:T16)</f>
        <v>0</v>
      </c>
    </row>
    <row r="21" spans="1:20" x14ac:dyDescent="0.55000000000000004">
      <c r="M21" s="2"/>
      <c r="S21" s="2"/>
    </row>
    <row r="23" spans="1:20" x14ac:dyDescent="0.55000000000000004">
      <c r="L23" s="2"/>
      <c r="M23" s="2"/>
      <c r="N23" s="2"/>
      <c r="O23" s="2"/>
      <c r="P23" s="2"/>
      <c r="Q23" s="2"/>
      <c r="R23" s="2"/>
      <c r="S23" s="2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6"/>
  <sheetViews>
    <sheetView rightToLeft="1" workbookViewId="0">
      <selection activeCell="M20" sqref="M20"/>
    </sheetView>
  </sheetViews>
  <sheetFormatPr defaultRowHeight="24" x14ac:dyDescent="0.55000000000000004"/>
  <cols>
    <col min="1" max="1" width="36.8554687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4.75" x14ac:dyDescent="0.55000000000000004">
      <c r="A3" s="22" t="s">
        <v>184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19" ht="24.75" x14ac:dyDescent="0.55000000000000004">
      <c r="A6" s="20" t="s">
        <v>3</v>
      </c>
      <c r="C6" s="21" t="s">
        <v>194</v>
      </c>
      <c r="D6" s="21" t="s">
        <v>194</v>
      </c>
      <c r="E6" s="21" t="s">
        <v>194</v>
      </c>
      <c r="F6" s="21" t="s">
        <v>194</v>
      </c>
      <c r="G6" s="21" t="s">
        <v>194</v>
      </c>
      <c r="I6" s="21" t="s">
        <v>186</v>
      </c>
      <c r="J6" s="21" t="s">
        <v>186</v>
      </c>
      <c r="K6" s="21" t="s">
        <v>186</v>
      </c>
      <c r="L6" s="21" t="s">
        <v>186</v>
      </c>
      <c r="M6" s="21" t="s">
        <v>186</v>
      </c>
      <c r="O6" s="21" t="s">
        <v>187</v>
      </c>
      <c r="P6" s="21" t="s">
        <v>187</v>
      </c>
      <c r="Q6" s="21" t="s">
        <v>187</v>
      </c>
      <c r="R6" s="21" t="s">
        <v>187</v>
      </c>
      <c r="S6" s="21" t="s">
        <v>187</v>
      </c>
    </row>
    <row r="7" spans="1:19" ht="24.75" x14ac:dyDescent="0.55000000000000004">
      <c r="A7" s="21" t="s">
        <v>3</v>
      </c>
      <c r="C7" s="21" t="s">
        <v>195</v>
      </c>
      <c r="E7" s="21" t="s">
        <v>196</v>
      </c>
      <c r="G7" s="21" t="s">
        <v>197</v>
      </c>
      <c r="I7" s="21" t="s">
        <v>198</v>
      </c>
      <c r="K7" s="21" t="s">
        <v>191</v>
      </c>
      <c r="M7" s="21" t="s">
        <v>199</v>
      </c>
      <c r="O7" s="21" t="s">
        <v>198</v>
      </c>
      <c r="Q7" s="21" t="s">
        <v>191</v>
      </c>
      <c r="S7" s="21" t="s">
        <v>199</v>
      </c>
    </row>
    <row r="8" spans="1:19" x14ac:dyDescent="0.55000000000000004">
      <c r="A8" s="1" t="s">
        <v>83</v>
      </c>
      <c r="C8" s="12" t="s">
        <v>200</v>
      </c>
      <c r="D8" s="12"/>
      <c r="E8" s="13">
        <v>46021621</v>
      </c>
      <c r="F8" s="12"/>
      <c r="G8" s="13">
        <v>1030</v>
      </c>
      <c r="H8" s="12"/>
      <c r="I8" s="13">
        <v>47402269630</v>
      </c>
      <c r="J8" s="12"/>
      <c r="K8" s="13">
        <v>6763800071</v>
      </c>
      <c r="L8" s="12"/>
      <c r="M8" s="13">
        <v>40638469559</v>
      </c>
      <c r="N8" s="12"/>
      <c r="O8" s="13">
        <v>47402269630</v>
      </c>
      <c r="P8" s="12"/>
      <c r="Q8" s="13">
        <v>6763800071</v>
      </c>
      <c r="R8" s="12"/>
      <c r="S8" s="13">
        <v>40638469559</v>
      </c>
    </row>
    <row r="9" spans="1:19" x14ac:dyDescent="0.55000000000000004">
      <c r="A9" s="1" t="s">
        <v>65</v>
      </c>
      <c r="C9" s="12" t="s">
        <v>201</v>
      </c>
      <c r="D9" s="12"/>
      <c r="E9" s="13">
        <v>5820926</v>
      </c>
      <c r="F9" s="12"/>
      <c r="G9" s="13">
        <v>3850</v>
      </c>
      <c r="H9" s="12"/>
      <c r="I9" s="13">
        <v>22410565100</v>
      </c>
      <c r="J9" s="12"/>
      <c r="K9" s="13">
        <v>2864910951</v>
      </c>
      <c r="L9" s="12"/>
      <c r="M9" s="13">
        <v>19545654149</v>
      </c>
      <c r="N9" s="12"/>
      <c r="O9" s="13">
        <v>22410565100</v>
      </c>
      <c r="P9" s="12"/>
      <c r="Q9" s="13">
        <v>2864910951</v>
      </c>
      <c r="R9" s="12"/>
      <c r="S9" s="13">
        <v>19545654149</v>
      </c>
    </row>
    <row r="10" spans="1:19" x14ac:dyDescent="0.55000000000000004">
      <c r="A10" s="1" t="s">
        <v>75</v>
      </c>
      <c r="C10" s="12" t="s">
        <v>202</v>
      </c>
      <c r="D10" s="12"/>
      <c r="E10" s="13">
        <v>108185</v>
      </c>
      <c r="F10" s="12"/>
      <c r="G10" s="13">
        <v>200</v>
      </c>
      <c r="H10" s="12"/>
      <c r="I10" s="13">
        <v>21637000</v>
      </c>
      <c r="J10" s="12"/>
      <c r="K10" s="13">
        <v>3043698</v>
      </c>
      <c r="L10" s="12"/>
      <c r="M10" s="13">
        <v>18593302</v>
      </c>
      <c r="N10" s="12"/>
      <c r="O10" s="13">
        <v>21637000</v>
      </c>
      <c r="P10" s="12"/>
      <c r="Q10" s="13">
        <v>3043698</v>
      </c>
      <c r="R10" s="12"/>
      <c r="S10" s="13">
        <v>18593302</v>
      </c>
    </row>
    <row r="11" spans="1:19" x14ac:dyDescent="0.55000000000000004">
      <c r="A11" s="1" t="s">
        <v>63</v>
      </c>
      <c r="C11" s="12" t="s">
        <v>203</v>
      </c>
      <c r="D11" s="12"/>
      <c r="E11" s="13">
        <v>2426064</v>
      </c>
      <c r="F11" s="12"/>
      <c r="G11" s="13">
        <v>6130</v>
      </c>
      <c r="H11" s="12"/>
      <c r="I11" s="13">
        <v>14871772320</v>
      </c>
      <c r="J11" s="12"/>
      <c r="K11" s="13">
        <v>890582631</v>
      </c>
      <c r="L11" s="12"/>
      <c r="M11" s="13">
        <v>13981189689</v>
      </c>
      <c r="N11" s="12"/>
      <c r="O11" s="13">
        <v>14871772320</v>
      </c>
      <c r="P11" s="12"/>
      <c r="Q11" s="13">
        <v>890582631</v>
      </c>
      <c r="R11" s="12"/>
      <c r="S11" s="13">
        <v>13981189689</v>
      </c>
    </row>
    <row r="12" spans="1:19" x14ac:dyDescent="0.55000000000000004">
      <c r="A12" s="1" t="s">
        <v>68</v>
      </c>
      <c r="C12" s="12" t="s">
        <v>4</v>
      </c>
      <c r="D12" s="12"/>
      <c r="E12" s="13">
        <v>1556647</v>
      </c>
      <c r="F12" s="12"/>
      <c r="G12" s="13">
        <v>1220</v>
      </c>
      <c r="H12" s="12"/>
      <c r="I12" s="13">
        <v>0</v>
      </c>
      <c r="J12" s="12"/>
      <c r="K12" s="13">
        <v>0</v>
      </c>
      <c r="L12" s="12"/>
      <c r="M12" s="13">
        <v>0</v>
      </c>
      <c r="N12" s="12"/>
      <c r="O12" s="13">
        <v>1899109340</v>
      </c>
      <c r="P12" s="12"/>
      <c r="Q12" s="13">
        <v>241787382</v>
      </c>
      <c r="R12" s="12"/>
      <c r="S12" s="13">
        <v>1657321958</v>
      </c>
    </row>
    <row r="13" spans="1:19" x14ac:dyDescent="0.55000000000000004">
      <c r="A13" s="1" t="s">
        <v>66</v>
      </c>
      <c r="C13" s="12" t="s">
        <v>201</v>
      </c>
      <c r="D13" s="12"/>
      <c r="E13" s="13">
        <v>45861974</v>
      </c>
      <c r="F13" s="12"/>
      <c r="G13" s="13">
        <v>1200</v>
      </c>
      <c r="H13" s="12"/>
      <c r="I13" s="13">
        <v>55034368800</v>
      </c>
      <c r="J13" s="12"/>
      <c r="K13" s="13">
        <v>7035456943</v>
      </c>
      <c r="L13" s="12"/>
      <c r="M13" s="13">
        <v>47998911857</v>
      </c>
      <c r="N13" s="12"/>
      <c r="O13" s="13">
        <v>55034368800</v>
      </c>
      <c r="P13" s="12"/>
      <c r="Q13" s="13">
        <v>7035456943</v>
      </c>
      <c r="R13" s="12"/>
      <c r="S13" s="13">
        <v>47998911857</v>
      </c>
    </row>
    <row r="14" spans="1:19" x14ac:dyDescent="0.55000000000000004">
      <c r="A14" s="1" t="s">
        <v>49</v>
      </c>
      <c r="C14" s="12" t="s">
        <v>6</v>
      </c>
      <c r="D14" s="12"/>
      <c r="E14" s="13">
        <v>10944108</v>
      </c>
      <c r="F14" s="12"/>
      <c r="G14" s="13">
        <v>3000</v>
      </c>
      <c r="H14" s="12"/>
      <c r="I14" s="13">
        <v>32832324000</v>
      </c>
      <c r="J14" s="12"/>
      <c r="K14" s="13">
        <v>4717841279</v>
      </c>
      <c r="L14" s="12"/>
      <c r="M14" s="13">
        <v>28114482721</v>
      </c>
      <c r="N14" s="12"/>
      <c r="O14" s="13">
        <v>32832324000</v>
      </c>
      <c r="P14" s="12"/>
      <c r="Q14" s="13">
        <v>4717841279</v>
      </c>
      <c r="R14" s="12"/>
      <c r="S14" s="13">
        <v>28114482721</v>
      </c>
    </row>
    <row r="15" spans="1:19" x14ac:dyDescent="0.55000000000000004">
      <c r="A15" s="1" t="s">
        <v>45</v>
      </c>
      <c r="C15" s="12" t="s">
        <v>122</v>
      </c>
      <c r="D15" s="12"/>
      <c r="E15" s="13">
        <v>7178060</v>
      </c>
      <c r="F15" s="12"/>
      <c r="G15" s="13">
        <v>450</v>
      </c>
      <c r="H15" s="12"/>
      <c r="I15" s="13">
        <v>3230127000</v>
      </c>
      <c r="J15" s="12"/>
      <c r="K15" s="13">
        <v>444547898</v>
      </c>
      <c r="L15" s="12"/>
      <c r="M15" s="13">
        <v>2785579102</v>
      </c>
      <c r="N15" s="12"/>
      <c r="O15" s="13">
        <v>3230127000</v>
      </c>
      <c r="P15" s="12"/>
      <c r="Q15" s="13">
        <v>444547898</v>
      </c>
      <c r="R15" s="12"/>
      <c r="S15" s="13">
        <v>2785579102</v>
      </c>
    </row>
    <row r="16" spans="1:19" x14ac:dyDescent="0.55000000000000004">
      <c r="A16" s="1" t="s">
        <v>38</v>
      </c>
      <c r="C16" s="12" t="s">
        <v>203</v>
      </c>
      <c r="D16" s="12"/>
      <c r="E16" s="13">
        <v>12226369</v>
      </c>
      <c r="F16" s="12"/>
      <c r="G16" s="13">
        <v>650</v>
      </c>
      <c r="H16" s="12"/>
      <c r="I16" s="13">
        <v>7947139850</v>
      </c>
      <c r="J16" s="12"/>
      <c r="K16" s="13">
        <v>1053007835</v>
      </c>
      <c r="L16" s="12"/>
      <c r="M16" s="13">
        <v>6894132015</v>
      </c>
      <c r="N16" s="12"/>
      <c r="O16" s="13">
        <v>7947139850</v>
      </c>
      <c r="P16" s="12"/>
      <c r="Q16" s="13">
        <v>1053007835</v>
      </c>
      <c r="R16" s="12"/>
      <c r="S16" s="13">
        <v>6894132015</v>
      </c>
    </row>
    <row r="17" spans="1:19" x14ac:dyDescent="0.55000000000000004">
      <c r="A17" s="1" t="s">
        <v>35</v>
      </c>
      <c r="C17" s="12" t="s">
        <v>202</v>
      </c>
      <c r="D17" s="12"/>
      <c r="E17" s="13">
        <v>3872716</v>
      </c>
      <c r="F17" s="12"/>
      <c r="G17" s="13">
        <v>24750</v>
      </c>
      <c r="H17" s="12"/>
      <c r="I17" s="13">
        <v>95849721000</v>
      </c>
      <c r="J17" s="12"/>
      <c r="K17" s="13">
        <v>13483274467</v>
      </c>
      <c r="L17" s="12"/>
      <c r="M17" s="13">
        <v>82366446533</v>
      </c>
      <c r="N17" s="12"/>
      <c r="O17" s="13">
        <v>95849721000</v>
      </c>
      <c r="P17" s="12"/>
      <c r="Q17" s="13">
        <v>13483274467</v>
      </c>
      <c r="R17" s="12"/>
      <c r="S17" s="13">
        <v>82366446533</v>
      </c>
    </row>
    <row r="18" spans="1:19" x14ac:dyDescent="0.55000000000000004">
      <c r="A18" s="1" t="s">
        <v>61</v>
      </c>
      <c r="C18" s="12" t="s">
        <v>204</v>
      </c>
      <c r="D18" s="12"/>
      <c r="E18" s="13">
        <v>1750945</v>
      </c>
      <c r="F18" s="12"/>
      <c r="G18" s="13">
        <v>7554</v>
      </c>
      <c r="H18" s="12"/>
      <c r="I18" s="13">
        <v>13226638530</v>
      </c>
      <c r="J18" s="12"/>
      <c r="K18" s="13">
        <v>792065282</v>
      </c>
      <c r="L18" s="12"/>
      <c r="M18" s="13">
        <v>12434573248</v>
      </c>
      <c r="N18" s="12"/>
      <c r="O18" s="13">
        <v>13226638530</v>
      </c>
      <c r="P18" s="12"/>
      <c r="Q18" s="13">
        <v>792065282</v>
      </c>
      <c r="R18" s="12"/>
      <c r="S18" s="13">
        <v>12434573248</v>
      </c>
    </row>
    <row r="19" spans="1:19" x14ac:dyDescent="0.55000000000000004">
      <c r="A19" s="1" t="s">
        <v>69</v>
      </c>
      <c r="C19" s="12" t="s">
        <v>205</v>
      </c>
      <c r="D19" s="12"/>
      <c r="E19" s="13">
        <v>178047</v>
      </c>
      <c r="F19" s="12"/>
      <c r="G19" s="13">
        <v>350</v>
      </c>
      <c r="H19" s="12"/>
      <c r="I19" s="13">
        <v>62316450</v>
      </c>
      <c r="J19" s="12"/>
      <c r="K19" s="13">
        <v>8639744</v>
      </c>
      <c r="L19" s="12"/>
      <c r="M19" s="13">
        <v>53676706</v>
      </c>
      <c r="N19" s="12"/>
      <c r="O19" s="13">
        <v>62316450</v>
      </c>
      <c r="P19" s="12"/>
      <c r="Q19" s="13">
        <v>8639744</v>
      </c>
      <c r="R19" s="12"/>
      <c r="S19" s="13">
        <v>53676706</v>
      </c>
    </row>
    <row r="20" spans="1:19" ht="24.75" thickBot="1" x14ac:dyDescent="0.6">
      <c r="C20" s="12"/>
      <c r="D20" s="12"/>
      <c r="E20" s="12"/>
      <c r="F20" s="12"/>
      <c r="G20" s="12"/>
      <c r="H20" s="12"/>
      <c r="I20" s="15">
        <f>SUM(I8:I19)</f>
        <v>292888879680</v>
      </c>
      <c r="J20" s="12"/>
      <c r="K20" s="15">
        <f>SUM(K8:K19)</f>
        <v>38057170799</v>
      </c>
      <c r="L20" s="12"/>
      <c r="M20" s="15">
        <f>SUM(M8:M19)</f>
        <v>254831708881</v>
      </c>
      <c r="N20" s="12"/>
      <c r="O20" s="15">
        <f>SUM(O8:O19)</f>
        <v>294787989020</v>
      </c>
      <c r="P20" s="12"/>
      <c r="Q20" s="15">
        <f>SUM(Q8:Q19)</f>
        <v>38298958181</v>
      </c>
      <c r="R20" s="12"/>
      <c r="S20" s="15">
        <f>SUM(S8:S19)</f>
        <v>256489030839</v>
      </c>
    </row>
    <row r="21" spans="1:19" ht="24.75" thickTop="1" x14ac:dyDescent="0.55000000000000004"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x14ac:dyDescent="0.55000000000000004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x14ac:dyDescent="0.55000000000000004"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19" x14ac:dyDescent="0.55000000000000004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1:19" x14ac:dyDescent="0.55000000000000004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1:19" x14ac:dyDescent="0.55000000000000004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16"/>
  <sheetViews>
    <sheetView rightToLeft="1" workbookViewId="0">
      <selection activeCell="I116" sqref="I116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4.75" x14ac:dyDescent="0.55000000000000004">
      <c r="A3" s="22" t="s">
        <v>184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6" spans="1:17" ht="24.75" x14ac:dyDescent="0.55000000000000004">
      <c r="A6" s="20" t="s">
        <v>3</v>
      </c>
      <c r="C6" s="21" t="s">
        <v>186</v>
      </c>
      <c r="D6" s="21" t="s">
        <v>186</v>
      </c>
      <c r="E6" s="21" t="s">
        <v>186</v>
      </c>
      <c r="F6" s="21" t="s">
        <v>186</v>
      </c>
      <c r="G6" s="21" t="s">
        <v>186</v>
      </c>
      <c r="H6" s="21" t="s">
        <v>186</v>
      </c>
      <c r="I6" s="21" t="s">
        <v>186</v>
      </c>
      <c r="K6" s="21" t="s">
        <v>187</v>
      </c>
      <c r="L6" s="21" t="s">
        <v>187</v>
      </c>
      <c r="M6" s="21" t="s">
        <v>187</v>
      </c>
      <c r="N6" s="21" t="s">
        <v>187</v>
      </c>
      <c r="O6" s="21" t="s">
        <v>187</v>
      </c>
      <c r="P6" s="21" t="s">
        <v>187</v>
      </c>
      <c r="Q6" s="21" t="s">
        <v>187</v>
      </c>
    </row>
    <row r="7" spans="1:17" ht="24.75" x14ac:dyDescent="0.55000000000000004">
      <c r="A7" s="21" t="s">
        <v>3</v>
      </c>
      <c r="C7" s="21" t="s">
        <v>7</v>
      </c>
      <c r="E7" s="21" t="s">
        <v>206</v>
      </c>
      <c r="G7" s="21" t="s">
        <v>207</v>
      </c>
      <c r="I7" s="21" t="s">
        <v>208</v>
      </c>
      <c r="K7" s="21" t="s">
        <v>7</v>
      </c>
      <c r="M7" s="21" t="s">
        <v>206</v>
      </c>
      <c r="O7" s="21" t="s">
        <v>207</v>
      </c>
      <c r="Q7" s="21" t="s">
        <v>208</v>
      </c>
    </row>
    <row r="8" spans="1:17" x14ac:dyDescent="0.55000000000000004">
      <c r="A8" s="1" t="s">
        <v>101</v>
      </c>
      <c r="C8" s="16">
        <v>4072834</v>
      </c>
      <c r="D8" s="16"/>
      <c r="E8" s="16">
        <v>62591365858</v>
      </c>
      <c r="F8" s="16"/>
      <c r="G8" s="16">
        <v>36455937134</v>
      </c>
      <c r="H8" s="16"/>
      <c r="I8" s="16">
        <f>E8-G8</f>
        <v>26135428724</v>
      </c>
      <c r="J8" s="16"/>
      <c r="K8" s="16">
        <v>4072834</v>
      </c>
      <c r="L8" s="16"/>
      <c r="M8" s="16">
        <v>62591365858</v>
      </c>
      <c r="N8" s="16"/>
      <c r="O8" s="16">
        <v>36455937134</v>
      </c>
      <c r="P8" s="16"/>
      <c r="Q8" s="16">
        <f>M8-O8</f>
        <v>26135428724</v>
      </c>
    </row>
    <row r="9" spans="1:17" x14ac:dyDescent="0.55000000000000004">
      <c r="A9" s="1" t="s">
        <v>46</v>
      </c>
      <c r="C9" s="16">
        <v>48066666</v>
      </c>
      <c r="D9" s="16"/>
      <c r="E9" s="16">
        <v>115581439126</v>
      </c>
      <c r="F9" s="16"/>
      <c r="G9" s="16">
        <v>164843302356</v>
      </c>
      <c r="H9" s="16"/>
      <c r="I9" s="16">
        <f t="shared" ref="I9:I72" si="0">E9-G9</f>
        <v>-49261863230</v>
      </c>
      <c r="J9" s="16"/>
      <c r="K9" s="16">
        <v>48066666</v>
      </c>
      <c r="L9" s="16"/>
      <c r="M9" s="16">
        <v>115581439126</v>
      </c>
      <c r="N9" s="16"/>
      <c r="O9" s="16">
        <v>142195266033</v>
      </c>
      <c r="P9" s="16"/>
      <c r="Q9" s="16">
        <f t="shared" ref="Q9:Q72" si="1">M9-O9</f>
        <v>-26613826907</v>
      </c>
    </row>
    <row r="10" spans="1:17" x14ac:dyDescent="0.55000000000000004">
      <c r="A10" s="1" t="s">
        <v>47</v>
      </c>
      <c r="C10" s="16">
        <v>2435209</v>
      </c>
      <c r="D10" s="16"/>
      <c r="E10" s="16">
        <v>7358987299</v>
      </c>
      <c r="F10" s="16"/>
      <c r="G10" s="16">
        <v>4744610232</v>
      </c>
      <c r="H10" s="16"/>
      <c r="I10" s="16">
        <f t="shared" si="0"/>
        <v>2614377067</v>
      </c>
      <c r="J10" s="16"/>
      <c r="K10" s="16">
        <v>2435209</v>
      </c>
      <c r="L10" s="16"/>
      <c r="M10" s="16">
        <v>7358987299</v>
      </c>
      <c r="N10" s="16"/>
      <c r="O10" s="16">
        <v>4391185184</v>
      </c>
      <c r="P10" s="16"/>
      <c r="Q10" s="16">
        <f t="shared" si="1"/>
        <v>2967802115</v>
      </c>
    </row>
    <row r="11" spans="1:17" x14ac:dyDescent="0.55000000000000004">
      <c r="A11" s="1" t="s">
        <v>100</v>
      </c>
      <c r="C11" s="16">
        <v>1039741</v>
      </c>
      <c r="D11" s="16"/>
      <c r="E11" s="16">
        <v>26293627524</v>
      </c>
      <c r="F11" s="16"/>
      <c r="G11" s="16">
        <v>27127882431</v>
      </c>
      <c r="H11" s="16"/>
      <c r="I11" s="16">
        <f t="shared" si="0"/>
        <v>-834254907</v>
      </c>
      <c r="J11" s="16"/>
      <c r="K11" s="16">
        <v>1039741</v>
      </c>
      <c r="L11" s="16"/>
      <c r="M11" s="16">
        <v>26293627524</v>
      </c>
      <c r="N11" s="16"/>
      <c r="O11" s="16">
        <v>27127882431</v>
      </c>
      <c r="P11" s="16"/>
      <c r="Q11" s="16">
        <f t="shared" si="1"/>
        <v>-834254907</v>
      </c>
    </row>
    <row r="12" spans="1:17" x14ac:dyDescent="0.55000000000000004">
      <c r="A12" s="1" t="s">
        <v>70</v>
      </c>
      <c r="C12" s="16">
        <v>65012902</v>
      </c>
      <c r="D12" s="16"/>
      <c r="E12" s="16">
        <v>546090335719</v>
      </c>
      <c r="F12" s="16"/>
      <c r="G12" s="16">
        <v>516362333171</v>
      </c>
      <c r="H12" s="16"/>
      <c r="I12" s="16">
        <f t="shared" si="0"/>
        <v>29728002548</v>
      </c>
      <c r="J12" s="16"/>
      <c r="K12" s="16">
        <v>65012902</v>
      </c>
      <c r="L12" s="16"/>
      <c r="M12" s="16">
        <v>546090335719</v>
      </c>
      <c r="N12" s="16"/>
      <c r="O12" s="16">
        <v>514423550943</v>
      </c>
      <c r="P12" s="16"/>
      <c r="Q12" s="16">
        <f t="shared" si="1"/>
        <v>31666784776</v>
      </c>
    </row>
    <row r="13" spans="1:17" x14ac:dyDescent="0.55000000000000004">
      <c r="A13" s="1" t="s">
        <v>92</v>
      </c>
      <c r="C13" s="16">
        <v>2350000</v>
      </c>
      <c r="D13" s="16"/>
      <c r="E13" s="16">
        <v>44921616525</v>
      </c>
      <c r="F13" s="16"/>
      <c r="G13" s="16">
        <v>42950322184</v>
      </c>
      <c r="H13" s="16"/>
      <c r="I13" s="16">
        <f t="shared" si="0"/>
        <v>1971294341</v>
      </c>
      <c r="J13" s="16"/>
      <c r="K13" s="16">
        <v>2350000</v>
      </c>
      <c r="L13" s="16"/>
      <c r="M13" s="16">
        <v>44921616525</v>
      </c>
      <c r="N13" s="16"/>
      <c r="O13" s="16">
        <v>43249531234</v>
      </c>
      <c r="P13" s="16"/>
      <c r="Q13" s="16">
        <f t="shared" si="1"/>
        <v>1672085291</v>
      </c>
    </row>
    <row r="14" spans="1:17" x14ac:dyDescent="0.55000000000000004">
      <c r="A14" s="1" t="s">
        <v>91</v>
      </c>
      <c r="C14" s="16">
        <v>17700705</v>
      </c>
      <c r="D14" s="16"/>
      <c r="E14" s="16">
        <v>947511525612</v>
      </c>
      <c r="F14" s="16"/>
      <c r="G14" s="16">
        <v>864813212328</v>
      </c>
      <c r="H14" s="16"/>
      <c r="I14" s="16">
        <f t="shared" si="0"/>
        <v>82698313284</v>
      </c>
      <c r="J14" s="16"/>
      <c r="K14" s="16">
        <v>17700705</v>
      </c>
      <c r="L14" s="16"/>
      <c r="M14" s="16">
        <v>947511525612</v>
      </c>
      <c r="N14" s="16"/>
      <c r="O14" s="16">
        <v>880649059552</v>
      </c>
      <c r="P14" s="16"/>
      <c r="Q14" s="16">
        <f t="shared" si="1"/>
        <v>66862466060</v>
      </c>
    </row>
    <row r="15" spans="1:17" x14ac:dyDescent="0.55000000000000004">
      <c r="A15" s="1" t="s">
        <v>67</v>
      </c>
      <c r="C15" s="16">
        <v>10148705</v>
      </c>
      <c r="D15" s="16"/>
      <c r="E15" s="16">
        <v>102194683679</v>
      </c>
      <c r="F15" s="16"/>
      <c r="G15" s="16">
        <v>99571720425</v>
      </c>
      <c r="H15" s="16"/>
      <c r="I15" s="16">
        <f t="shared" si="0"/>
        <v>2622963254</v>
      </c>
      <c r="J15" s="16"/>
      <c r="K15" s="16">
        <v>10148705</v>
      </c>
      <c r="L15" s="16"/>
      <c r="M15" s="16">
        <v>102194683679</v>
      </c>
      <c r="N15" s="16"/>
      <c r="O15" s="16">
        <v>100580552446</v>
      </c>
      <c r="P15" s="16"/>
      <c r="Q15" s="16">
        <f t="shared" si="1"/>
        <v>1614131233</v>
      </c>
    </row>
    <row r="16" spans="1:17" x14ac:dyDescent="0.55000000000000004">
      <c r="A16" s="1" t="s">
        <v>68</v>
      </c>
      <c r="C16" s="16">
        <v>2630196</v>
      </c>
      <c r="D16" s="16"/>
      <c r="E16" s="16">
        <v>32681829172</v>
      </c>
      <c r="F16" s="16"/>
      <c r="G16" s="16">
        <v>24812044707</v>
      </c>
      <c r="H16" s="16"/>
      <c r="I16" s="16">
        <f t="shared" si="0"/>
        <v>7869784465</v>
      </c>
      <c r="J16" s="16"/>
      <c r="K16" s="16">
        <v>2630196</v>
      </c>
      <c r="L16" s="16"/>
      <c r="M16" s="16">
        <v>32681829172</v>
      </c>
      <c r="N16" s="16"/>
      <c r="O16" s="16">
        <v>28001791234</v>
      </c>
      <c r="P16" s="16"/>
      <c r="Q16" s="16">
        <f t="shared" si="1"/>
        <v>4680037938</v>
      </c>
    </row>
    <row r="17" spans="1:17" x14ac:dyDescent="0.55000000000000004">
      <c r="A17" s="1" t="s">
        <v>66</v>
      </c>
      <c r="C17" s="16">
        <v>45861974</v>
      </c>
      <c r="D17" s="16"/>
      <c r="E17" s="16">
        <v>640982679281</v>
      </c>
      <c r="F17" s="16"/>
      <c r="G17" s="16">
        <v>707998649305</v>
      </c>
      <c r="H17" s="16"/>
      <c r="I17" s="16">
        <f t="shared" si="0"/>
        <v>-67015970024</v>
      </c>
      <c r="J17" s="16"/>
      <c r="K17" s="16">
        <v>45861974</v>
      </c>
      <c r="L17" s="16"/>
      <c r="M17" s="16">
        <v>640982679281</v>
      </c>
      <c r="N17" s="16"/>
      <c r="O17" s="16">
        <v>719851814071</v>
      </c>
      <c r="P17" s="16"/>
      <c r="Q17" s="16">
        <f t="shared" si="1"/>
        <v>-78869134790</v>
      </c>
    </row>
    <row r="18" spans="1:17" x14ac:dyDescent="0.55000000000000004">
      <c r="A18" s="1" t="s">
        <v>60</v>
      </c>
      <c r="C18" s="16">
        <v>629846</v>
      </c>
      <c r="D18" s="16"/>
      <c r="E18" s="16">
        <v>17274055305</v>
      </c>
      <c r="F18" s="16"/>
      <c r="G18" s="16">
        <v>17098747749</v>
      </c>
      <c r="H18" s="16"/>
      <c r="I18" s="16">
        <f t="shared" si="0"/>
        <v>175307556</v>
      </c>
      <c r="J18" s="16"/>
      <c r="K18" s="16">
        <v>629846</v>
      </c>
      <c r="L18" s="16"/>
      <c r="M18" s="16">
        <v>17274055305</v>
      </c>
      <c r="N18" s="16"/>
      <c r="O18" s="16">
        <v>17624670418</v>
      </c>
      <c r="P18" s="16"/>
      <c r="Q18" s="16">
        <f t="shared" si="1"/>
        <v>-350615113</v>
      </c>
    </row>
    <row r="19" spans="1:17" x14ac:dyDescent="0.55000000000000004">
      <c r="A19" s="1" t="s">
        <v>85</v>
      </c>
      <c r="C19" s="16">
        <v>6180000</v>
      </c>
      <c r="D19" s="16"/>
      <c r="E19" s="16">
        <v>125444736180</v>
      </c>
      <c r="F19" s="16"/>
      <c r="G19" s="16">
        <v>111685705265</v>
      </c>
      <c r="H19" s="16"/>
      <c r="I19" s="16">
        <f t="shared" si="0"/>
        <v>13759030915</v>
      </c>
      <c r="J19" s="16"/>
      <c r="K19" s="16">
        <v>6180000</v>
      </c>
      <c r="L19" s="16"/>
      <c r="M19" s="16">
        <v>125444736180</v>
      </c>
      <c r="N19" s="16"/>
      <c r="O19" s="16">
        <v>110437377275</v>
      </c>
      <c r="P19" s="16"/>
      <c r="Q19" s="16">
        <f t="shared" si="1"/>
        <v>15007358905</v>
      </c>
    </row>
    <row r="20" spans="1:17" x14ac:dyDescent="0.55000000000000004">
      <c r="A20" s="1" t="s">
        <v>81</v>
      </c>
      <c r="C20" s="16">
        <v>12250029</v>
      </c>
      <c r="D20" s="16"/>
      <c r="E20" s="16">
        <v>161468894001</v>
      </c>
      <c r="F20" s="16"/>
      <c r="G20" s="16">
        <v>146272996624</v>
      </c>
      <c r="H20" s="16"/>
      <c r="I20" s="16">
        <f t="shared" si="0"/>
        <v>15195897377</v>
      </c>
      <c r="J20" s="16"/>
      <c r="K20" s="16">
        <v>12250029</v>
      </c>
      <c r="L20" s="16"/>
      <c r="M20" s="16">
        <v>161468894001</v>
      </c>
      <c r="N20" s="16"/>
      <c r="O20" s="16">
        <v>146512563251</v>
      </c>
      <c r="P20" s="16"/>
      <c r="Q20" s="16">
        <f t="shared" si="1"/>
        <v>14956330750</v>
      </c>
    </row>
    <row r="21" spans="1:17" x14ac:dyDescent="0.55000000000000004">
      <c r="A21" s="1" t="s">
        <v>86</v>
      </c>
      <c r="C21" s="16">
        <v>51603715</v>
      </c>
      <c r="D21" s="16"/>
      <c r="E21" s="16">
        <v>1381419401082</v>
      </c>
      <c r="F21" s="16"/>
      <c r="G21" s="16">
        <v>1277796245034</v>
      </c>
      <c r="H21" s="16"/>
      <c r="I21" s="16">
        <f t="shared" si="0"/>
        <v>103623156048</v>
      </c>
      <c r="J21" s="16"/>
      <c r="K21" s="16">
        <v>51603715</v>
      </c>
      <c r="L21" s="16"/>
      <c r="M21" s="16">
        <v>1381419401082</v>
      </c>
      <c r="N21" s="16"/>
      <c r="O21" s="16">
        <v>1278313088558</v>
      </c>
      <c r="P21" s="16"/>
      <c r="Q21" s="16">
        <f t="shared" si="1"/>
        <v>103106312524</v>
      </c>
    </row>
    <row r="22" spans="1:17" x14ac:dyDescent="0.55000000000000004">
      <c r="A22" s="1" t="s">
        <v>98</v>
      </c>
      <c r="C22" s="16">
        <v>20719998</v>
      </c>
      <c r="D22" s="16"/>
      <c r="E22" s="16">
        <v>117607237007</v>
      </c>
      <c r="F22" s="16"/>
      <c r="G22" s="16">
        <v>110604354243</v>
      </c>
      <c r="H22" s="16"/>
      <c r="I22" s="16">
        <f t="shared" si="0"/>
        <v>7002882764</v>
      </c>
      <c r="J22" s="16"/>
      <c r="K22" s="16">
        <v>20719998</v>
      </c>
      <c r="L22" s="16"/>
      <c r="M22" s="16">
        <v>117607237007</v>
      </c>
      <c r="N22" s="16"/>
      <c r="O22" s="16">
        <v>105455175740</v>
      </c>
      <c r="P22" s="16"/>
      <c r="Q22" s="16">
        <f t="shared" si="1"/>
        <v>12152061267</v>
      </c>
    </row>
    <row r="23" spans="1:17" x14ac:dyDescent="0.55000000000000004">
      <c r="A23" s="1" t="s">
        <v>45</v>
      </c>
      <c r="C23" s="16">
        <v>10890593</v>
      </c>
      <c r="D23" s="16"/>
      <c r="E23" s="16">
        <v>95158729010</v>
      </c>
      <c r="F23" s="16"/>
      <c r="G23" s="16">
        <v>96890856046</v>
      </c>
      <c r="H23" s="16"/>
      <c r="I23" s="16">
        <f t="shared" si="0"/>
        <v>-1732127036</v>
      </c>
      <c r="J23" s="16"/>
      <c r="K23" s="16">
        <v>10890593</v>
      </c>
      <c r="L23" s="16"/>
      <c r="M23" s="16">
        <v>95158729010</v>
      </c>
      <c r="N23" s="16"/>
      <c r="O23" s="16">
        <v>96133050468</v>
      </c>
      <c r="P23" s="16"/>
      <c r="Q23" s="16">
        <f t="shared" si="1"/>
        <v>-974321458</v>
      </c>
    </row>
    <row r="24" spans="1:17" x14ac:dyDescent="0.55000000000000004">
      <c r="A24" s="1" t="s">
        <v>28</v>
      </c>
      <c r="C24" s="16">
        <v>243478</v>
      </c>
      <c r="D24" s="16"/>
      <c r="E24" s="16">
        <v>11617406683</v>
      </c>
      <c r="F24" s="16"/>
      <c r="G24" s="16">
        <v>11806189541</v>
      </c>
      <c r="H24" s="16"/>
      <c r="I24" s="16">
        <f t="shared" si="0"/>
        <v>-188782858</v>
      </c>
      <c r="J24" s="16"/>
      <c r="K24" s="16">
        <v>243478</v>
      </c>
      <c r="L24" s="16"/>
      <c r="M24" s="16">
        <v>11617406683</v>
      </c>
      <c r="N24" s="16"/>
      <c r="O24" s="16">
        <v>11840073644</v>
      </c>
      <c r="P24" s="16"/>
      <c r="Q24" s="16">
        <f t="shared" si="1"/>
        <v>-222666961</v>
      </c>
    </row>
    <row r="25" spans="1:17" x14ac:dyDescent="0.55000000000000004">
      <c r="A25" s="1" t="s">
        <v>74</v>
      </c>
      <c r="C25" s="16">
        <v>22548162</v>
      </c>
      <c r="D25" s="16"/>
      <c r="E25" s="16">
        <v>353020506868</v>
      </c>
      <c r="F25" s="16"/>
      <c r="G25" s="16">
        <v>278830165425</v>
      </c>
      <c r="H25" s="16"/>
      <c r="I25" s="16">
        <f t="shared" si="0"/>
        <v>74190341443</v>
      </c>
      <c r="J25" s="16"/>
      <c r="K25" s="16">
        <v>22548162</v>
      </c>
      <c r="L25" s="16"/>
      <c r="M25" s="16">
        <v>353020506868</v>
      </c>
      <c r="N25" s="16"/>
      <c r="O25" s="16">
        <v>277485325398</v>
      </c>
      <c r="P25" s="16"/>
      <c r="Q25" s="16">
        <f t="shared" si="1"/>
        <v>75535181470</v>
      </c>
    </row>
    <row r="26" spans="1:17" x14ac:dyDescent="0.55000000000000004">
      <c r="A26" s="1" t="s">
        <v>94</v>
      </c>
      <c r="C26" s="16">
        <v>663903</v>
      </c>
      <c r="D26" s="16"/>
      <c r="E26" s="16">
        <v>2666209219</v>
      </c>
      <c r="F26" s="16"/>
      <c r="G26" s="16">
        <v>1953460220</v>
      </c>
      <c r="H26" s="16"/>
      <c r="I26" s="16">
        <f t="shared" si="0"/>
        <v>712748999</v>
      </c>
      <c r="J26" s="16"/>
      <c r="K26" s="16">
        <v>663903</v>
      </c>
      <c r="L26" s="16"/>
      <c r="M26" s="16">
        <v>2666209219</v>
      </c>
      <c r="N26" s="16"/>
      <c r="O26" s="16">
        <v>1857107114</v>
      </c>
      <c r="P26" s="16"/>
      <c r="Q26" s="16">
        <f t="shared" si="1"/>
        <v>809102105</v>
      </c>
    </row>
    <row r="27" spans="1:17" x14ac:dyDescent="0.55000000000000004">
      <c r="A27" s="1" t="s">
        <v>82</v>
      </c>
      <c r="C27" s="16">
        <v>91735821</v>
      </c>
      <c r="D27" s="16"/>
      <c r="E27" s="16">
        <v>215390763147</v>
      </c>
      <c r="F27" s="16"/>
      <c r="G27" s="16">
        <v>221865252600</v>
      </c>
      <c r="H27" s="16"/>
      <c r="I27" s="16">
        <f t="shared" si="0"/>
        <v>-6474489453</v>
      </c>
      <c r="J27" s="16"/>
      <c r="K27" s="16">
        <v>91735821</v>
      </c>
      <c r="L27" s="16"/>
      <c r="M27" s="16">
        <v>215390763147</v>
      </c>
      <c r="N27" s="16"/>
      <c r="O27" s="16">
        <v>225604042348</v>
      </c>
      <c r="P27" s="16"/>
      <c r="Q27" s="16">
        <f t="shared" si="1"/>
        <v>-10213279201</v>
      </c>
    </row>
    <row r="28" spans="1:17" x14ac:dyDescent="0.55000000000000004">
      <c r="A28" s="1" t="s">
        <v>21</v>
      </c>
      <c r="C28" s="16">
        <v>17947736</v>
      </c>
      <c r="D28" s="16"/>
      <c r="E28" s="16">
        <v>99730893566</v>
      </c>
      <c r="F28" s="16"/>
      <c r="G28" s="16">
        <v>104191130309</v>
      </c>
      <c r="H28" s="16"/>
      <c r="I28" s="16">
        <f t="shared" si="0"/>
        <v>-4460236743</v>
      </c>
      <c r="J28" s="16"/>
      <c r="K28" s="16">
        <v>17947736</v>
      </c>
      <c r="L28" s="16"/>
      <c r="M28" s="16">
        <v>99730893566</v>
      </c>
      <c r="N28" s="16"/>
      <c r="O28" s="16">
        <v>105439996597</v>
      </c>
      <c r="P28" s="16"/>
      <c r="Q28" s="16">
        <f t="shared" si="1"/>
        <v>-5709103031</v>
      </c>
    </row>
    <row r="29" spans="1:17" x14ac:dyDescent="0.55000000000000004">
      <c r="A29" s="1" t="s">
        <v>88</v>
      </c>
      <c r="C29" s="16">
        <v>7817393</v>
      </c>
      <c r="D29" s="16"/>
      <c r="E29" s="16">
        <v>170803931666</v>
      </c>
      <c r="F29" s="16"/>
      <c r="G29" s="16">
        <v>125419531854</v>
      </c>
      <c r="H29" s="16"/>
      <c r="I29" s="16">
        <f t="shared" si="0"/>
        <v>45384399812</v>
      </c>
      <c r="J29" s="16"/>
      <c r="K29" s="16">
        <v>7817393</v>
      </c>
      <c r="L29" s="16"/>
      <c r="M29" s="16">
        <v>170803931666</v>
      </c>
      <c r="N29" s="16"/>
      <c r="O29" s="16">
        <v>131794116518</v>
      </c>
      <c r="P29" s="16"/>
      <c r="Q29" s="16">
        <f t="shared" si="1"/>
        <v>39009815148</v>
      </c>
    </row>
    <row r="30" spans="1:17" x14ac:dyDescent="0.55000000000000004">
      <c r="A30" s="1" t="s">
        <v>25</v>
      </c>
      <c r="C30" s="16">
        <v>185897164</v>
      </c>
      <c r="D30" s="16"/>
      <c r="E30" s="16">
        <v>497457576253</v>
      </c>
      <c r="F30" s="16"/>
      <c r="G30" s="16">
        <v>412453681352</v>
      </c>
      <c r="H30" s="16"/>
      <c r="I30" s="16">
        <f t="shared" si="0"/>
        <v>85003894901</v>
      </c>
      <c r="J30" s="16"/>
      <c r="K30" s="16">
        <v>185897164</v>
      </c>
      <c r="L30" s="16"/>
      <c r="M30" s="16">
        <v>497457576253</v>
      </c>
      <c r="N30" s="16"/>
      <c r="O30" s="16">
        <v>412453681352</v>
      </c>
      <c r="P30" s="16"/>
      <c r="Q30" s="16">
        <f t="shared" si="1"/>
        <v>85003894901</v>
      </c>
    </row>
    <row r="31" spans="1:17" x14ac:dyDescent="0.55000000000000004">
      <c r="A31" s="1" t="s">
        <v>37</v>
      </c>
      <c r="C31" s="16">
        <v>16103312</v>
      </c>
      <c r="D31" s="16"/>
      <c r="E31" s="16">
        <v>114613680622</v>
      </c>
      <c r="F31" s="16"/>
      <c r="G31" s="16">
        <v>114453960390</v>
      </c>
      <c r="H31" s="16"/>
      <c r="I31" s="16">
        <f t="shared" si="0"/>
        <v>159720232</v>
      </c>
      <c r="J31" s="16"/>
      <c r="K31" s="16">
        <v>16103312</v>
      </c>
      <c r="L31" s="16"/>
      <c r="M31" s="16">
        <v>114613680622</v>
      </c>
      <c r="N31" s="16"/>
      <c r="O31" s="16">
        <v>111412181167</v>
      </c>
      <c r="P31" s="16"/>
      <c r="Q31" s="16">
        <f t="shared" si="1"/>
        <v>3201499455</v>
      </c>
    </row>
    <row r="32" spans="1:17" x14ac:dyDescent="0.55000000000000004">
      <c r="A32" s="1" t="s">
        <v>38</v>
      </c>
      <c r="C32" s="16">
        <v>12226369</v>
      </c>
      <c r="D32" s="16"/>
      <c r="E32" s="16">
        <v>55311134197</v>
      </c>
      <c r="F32" s="16"/>
      <c r="G32" s="16">
        <v>61533788714</v>
      </c>
      <c r="H32" s="16"/>
      <c r="I32" s="16">
        <f t="shared" si="0"/>
        <v>-6222654517</v>
      </c>
      <c r="J32" s="16"/>
      <c r="K32" s="16">
        <v>12226369</v>
      </c>
      <c r="L32" s="16"/>
      <c r="M32" s="16">
        <v>55311134197</v>
      </c>
      <c r="N32" s="16"/>
      <c r="O32" s="16">
        <v>61327177139</v>
      </c>
      <c r="P32" s="16"/>
      <c r="Q32" s="16">
        <f t="shared" si="1"/>
        <v>-6016042942</v>
      </c>
    </row>
    <row r="33" spans="1:17" x14ac:dyDescent="0.55000000000000004">
      <c r="A33" s="1" t="s">
        <v>31</v>
      </c>
      <c r="C33" s="16">
        <v>4145525</v>
      </c>
      <c r="D33" s="16"/>
      <c r="E33" s="16">
        <v>485808082393</v>
      </c>
      <c r="F33" s="16"/>
      <c r="G33" s="16">
        <v>513022159927</v>
      </c>
      <c r="H33" s="16"/>
      <c r="I33" s="16">
        <f t="shared" si="0"/>
        <v>-27214077534</v>
      </c>
      <c r="J33" s="16"/>
      <c r="K33" s="16">
        <v>4145525</v>
      </c>
      <c r="L33" s="16"/>
      <c r="M33" s="16">
        <v>485808082393</v>
      </c>
      <c r="N33" s="16"/>
      <c r="O33" s="16">
        <v>521041428776</v>
      </c>
      <c r="P33" s="16"/>
      <c r="Q33" s="16">
        <f t="shared" si="1"/>
        <v>-35233346383</v>
      </c>
    </row>
    <row r="34" spans="1:17" x14ac:dyDescent="0.55000000000000004">
      <c r="A34" s="1" t="s">
        <v>35</v>
      </c>
      <c r="C34" s="16">
        <v>3872716</v>
      </c>
      <c r="D34" s="16"/>
      <c r="E34" s="16">
        <v>546307143651</v>
      </c>
      <c r="F34" s="16"/>
      <c r="G34" s="16">
        <v>629036623723</v>
      </c>
      <c r="H34" s="16"/>
      <c r="I34" s="16">
        <f t="shared" si="0"/>
        <v>-82729480072</v>
      </c>
      <c r="J34" s="16"/>
      <c r="K34" s="16">
        <v>3872716</v>
      </c>
      <c r="L34" s="16"/>
      <c r="M34" s="16">
        <v>546307143651</v>
      </c>
      <c r="N34" s="16"/>
      <c r="O34" s="16">
        <v>629537081257</v>
      </c>
      <c r="P34" s="16"/>
      <c r="Q34" s="16">
        <f t="shared" si="1"/>
        <v>-83229937606</v>
      </c>
    </row>
    <row r="35" spans="1:17" x14ac:dyDescent="0.55000000000000004">
      <c r="A35" s="1" t="s">
        <v>51</v>
      </c>
      <c r="C35" s="16">
        <v>11359792</v>
      </c>
      <c r="D35" s="16"/>
      <c r="E35" s="16">
        <v>50216418903</v>
      </c>
      <c r="F35" s="16"/>
      <c r="G35" s="16">
        <v>40109898795</v>
      </c>
      <c r="H35" s="16"/>
      <c r="I35" s="16">
        <f t="shared" si="0"/>
        <v>10106520108</v>
      </c>
      <c r="J35" s="16"/>
      <c r="K35" s="16">
        <v>11359792</v>
      </c>
      <c r="L35" s="16"/>
      <c r="M35" s="16">
        <v>50216418903</v>
      </c>
      <c r="N35" s="16"/>
      <c r="O35" s="16">
        <v>39850178167</v>
      </c>
      <c r="P35" s="16"/>
      <c r="Q35" s="16">
        <f t="shared" si="1"/>
        <v>10366240736</v>
      </c>
    </row>
    <row r="36" spans="1:17" x14ac:dyDescent="0.55000000000000004">
      <c r="A36" s="1" t="s">
        <v>34</v>
      </c>
      <c r="C36" s="16">
        <v>8769709</v>
      </c>
      <c r="D36" s="16"/>
      <c r="E36" s="16">
        <v>286806711714</v>
      </c>
      <c r="F36" s="16"/>
      <c r="G36" s="16">
        <v>295524240946</v>
      </c>
      <c r="H36" s="16"/>
      <c r="I36" s="16">
        <f t="shared" si="0"/>
        <v>-8717529232</v>
      </c>
      <c r="J36" s="16"/>
      <c r="K36" s="16">
        <v>8769709</v>
      </c>
      <c r="L36" s="16"/>
      <c r="M36" s="16">
        <v>286806711714</v>
      </c>
      <c r="N36" s="16"/>
      <c r="O36" s="16">
        <v>291165476330</v>
      </c>
      <c r="P36" s="16"/>
      <c r="Q36" s="16">
        <f t="shared" si="1"/>
        <v>-4358764616</v>
      </c>
    </row>
    <row r="37" spans="1:17" x14ac:dyDescent="0.55000000000000004">
      <c r="A37" s="1" t="s">
        <v>73</v>
      </c>
      <c r="C37" s="16">
        <v>561012</v>
      </c>
      <c r="D37" s="16"/>
      <c r="E37" s="16">
        <v>20187798025</v>
      </c>
      <c r="F37" s="16"/>
      <c r="G37" s="16">
        <v>19462821853</v>
      </c>
      <c r="H37" s="16"/>
      <c r="I37" s="16">
        <f t="shared" si="0"/>
        <v>724976172</v>
      </c>
      <c r="J37" s="16"/>
      <c r="K37" s="16">
        <v>561012</v>
      </c>
      <c r="L37" s="16"/>
      <c r="M37" s="16">
        <v>20187798025</v>
      </c>
      <c r="N37" s="16"/>
      <c r="O37" s="16">
        <v>19936844734</v>
      </c>
      <c r="P37" s="16"/>
      <c r="Q37" s="16">
        <f t="shared" si="1"/>
        <v>250953291</v>
      </c>
    </row>
    <row r="38" spans="1:17" x14ac:dyDescent="0.55000000000000004">
      <c r="A38" s="1" t="s">
        <v>42</v>
      </c>
      <c r="C38" s="16">
        <v>21400</v>
      </c>
      <c r="D38" s="16"/>
      <c r="E38" s="16">
        <v>30755572418</v>
      </c>
      <c r="F38" s="16"/>
      <c r="G38" s="16">
        <v>28055382880</v>
      </c>
      <c r="H38" s="16"/>
      <c r="I38" s="16">
        <f t="shared" si="0"/>
        <v>2700189538</v>
      </c>
      <c r="J38" s="16"/>
      <c r="K38" s="16">
        <v>21400</v>
      </c>
      <c r="L38" s="16"/>
      <c r="M38" s="16">
        <v>30755572418</v>
      </c>
      <c r="N38" s="16"/>
      <c r="O38" s="16">
        <v>28233721278</v>
      </c>
      <c r="P38" s="16"/>
      <c r="Q38" s="16">
        <f t="shared" si="1"/>
        <v>2521851140</v>
      </c>
    </row>
    <row r="39" spans="1:17" x14ac:dyDescent="0.55000000000000004">
      <c r="A39" s="1" t="s">
        <v>61</v>
      </c>
      <c r="C39" s="16">
        <v>1750945</v>
      </c>
      <c r="D39" s="16"/>
      <c r="E39" s="16">
        <v>93814398683</v>
      </c>
      <c r="F39" s="16"/>
      <c r="G39" s="16">
        <v>103213243820</v>
      </c>
      <c r="H39" s="16"/>
      <c r="I39" s="16">
        <f t="shared" si="0"/>
        <v>-9398845137</v>
      </c>
      <c r="J39" s="16"/>
      <c r="K39" s="16">
        <v>1750945</v>
      </c>
      <c r="L39" s="16"/>
      <c r="M39" s="16">
        <v>93814398683</v>
      </c>
      <c r="N39" s="16"/>
      <c r="O39" s="16">
        <v>103179377838</v>
      </c>
      <c r="P39" s="16"/>
      <c r="Q39" s="16">
        <f t="shared" si="1"/>
        <v>-9364979155</v>
      </c>
    </row>
    <row r="40" spans="1:17" x14ac:dyDescent="0.55000000000000004">
      <c r="A40" s="1" t="s">
        <v>27</v>
      </c>
      <c r="C40" s="16">
        <v>23864695</v>
      </c>
      <c r="D40" s="16"/>
      <c r="E40" s="16">
        <v>297719885812</v>
      </c>
      <c r="F40" s="16"/>
      <c r="G40" s="16">
        <v>299854928818</v>
      </c>
      <c r="H40" s="16"/>
      <c r="I40" s="16">
        <f t="shared" si="0"/>
        <v>-2135043006</v>
      </c>
      <c r="J40" s="16"/>
      <c r="K40" s="16">
        <v>23864695</v>
      </c>
      <c r="L40" s="16"/>
      <c r="M40" s="16">
        <v>297719885812</v>
      </c>
      <c r="N40" s="16"/>
      <c r="O40" s="16">
        <v>308632327842</v>
      </c>
      <c r="P40" s="16"/>
      <c r="Q40" s="16">
        <f t="shared" si="1"/>
        <v>-10912442030</v>
      </c>
    </row>
    <row r="41" spans="1:17" x14ac:dyDescent="0.55000000000000004">
      <c r="A41" s="1" t="s">
        <v>36</v>
      </c>
      <c r="C41" s="16">
        <v>4950000</v>
      </c>
      <c r="D41" s="16"/>
      <c r="E41" s="16">
        <v>392659690500</v>
      </c>
      <c r="F41" s="16"/>
      <c r="G41" s="16">
        <v>441865165500</v>
      </c>
      <c r="H41" s="16"/>
      <c r="I41" s="16">
        <f t="shared" si="0"/>
        <v>-49205475000</v>
      </c>
      <c r="J41" s="16"/>
      <c r="K41" s="16">
        <v>4950000</v>
      </c>
      <c r="L41" s="16"/>
      <c r="M41" s="16">
        <v>392659690500</v>
      </c>
      <c r="N41" s="16"/>
      <c r="O41" s="16">
        <v>441865165500</v>
      </c>
      <c r="P41" s="16"/>
      <c r="Q41" s="16">
        <f t="shared" si="1"/>
        <v>-49205475000</v>
      </c>
    </row>
    <row r="42" spans="1:17" x14ac:dyDescent="0.55000000000000004">
      <c r="A42" s="1" t="s">
        <v>53</v>
      </c>
      <c r="C42" s="16">
        <v>72100000</v>
      </c>
      <c r="D42" s="16"/>
      <c r="E42" s="16">
        <v>359788445100</v>
      </c>
      <c r="F42" s="16"/>
      <c r="G42" s="16">
        <v>318935972250</v>
      </c>
      <c r="H42" s="16"/>
      <c r="I42" s="16">
        <f t="shared" si="0"/>
        <v>40852472850</v>
      </c>
      <c r="J42" s="16"/>
      <c r="K42" s="16">
        <v>72100000</v>
      </c>
      <c r="L42" s="16"/>
      <c r="M42" s="16">
        <v>359788445100</v>
      </c>
      <c r="N42" s="16"/>
      <c r="O42" s="16">
        <v>284963915880</v>
      </c>
      <c r="P42" s="16"/>
      <c r="Q42" s="16">
        <f t="shared" si="1"/>
        <v>74824529220</v>
      </c>
    </row>
    <row r="43" spans="1:17" x14ac:dyDescent="0.55000000000000004">
      <c r="A43" s="1" t="s">
        <v>52</v>
      </c>
      <c r="C43" s="16">
        <v>317907035</v>
      </c>
      <c r="D43" s="16"/>
      <c r="E43" s="16">
        <v>328656107667</v>
      </c>
      <c r="F43" s="16"/>
      <c r="G43" s="16">
        <v>323397446169</v>
      </c>
      <c r="H43" s="16"/>
      <c r="I43" s="16">
        <f t="shared" si="0"/>
        <v>5258661498</v>
      </c>
      <c r="J43" s="16"/>
      <c r="K43" s="16">
        <v>317907035</v>
      </c>
      <c r="L43" s="16"/>
      <c r="M43" s="16">
        <v>328656107667</v>
      </c>
      <c r="N43" s="16"/>
      <c r="O43" s="16">
        <v>325885697626</v>
      </c>
      <c r="P43" s="16"/>
      <c r="Q43" s="16">
        <f t="shared" si="1"/>
        <v>2770410041</v>
      </c>
    </row>
    <row r="44" spans="1:17" x14ac:dyDescent="0.55000000000000004">
      <c r="A44" s="1" t="s">
        <v>24</v>
      </c>
      <c r="C44" s="16">
        <v>1030000</v>
      </c>
      <c r="D44" s="16"/>
      <c r="E44" s="16">
        <v>90469285740</v>
      </c>
      <c r="F44" s="16"/>
      <c r="G44" s="16">
        <v>84040167959</v>
      </c>
      <c r="H44" s="16"/>
      <c r="I44" s="16">
        <f t="shared" si="0"/>
        <v>6429117781</v>
      </c>
      <c r="J44" s="16"/>
      <c r="K44" s="16">
        <v>1030000</v>
      </c>
      <c r="L44" s="16"/>
      <c r="M44" s="16">
        <v>90469285740</v>
      </c>
      <c r="N44" s="16"/>
      <c r="O44" s="16">
        <v>86087115719</v>
      </c>
      <c r="P44" s="16"/>
      <c r="Q44" s="16">
        <f t="shared" si="1"/>
        <v>4382170021</v>
      </c>
    </row>
    <row r="45" spans="1:17" x14ac:dyDescent="0.55000000000000004">
      <c r="A45" s="1" t="s">
        <v>30</v>
      </c>
      <c r="C45" s="16">
        <v>4900000</v>
      </c>
      <c r="D45" s="16"/>
      <c r="E45" s="16">
        <v>461025479250</v>
      </c>
      <c r="F45" s="16"/>
      <c r="G45" s="16">
        <v>472764215700</v>
      </c>
      <c r="H45" s="16"/>
      <c r="I45" s="16">
        <f t="shared" si="0"/>
        <v>-11738736450</v>
      </c>
      <c r="J45" s="16"/>
      <c r="K45" s="16">
        <v>4900000</v>
      </c>
      <c r="L45" s="16"/>
      <c r="M45" s="16">
        <v>461025479250</v>
      </c>
      <c r="N45" s="16"/>
      <c r="O45" s="16">
        <v>479973066300</v>
      </c>
      <c r="P45" s="16"/>
      <c r="Q45" s="16">
        <f t="shared" si="1"/>
        <v>-18947587050</v>
      </c>
    </row>
    <row r="46" spans="1:17" x14ac:dyDescent="0.55000000000000004">
      <c r="A46" s="1" t="s">
        <v>99</v>
      </c>
      <c r="C46" s="16">
        <v>26000000</v>
      </c>
      <c r="D46" s="16"/>
      <c r="E46" s="16">
        <v>222011127000</v>
      </c>
      <c r="F46" s="16"/>
      <c r="G46" s="16">
        <v>150897318400</v>
      </c>
      <c r="H46" s="16"/>
      <c r="I46" s="16">
        <f t="shared" si="0"/>
        <v>71113808600</v>
      </c>
      <c r="J46" s="16"/>
      <c r="K46" s="16">
        <v>26000000</v>
      </c>
      <c r="L46" s="16"/>
      <c r="M46" s="16">
        <v>222011127000</v>
      </c>
      <c r="N46" s="16"/>
      <c r="O46" s="16">
        <v>150897318400</v>
      </c>
      <c r="P46" s="16"/>
      <c r="Q46" s="16">
        <f t="shared" si="1"/>
        <v>71113808600</v>
      </c>
    </row>
    <row r="47" spans="1:17" x14ac:dyDescent="0.55000000000000004">
      <c r="A47" s="1" t="s">
        <v>18</v>
      </c>
      <c r="C47" s="16">
        <v>34810438</v>
      </c>
      <c r="D47" s="16"/>
      <c r="E47" s="16">
        <v>150316804243</v>
      </c>
      <c r="F47" s="16"/>
      <c r="G47" s="16">
        <v>148552035132</v>
      </c>
      <c r="H47" s="16"/>
      <c r="I47" s="16">
        <f t="shared" si="0"/>
        <v>1764769111</v>
      </c>
      <c r="J47" s="16"/>
      <c r="K47" s="16">
        <v>34810438</v>
      </c>
      <c r="L47" s="16"/>
      <c r="M47" s="16">
        <v>150316804243</v>
      </c>
      <c r="N47" s="16"/>
      <c r="O47" s="16">
        <v>141700578585</v>
      </c>
      <c r="P47" s="16"/>
      <c r="Q47" s="16">
        <f t="shared" si="1"/>
        <v>8616225658</v>
      </c>
    </row>
    <row r="48" spans="1:17" x14ac:dyDescent="0.55000000000000004">
      <c r="A48" s="1" t="s">
        <v>43</v>
      </c>
      <c r="C48" s="16">
        <v>285900</v>
      </c>
      <c r="D48" s="16"/>
      <c r="E48" s="16">
        <v>411257334338</v>
      </c>
      <c r="F48" s="16"/>
      <c r="G48" s="16">
        <v>375104497044</v>
      </c>
      <c r="H48" s="16"/>
      <c r="I48" s="16">
        <f t="shared" si="0"/>
        <v>36152837294</v>
      </c>
      <c r="J48" s="16"/>
      <c r="K48" s="16">
        <v>285900</v>
      </c>
      <c r="L48" s="16"/>
      <c r="M48" s="16">
        <v>411257334338</v>
      </c>
      <c r="N48" s="16"/>
      <c r="O48" s="16">
        <v>378287440685</v>
      </c>
      <c r="P48" s="16"/>
      <c r="Q48" s="16">
        <f t="shared" si="1"/>
        <v>32969893653</v>
      </c>
    </row>
    <row r="49" spans="1:17" x14ac:dyDescent="0.55000000000000004">
      <c r="A49" s="1" t="s">
        <v>41</v>
      </c>
      <c r="C49" s="16">
        <v>375100</v>
      </c>
      <c r="D49" s="16"/>
      <c r="E49" s="16">
        <v>538356540189</v>
      </c>
      <c r="F49" s="16"/>
      <c r="G49" s="16">
        <v>501119714860</v>
      </c>
      <c r="H49" s="16"/>
      <c r="I49" s="16">
        <f t="shared" si="0"/>
        <v>37236825329</v>
      </c>
      <c r="J49" s="16"/>
      <c r="K49" s="16">
        <v>375100</v>
      </c>
      <c r="L49" s="16"/>
      <c r="M49" s="16">
        <v>538356540189</v>
      </c>
      <c r="N49" s="16"/>
      <c r="O49" s="16">
        <v>501315531882</v>
      </c>
      <c r="P49" s="16"/>
      <c r="Q49" s="16">
        <f t="shared" si="1"/>
        <v>37041008307</v>
      </c>
    </row>
    <row r="50" spans="1:17" x14ac:dyDescent="0.55000000000000004">
      <c r="A50" s="1" t="s">
        <v>78</v>
      </c>
      <c r="C50" s="16">
        <v>44223800</v>
      </c>
      <c r="D50" s="16"/>
      <c r="E50" s="16">
        <v>922294822822</v>
      </c>
      <c r="F50" s="16"/>
      <c r="G50" s="16">
        <v>957023750850</v>
      </c>
      <c r="H50" s="16"/>
      <c r="I50" s="16">
        <f t="shared" si="0"/>
        <v>-34728928028</v>
      </c>
      <c r="J50" s="16"/>
      <c r="K50" s="16">
        <v>44223800</v>
      </c>
      <c r="L50" s="16"/>
      <c r="M50" s="16">
        <v>922294822822</v>
      </c>
      <c r="N50" s="16"/>
      <c r="O50" s="16">
        <v>955265324114</v>
      </c>
      <c r="P50" s="16"/>
      <c r="Q50" s="16">
        <f t="shared" si="1"/>
        <v>-32970501292</v>
      </c>
    </row>
    <row r="51" spans="1:17" x14ac:dyDescent="0.55000000000000004">
      <c r="A51" s="1" t="s">
        <v>57</v>
      </c>
      <c r="C51" s="16">
        <v>6033787</v>
      </c>
      <c r="D51" s="16"/>
      <c r="E51" s="16">
        <v>60038838533</v>
      </c>
      <c r="F51" s="16"/>
      <c r="G51" s="16">
        <v>52181607915</v>
      </c>
      <c r="H51" s="16"/>
      <c r="I51" s="16">
        <f t="shared" si="0"/>
        <v>7857230618</v>
      </c>
      <c r="J51" s="16"/>
      <c r="K51" s="16">
        <v>6033787</v>
      </c>
      <c r="L51" s="16"/>
      <c r="M51" s="16">
        <v>60038838533</v>
      </c>
      <c r="N51" s="16"/>
      <c r="O51" s="16">
        <v>50442220985</v>
      </c>
      <c r="P51" s="16"/>
      <c r="Q51" s="16">
        <f t="shared" si="1"/>
        <v>9596617548</v>
      </c>
    </row>
    <row r="52" spans="1:17" x14ac:dyDescent="0.55000000000000004">
      <c r="A52" s="1" t="s">
        <v>39</v>
      </c>
      <c r="C52" s="16">
        <v>36000000</v>
      </c>
      <c r="D52" s="16"/>
      <c r="E52" s="16">
        <v>213641226000</v>
      </c>
      <c r="F52" s="16"/>
      <c r="G52" s="16">
        <v>198969048017</v>
      </c>
      <c r="H52" s="16"/>
      <c r="I52" s="16">
        <f t="shared" si="0"/>
        <v>14672177983</v>
      </c>
      <c r="J52" s="16"/>
      <c r="K52" s="16">
        <v>36000000</v>
      </c>
      <c r="L52" s="16"/>
      <c r="M52" s="16">
        <v>213641226000</v>
      </c>
      <c r="N52" s="16"/>
      <c r="O52" s="16">
        <v>198611189997</v>
      </c>
      <c r="P52" s="16"/>
      <c r="Q52" s="16">
        <f t="shared" si="1"/>
        <v>15030036003</v>
      </c>
    </row>
    <row r="53" spans="1:17" x14ac:dyDescent="0.55000000000000004">
      <c r="A53" s="1" t="s">
        <v>87</v>
      </c>
      <c r="C53" s="16">
        <v>36806987</v>
      </c>
      <c r="D53" s="16"/>
      <c r="E53" s="16">
        <v>302948519338</v>
      </c>
      <c r="F53" s="16"/>
      <c r="G53" s="16">
        <v>301046357217</v>
      </c>
      <c r="H53" s="16"/>
      <c r="I53" s="16">
        <f t="shared" si="0"/>
        <v>1902162121</v>
      </c>
      <c r="J53" s="16"/>
      <c r="K53" s="16">
        <v>36806987</v>
      </c>
      <c r="L53" s="16"/>
      <c r="M53" s="16">
        <v>302948519338</v>
      </c>
      <c r="N53" s="16"/>
      <c r="O53" s="16">
        <v>303177600159</v>
      </c>
      <c r="P53" s="16"/>
      <c r="Q53" s="16">
        <f t="shared" si="1"/>
        <v>-229080821</v>
      </c>
    </row>
    <row r="54" spans="1:17" x14ac:dyDescent="0.55000000000000004">
      <c r="A54" s="1" t="s">
        <v>17</v>
      </c>
      <c r="C54" s="16">
        <v>12000000</v>
      </c>
      <c r="D54" s="16"/>
      <c r="E54" s="16">
        <v>39698380800</v>
      </c>
      <c r="F54" s="16"/>
      <c r="G54" s="16">
        <v>38123805600</v>
      </c>
      <c r="H54" s="16"/>
      <c r="I54" s="16">
        <f t="shared" si="0"/>
        <v>1574575200</v>
      </c>
      <c r="J54" s="16"/>
      <c r="K54" s="16">
        <v>12000000</v>
      </c>
      <c r="L54" s="16"/>
      <c r="M54" s="16">
        <v>39698380800</v>
      </c>
      <c r="N54" s="16"/>
      <c r="O54" s="16">
        <v>38040305400</v>
      </c>
      <c r="P54" s="16"/>
      <c r="Q54" s="16">
        <f t="shared" si="1"/>
        <v>1658075400</v>
      </c>
    </row>
    <row r="55" spans="1:17" x14ac:dyDescent="0.55000000000000004">
      <c r="A55" s="1" t="s">
        <v>56</v>
      </c>
      <c r="C55" s="16">
        <v>27973678</v>
      </c>
      <c r="D55" s="16"/>
      <c r="E55" s="16">
        <v>128191351579</v>
      </c>
      <c r="F55" s="16"/>
      <c r="G55" s="16">
        <v>130527159253</v>
      </c>
      <c r="H55" s="16"/>
      <c r="I55" s="16">
        <f t="shared" si="0"/>
        <v>-2335807674</v>
      </c>
      <c r="J55" s="16"/>
      <c r="K55" s="16">
        <v>27973678</v>
      </c>
      <c r="L55" s="16"/>
      <c r="M55" s="16">
        <v>128191351579</v>
      </c>
      <c r="N55" s="16"/>
      <c r="O55" s="16">
        <v>131472605263</v>
      </c>
      <c r="P55" s="16"/>
      <c r="Q55" s="16">
        <f t="shared" si="1"/>
        <v>-3281253684</v>
      </c>
    </row>
    <row r="56" spans="1:17" x14ac:dyDescent="0.55000000000000004">
      <c r="A56" s="1" t="s">
        <v>55</v>
      </c>
      <c r="C56" s="16">
        <v>53195935</v>
      </c>
      <c r="D56" s="16"/>
      <c r="E56" s="16">
        <v>475385978488</v>
      </c>
      <c r="F56" s="16"/>
      <c r="G56" s="16">
        <v>448417474703</v>
      </c>
      <c r="H56" s="16"/>
      <c r="I56" s="16">
        <f t="shared" si="0"/>
        <v>26968503785</v>
      </c>
      <c r="J56" s="16"/>
      <c r="K56" s="16">
        <v>53195935</v>
      </c>
      <c r="L56" s="16"/>
      <c r="M56" s="16">
        <v>475385978488</v>
      </c>
      <c r="N56" s="16"/>
      <c r="O56" s="16">
        <v>452647828238</v>
      </c>
      <c r="P56" s="16"/>
      <c r="Q56" s="16">
        <f t="shared" si="1"/>
        <v>22738150250</v>
      </c>
    </row>
    <row r="57" spans="1:17" x14ac:dyDescent="0.55000000000000004">
      <c r="A57" s="1" t="s">
        <v>54</v>
      </c>
      <c r="C57" s="16">
        <v>97010998</v>
      </c>
      <c r="D57" s="16"/>
      <c r="E57" s="16">
        <v>661535748374</v>
      </c>
      <c r="F57" s="16"/>
      <c r="G57" s="16">
        <v>598853789709</v>
      </c>
      <c r="H57" s="16"/>
      <c r="I57" s="16">
        <f t="shared" si="0"/>
        <v>62681958665</v>
      </c>
      <c r="J57" s="16"/>
      <c r="K57" s="16">
        <v>97010998</v>
      </c>
      <c r="L57" s="16"/>
      <c r="M57" s="16">
        <v>661535748374</v>
      </c>
      <c r="N57" s="16"/>
      <c r="O57" s="16">
        <v>598853789709</v>
      </c>
      <c r="P57" s="16"/>
      <c r="Q57" s="16">
        <f t="shared" si="1"/>
        <v>62681958665</v>
      </c>
    </row>
    <row r="58" spans="1:17" x14ac:dyDescent="0.55000000000000004">
      <c r="A58" s="1" t="s">
        <v>58</v>
      </c>
      <c r="C58" s="16">
        <v>61642926</v>
      </c>
      <c r="D58" s="16"/>
      <c r="E58" s="16">
        <v>916691212830</v>
      </c>
      <c r="F58" s="16"/>
      <c r="G58" s="16">
        <v>880538283982</v>
      </c>
      <c r="H58" s="16"/>
      <c r="I58" s="16">
        <f t="shared" si="0"/>
        <v>36152928848</v>
      </c>
      <c r="J58" s="16"/>
      <c r="K58" s="16">
        <v>61642926</v>
      </c>
      <c r="L58" s="16"/>
      <c r="M58" s="16">
        <v>916691212830</v>
      </c>
      <c r="N58" s="16"/>
      <c r="O58" s="16">
        <v>879925522476</v>
      </c>
      <c r="P58" s="16"/>
      <c r="Q58" s="16">
        <f t="shared" si="1"/>
        <v>36765690354</v>
      </c>
    </row>
    <row r="59" spans="1:17" x14ac:dyDescent="0.55000000000000004">
      <c r="A59" s="1" t="s">
        <v>59</v>
      </c>
      <c r="C59" s="16">
        <v>68933961</v>
      </c>
      <c r="D59" s="16"/>
      <c r="E59" s="16">
        <v>1012096584076</v>
      </c>
      <c r="F59" s="16"/>
      <c r="G59" s="16">
        <v>975677289565</v>
      </c>
      <c r="H59" s="16"/>
      <c r="I59" s="16">
        <f t="shared" si="0"/>
        <v>36419294511</v>
      </c>
      <c r="J59" s="16"/>
      <c r="K59" s="16">
        <v>68933961</v>
      </c>
      <c r="L59" s="16"/>
      <c r="M59" s="16">
        <v>1012096584076</v>
      </c>
      <c r="N59" s="16"/>
      <c r="O59" s="16">
        <v>979068688011</v>
      </c>
      <c r="P59" s="16"/>
      <c r="Q59" s="16">
        <f t="shared" si="1"/>
        <v>33027896065</v>
      </c>
    </row>
    <row r="60" spans="1:17" x14ac:dyDescent="0.55000000000000004">
      <c r="A60" s="1" t="s">
        <v>76</v>
      </c>
      <c r="C60" s="16">
        <v>2390004</v>
      </c>
      <c r="D60" s="16"/>
      <c r="E60" s="16">
        <v>17699586897</v>
      </c>
      <c r="F60" s="16"/>
      <c r="G60" s="16">
        <v>17462008550</v>
      </c>
      <c r="H60" s="16"/>
      <c r="I60" s="16">
        <f t="shared" si="0"/>
        <v>237578347</v>
      </c>
      <c r="J60" s="16"/>
      <c r="K60" s="16">
        <v>2390004</v>
      </c>
      <c r="L60" s="16"/>
      <c r="M60" s="16">
        <v>17699586897</v>
      </c>
      <c r="N60" s="16"/>
      <c r="O60" s="16">
        <v>17366977211</v>
      </c>
      <c r="P60" s="16"/>
      <c r="Q60" s="16">
        <f t="shared" si="1"/>
        <v>332609686</v>
      </c>
    </row>
    <row r="61" spans="1:17" x14ac:dyDescent="0.55000000000000004">
      <c r="A61" s="1" t="s">
        <v>90</v>
      </c>
      <c r="C61" s="16">
        <v>79701063</v>
      </c>
      <c r="D61" s="16"/>
      <c r="E61" s="16">
        <v>597370386230</v>
      </c>
      <c r="F61" s="16"/>
      <c r="G61" s="16">
        <v>599747191480</v>
      </c>
      <c r="H61" s="16"/>
      <c r="I61" s="16">
        <f t="shared" si="0"/>
        <v>-2376805250</v>
      </c>
      <c r="J61" s="16"/>
      <c r="K61" s="16">
        <v>79701063</v>
      </c>
      <c r="L61" s="16"/>
      <c r="M61" s="16">
        <v>597370386230</v>
      </c>
      <c r="N61" s="16"/>
      <c r="O61" s="16">
        <v>598954923064</v>
      </c>
      <c r="P61" s="16"/>
      <c r="Q61" s="16">
        <f t="shared" si="1"/>
        <v>-1584536834</v>
      </c>
    </row>
    <row r="62" spans="1:17" x14ac:dyDescent="0.55000000000000004">
      <c r="A62" s="1" t="s">
        <v>40</v>
      </c>
      <c r="C62" s="16">
        <v>10593117</v>
      </c>
      <c r="D62" s="16"/>
      <c r="E62" s="16">
        <v>190173388446</v>
      </c>
      <c r="F62" s="16"/>
      <c r="G62" s="16">
        <v>172482840684</v>
      </c>
      <c r="H62" s="16"/>
      <c r="I62" s="16">
        <f t="shared" si="0"/>
        <v>17690547762</v>
      </c>
      <c r="J62" s="16"/>
      <c r="K62" s="16">
        <v>10593117</v>
      </c>
      <c r="L62" s="16"/>
      <c r="M62" s="16">
        <v>190173388446</v>
      </c>
      <c r="N62" s="16"/>
      <c r="O62" s="16">
        <v>177010778504</v>
      </c>
      <c r="P62" s="16"/>
      <c r="Q62" s="16">
        <f t="shared" si="1"/>
        <v>13162609942</v>
      </c>
    </row>
    <row r="63" spans="1:17" x14ac:dyDescent="0.55000000000000004">
      <c r="A63" s="1" t="s">
        <v>93</v>
      </c>
      <c r="C63" s="16">
        <v>67095601</v>
      </c>
      <c r="D63" s="16"/>
      <c r="E63" s="16">
        <v>160671584657</v>
      </c>
      <c r="F63" s="16"/>
      <c r="G63" s="16">
        <v>136927672603</v>
      </c>
      <c r="H63" s="16"/>
      <c r="I63" s="16">
        <f t="shared" si="0"/>
        <v>23743912054</v>
      </c>
      <c r="J63" s="16"/>
      <c r="K63" s="16">
        <v>67095601</v>
      </c>
      <c r="L63" s="16"/>
      <c r="M63" s="16">
        <v>160671584657</v>
      </c>
      <c r="N63" s="16"/>
      <c r="O63" s="16">
        <v>137061065367</v>
      </c>
      <c r="P63" s="16"/>
      <c r="Q63" s="16">
        <f t="shared" si="1"/>
        <v>23610519290</v>
      </c>
    </row>
    <row r="64" spans="1:17" x14ac:dyDescent="0.55000000000000004">
      <c r="A64" s="1" t="s">
        <v>83</v>
      </c>
      <c r="C64" s="16">
        <v>46021621</v>
      </c>
      <c r="D64" s="16"/>
      <c r="E64" s="16">
        <v>675237415160</v>
      </c>
      <c r="F64" s="16"/>
      <c r="G64" s="16">
        <v>698134221214</v>
      </c>
      <c r="H64" s="16"/>
      <c r="I64" s="16">
        <f t="shared" si="0"/>
        <v>-22896806054</v>
      </c>
      <c r="J64" s="16"/>
      <c r="K64" s="16">
        <v>46021621</v>
      </c>
      <c r="L64" s="16"/>
      <c r="M64" s="16">
        <v>675237415160</v>
      </c>
      <c r="N64" s="16"/>
      <c r="O64" s="16">
        <v>695823921726</v>
      </c>
      <c r="P64" s="16"/>
      <c r="Q64" s="16">
        <f t="shared" si="1"/>
        <v>-20586506566</v>
      </c>
    </row>
    <row r="65" spans="1:17" x14ac:dyDescent="0.55000000000000004">
      <c r="A65" s="1" t="s">
        <v>97</v>
      </c>
      <c r="C65" s="16">
        <v>3800000</v>
      </c>
      <c r="D65" s="16"/>
      <c r="E65" s="16">
        <v>75472252200</v>
      </c>
      <c r="F65" s="16"/>
      <c r="G65" s="16">
        <v>61441236438</v>
      </c>
      <c r="H65" s="16"/>
      <c r="I65" s="16">
        <f t="shared" si="0"/>
        <v>14031015762</v>
      </c>
      <c r="J65" s="16"/>
      <c r="K65" s="16">
        <v>3800000</v>
      </c>
      <c r="L65" s="16"/>
      <c r="M65" s="16">
        <v>75472252200</v>
      </c>
      <c r="N65" s="16"/>
      <c r="O65" s="16">
        <v>63535699788</v>
      </c>
      <c r="P65" s="16"/>
      <c r="Q65" s="16">
        <f t="shared" si="1"/>
        <v>11936552412</v>
      </c>
    </row>
    <row r="66" spans="1:17" x14ac:dyDescent="0.55000000000000004">
      <c r="A66" s="1" t="s">
        <v>44</v>
      </c>
      <c r="C66" s="16">
        <v>59247848</v>
      </c>
      <c r="D66" s="16"/>
      <c r="E66" s="16">
        <v>743258980101</v>
      </c>
      <c r="F66" s="16"/>
      <c r="G66" s="16">
        <v>687308422962</v>
      </c>
      <c r="H66" s="16"/>
      <c r="I66" s="16">
        <f t="shared" si="0"/>
        <v>55950557139</v>
      </c>
      <c r="J66" s="16"/>
      <c r="K66" s="16">
        <v>59247848</v>
      </c>
      <c r="L66" s="16"/>
      <c r="M66" s="16">
        <v>743258980101</v>
      </c>
      <c r="N66" s="16"/>
      <c r="O66" s="16">
        <v>690842142360</v>
      </c>
      <c r="P66" s="16"/>
      <c r="Q66" s="16">
        <f t="shared" si="1"/>
        <v>52416837741</v>
      </c>
    </row>
    <row r="67" spans="1:17" x14ac:dyDescent="0.55000000000000004">
      <c r="A67" s="1" t="s">
        <v>33</v>
      </c>
      <c r="C67" s="16">
        <v>10540888</v>
      </c>
      <c r="D67" s="16"/>
      <c r="E67" s="16">
        <v>824736738377</v>
      </c>
      <c r="F67" s="16"/>
      <c r="G67" s="16">
        <v>790577905102</v>
      </c>
      <c r="H67" s="16"/>
      <c r="I67" s="16">
        <f t="shared" si="0"/>
        <v>34158833275</v>
      </c>
      <c r="J67" s="16"/>
      <c r="K67" s="16">
        <v>10540888</v>
      </c>
      <c r="L67" s="16"/>
      <c r="M67" s="16">
        <v>824736738377</v>
      </c>
      <c r="N67" s="16"/>
      <c r="O67" s="16">
        <v>786491418912</v>
      </c>
      <c r="P67" s="16"/>
      <c r="Q67" s="16">
        <f t="shared" si="1"/>
        <v>38245319465</v>
      </c>
    </row>
    <row r="68" spans="1:17" x14ac:dyDescent="0.55000000000000004">
      <c r="A68" s="1" t="s">
        <v>95</v>
      </c>
      <c r="C68" s="16">
        <v>1506553</v>
      </c>
      <c r="D68" s="16"/>
      <c r="E68" s="16">
        <v>47009319012</v>
      </c>
      <c r="F68" s="16"/>
      <c r="G68" s="16">
        <v>44598200707</v>
      </c>
      <c r="H68" s="16"/>
      <c r="I68" s="16">
        <f t="shared" si="0"/>
        <v>2411118305</v>
      </c>
      <c r="J68" s="16"/>
      <c r="K68" s="16">
        <v>1506553</v>
      </c>
      <c r="L68" s="16"/>
      <c r="M68" s="16">
        <v>47009319012</v>
      </c>
      <c r="N68" s="16"/>
      <c r="O68" s="16">
        <v>44253755235</v>
      </c>
      <c r="P68" s="16"/>
      <c r="Q68" s="16">
        <f t="shared" si="1"/>
        <v>2755563777</v>
      </c>
    </row>
    <row r="69" spans="1:17" x14ac:dyDescent="0.55000000000000004">
      <c r="A69" s="1" t="s">
        <v>65</v>
      </c>
      <c r="C69" s="16">
        <v>5820926</v>
      </c>
      <c r="D69" s="16"/>
      <c r="E69" s="16">
        <v>152295192024</v>
      </c>
      <c r="F69" s="16"/>
      <c r="G69" s="16">
        <v>164562129984</v>
      </c>
      <c r="H69" s="16"/>
      <c r="I69" s="16">
        <f t="shared" si="0"/>
        <v>-12266937960</v>
      </c>
      <c r="J69" s="16"/>
      <c r="K69" s="16">
        <v>5820926</v>
      </c>
      <c r="L69" s="16"/>
      <c r="M69" s="16">
        <v>152295192024</v>
      </c>
      <c r="N69" s="16"/>
      <c r="O69" s="16">
        <v>161958927242</v>
      </c>
      <c r="P69" s="16"/>
      <c r="Q69" s="16">
        <f t="shared" si="1"/>
        <v>-9663735218</v>
      </c>
    </row>
    <row r="70" spans="1:17" x14ac:dyDescent="0.55000000000000004">
      <c r="A70" s="1" t="s">
        <v>75</v>
      </c>
      <c r="C70" s="16">
        <v>108185</v>
      </c>
      <c r="D70" s="16"/>
      <c r="E70" s="16">
        <v>1570102969</v>
      </c>
      <c r="F70" s="16"/>
      <c r="G70" s="16">
        <v>1482994516</v>
      </c>
      <c r="H70" s="16"/>
      <c r="I70" s="16">
        <f t="shared" si="0"/>
        <v>87108453</v>
      </c>
      <c r="J70" s="16"/>
      <c r="K70" s="16">
        <v>108185</v>
      </c>
      <c r="L70" s="16"/>
      <c r="M70" s="16">
        <v>1570102969</v>
      </c>
      <c r="N70" s="16"/>
      <c r="O70" s="16">
        <v>1505578189</v>
      </c>
      <c r="P70" s="16"/>
      <c r="Q70" s="16">
        <f t="shared" si="1"/>
        <v>64524780</v>
      </c>
    </row>
    <row r="71" spans="1:17" x14ac:dyDescent="0.55000000000000004">
      <c r="A71" s="1" t="s">
        <v>64</v>
      </c>
      <c r="C71" s="16">
        <v>8582415</v>
      </c>
      <c r="D71" s="16"/>
      <c r="E71" s="16">
        <v>97172072294</v>
      </c>
      <c r="F71" s="16"/>
      <c r="G71" s="16">
        <v>94868607893</v>
      </c>
      <c r="H71" s="16"/>
      <c r="I71" s="16">
        <f t="shared" si="0"/>
        <v>2303464401</v>
      </c>
      <c r="J71" s="16"/>
      <c r="K71" s="16">
        <v>8582415</v>
      </c>
      <c r="L71" s="16"/>
      <c r="M71" s="16">
        <v>97172072294</v>
      </c>
      <c r="N71" s="16"/>
      <c r="O71" s="16">
        <v>96746476015</v>
      </c>
      <c r="P71" s="16"/>
      <c r="Q71" s="16">
        <f t="shared" si="1"/>
        <v>425596279</v>
      </c>
    </row>
    <row r="72" spans="1:17" x14ac:dyDescent="0.55000000000000004">
      <c r="A72" s="1" t="s">
        <v>63</v>
      </c>
      <c r="C72" s="16">
        <v>2426064</v>
      </c>
      <c r="D72" s="16"/>
      <c r="E72" s="16">
        <v>69479029162</v>
      </c>
      <c r="F72" s="16"/>
      <c r="G72" s="16">
        <v>77078603167</v>
      </c>
      <c r="H72" s="16"/>
      <c r="I72" s="16">
        <f t="shared" si="0"/>
        <v>-7599574005</v>
      </c>
      <c r="J72" s="16"/>
      <c r="K72" s="16">
        <v>2426064</v>
      </c>
      <c r="L72" s="16"/>
      <c r="M72" s="16">
        <v>69479029162</v>
      </c>
      <c r="N72" s="16"/>
      <c r="O72" s="16">
        <v>80305206834</v>
      </c>
      <c r="P72" s="16"/>
      <c r="Q72" s="16">
        <f t="shared" si="1"/>
        <v>-10826177672</v>
      </c>
    </row>
    <row r="73" spans="1:17" x14ac:dyDescent="0.55000000000000004">
      <c r="A73" s="1" t="s">
        <v>50</v>
      </c>
      <c r="C73" s="16">
        <v>538214</v>
      </c>
      <c r="D73" s="16"/>
      <c r="E73" s="16">
        <v>380104360305</v>
      </c>
      <c r="F73" s="16"/>
      <c r="G73" s="16">
        <v>392612932137</v>
      </c>
      <c r="H73" s="16"/>
      <c r="I73" s="16">
        <f t="shared" ref="I73:I108" si="2">E73-G73</f>
        <v>-12508571832</v>
      </c>
      <c r="J73" s="16"/>
      <c r="K73" s="16">
        <v>538214</v>
      </c>
      <c r="L73" s="16"/>
      <c r="M73" s="16">
        <v>380104360305</v>
      </c>
      <c r="N73" s="16"/>
      <c r="O73" s="16">
        <v>378258570193</v>
      </c>
      <c r="P73" s="16"/>
      <c r="Q73" s="16">
        <f t="shared" ref="Q73:Q108" si="3">M73-O73</f>
        <v>1845790112</v>
      </c>
    </row>
    <row r="74" spans="1:17" x14ac:dyDescent="0.55000000000000004">
      <c r="A74" s="1" t="s">
        <v>62</v>
      </c>
      <c r="C74" s="16">
        <v>5112144</v>
      </c>
      <c r="D74" s="16"/>
      <c r="E74" s="16">
        <v>65249371382</v>
      </c>
      <c r="F74" s="16"/>
      <c r="G74" s="16">
        <v>63623218824</v>
      </c>
      <c r="H74" s="16"/>
      <c r="I74" s="16">
        <f t="shared" si="2"/>
        <v>1626152558</v>
      </c>
      <c r="J74" s="16"/>
      <c r="K74" s="16">
        <v>5112144</v>
      </c>
      <c r="L74" s="16"/>
      <c r="M74" s="16">
        <v>65249371382</v>
      </c>
      <c r="N74" s="16"/>
      <c r="O74" s="16">
        <v>63206004811</v>
      </c>
      <c r="P74" s="16"/>
      <c r="Q74" s="16">
        <f t="shared" si="3"/>
        <v>2043366571</v>
      </c>
    </row>
    <row r="75" spans="1:17" x14ac:dyDescent="0.55000000000000004">
      <c r="A75" s="1" t="s">
        <v>20</v>
      </c>
      <c r="C75" s="16">
        <v>20364172</v>
      </c>
      <c r="D75" s="16"/>
      <c r="E75" s="16">
        <v>457896777094</v>
      </c>
      <c r="F75" s="16"/>
      <c r="G75" s="16">
        <v>345812965024</v>
      </c>
      <c r="H75" s="16"/>
      <c r="I75" s="16">
        <f t="shared" si="2"/>
        <v>112083812070</v>
      </c>
      <c r="J75" s="16"/>
      <c r="K75" s="16">
        <v>20364172</v>
      </c>
      <c r="L75" s="16"/>
      <c r="M75" s="16">
        <v>457896777094</v>
      </c>
      <c r="N75" s="16"/>
      <c r="O75" s="16">
        <v>345812965024</v>
      </c>
      <c r="P75" s="16"/>
      <c r="Q75" s="16">
        <f t="shared" si="3"/>
        <v>112083812070</v>
      </c>
    </row>
    <row r="76" spans="1:17" x14ac:dyDescent="0.55000000000000004">
      <c r="A76" s="1" t="s">
        <v>89</v>
      </c>
      <c r="C76" s="16">
        <v>52971490</v>
      </c>
      <c r="D76" s="16"/>
      <c r="E76" s="16">
        <v>893051011401</v>
      </c>
      <c r="F76" s="16"/>
      <c r="G76" s="16">
        <v>841447827959</v>
      </c>
      <c r="H76" s="16"/>
      <c r="I76" s="16">
        <f t="shared" si="2"/>
        <v>51603183442</v>
      </c>
      <c r="J76" s="16"/>
      <c r="K76" s="16">
        <v>52971490</v>
      </c>
      <c r="L76" s="16"/>
      <c r="M76" s="16">
        <v>893051011435</v>
      </c>
      <c r="N76" s="16"/>
      <c r="O76" s="16">
        <v>846186895826</v>
      </c>
      <c r="P76" s="16"/>
      <c r="Q76" s="16">
        <f t="shared" si="3"/>
        <v>46864115609</v>
      </c>
    </row>
    <row r="77" spans="1:17" x14ac:dyDescent="0.55000000000000004">
      <c r="A77" s="1" t="s">
        <v>80</v>
      </c>
      <c r="C77" s="16">
        <v>160749622</v>
      </c>
      <c r="D77" s="16"/>
      <c r="E77" s="16">
        <v>2005404179951</v>
      </c>
      <c r="F77" s="16"/>
      <c r="G77" s="16">
        <v>1930301393929</v>
      </c>
      <c r="H77" s="16"/>
      <c r="I77" s="16">
        <f t="shared" si="2"/>
        <v>75102786022</v>
      </c>
      <c r="J77" s="16"/>
      <c r="K77" s="16">
        <v>160749622</v>
      </c>
      <c r="L77" s="16"/>
      <c r="M77" s="16">
        <v>2005404179951</v>
      </c>
      <c r="N77" s="16"/>
      <c r="O77" s="16">
        <v>1915920009371</v>
      </c>
      <c r="P77" s="16"/>
      <c r="Q77" s="16">
        <f t="shared" si="3"/>
        <v>89484170580</v>
      </c>
    </row>
    <row r="78" spans="1:17" x14ac:dyDescent="0.55000000000000004">
      <c r="A78" s="1" t="s">
        <v>77</v>
      </c>
      <c r="C78" s="16">
        <v>221500000</v>
      </c>
      <c r="D78" s="16"/>
      <c r="E78" s="16">
        <v>1358523402750</v>
      </c>
      <c r="F78" s="16"/>
      <c r="G78" s="16">
        <v>1327697912151</v>
      </c>
      <c r="H78" s="16"/>
      <c r="I78" s="16">
        <f t="shared" si="2"/>
        <v>30825490599</v>
      </c>
      <c r="J78" s="16"/>
      <c r="K78" s="16">
        <v>221500000</v>
      </c>
      <c r="L78" s="16"/>
      <c r="M78" s="16">
        <v>1358523402750</v>
      </c>
      <c r="N78" s="16"/>
      <c r="O78" s="16">
        <v>1349716119750</v>
      </c>
      <c r="P78" s="16"/>
      <c r="Q78" s="16">
        <f t="shared" si="3"/>
        <v>8807283000</v>
      </c>
    </row>
    <row r="79" spans="1:17" x14ac:dyDescent="0.55000000000000004">
      <c r="A79" s="1" t="s">
        <v>96</v>
      </c>
      <c r="C79" s="16">
        <v>2229925</v>
      </c>
      <c r="D79" s="16"/>
      <c r="E79" s="16">
        <v>46970960691</v>
      </c>
      <c r="F79" s="16"/>
      <c r="G79" s="16">
        <v>47746790622</v>
      </c>
      <c r="H79" s="16"/>
      <c r="I79" s="16">
        <f t="shared" si="2"/>
        <v>-775829931</v>
      </c>
      <c r="J79" s="16"/>
      <c r="K79" s="16">
        <v>2229925</v>
      </c>
      <c r="L79" s="16"/>
      <c r="M79" s="16">
        <v>46970960691</v>
      </c>
      <c r="N79" s="16"/>
      <c r="O79" s="16">
        <v>49143284498</v>
      </c>
      <c r="P79" s="16"/>
      <c r="Q79" s="16">
        <f t="shared" si="3"/>
        <v>-2172323807</v>
      </c>
    </row>
    <row r="80" spans="1:17" x14ac:dyDescent="0.55000000000000004">
      <c r="A80" s="1" t="s">
        <v>32</v>
      </c>
      <c r="C80" s="16">
        <v>2239163</v>
      </c>
      <c r="D80" s="16"/>
      <c r="E80" s="16">
        <v>106150308653</v>
      </c>
      <c r="F80" s="16"/>
      <c r="G80" s="16">
        <v>113653377556</v>
      </c>
      <c r="H80" s="16"/>
      <c r="I80" s="16">
        <f t="shared" si="2"/>
        <v>-7503068903</v>
      </c>
      <c r="J80" s="16"/>
      <c r="K80" s="16">
        <v>2239163</v>
      </c>
      <c r="L80" s="16"/>
      <c r="M80" s="16">
        <v>106150308653</v>
      </c>
      <c r="N80" s="16"/>
      <c r="O80" s="16">
        <v>113606872656</v>
      </c>
      <c r="P80" s="16"/>
      <c r="Q80" s="16">
        <f t="shared" si="3"/>
        <v>-7456564003</v>
      </c>
    </row>
    <row r="81" spans="1:17" x14ac:dyDescent="0.55000000000000004">
      <c r="A81" s="1" t="s">
        <v>79</v>
      </c>
      <c r="C81" s="16">
        <v>1604130</v>
      </c>
      <c r="D81" s="16"/>
      <c r="E81" s="16">
        <v>36946544332</v>
      </c>
      <c r="F81" s="16"/>
      <c r="G81" s="16">
        <v>35128716945</v>
      </c>
      <c r="H81" s="16"/>
      <c r="I81" s="16">
        <f t="shared" si="2"/>
        <v>1817827387</v>
      </c>
      <c r="J81" s="16"/>
      <c r="K81" s="16">
        <v>1604130</v>
      </c>
      <c r="L81" s="16"/>
      <c r="M81" s="16">
        <v>36946544332</v>
      </c>
      <c r="N81" s="16"/>
      <c r="O81" s="16">
        <v>35096825237</v>
      </c>
      <c r="P81" s="16"/>
      <c r="Q81" s="16">
        <f t="shared" si="3"/>
        <v>1849719095</v>
      </c>
    </row>
    <row r="82" spans="1:17" x14ac:dyDescent="0.55000000000000004">
      <c r="A82" s="1" t="s">
        <v>15</v>
      </c>
      <c r="C82" s="16">
        <v>246420000</v>
      </c>
      <c r="D82" s="16"/>
      <c r="E82" s="16">
        <v>551391006051</v>
      </c>
      <c r="F82" s="16"/>
      <c r="G82" s="16">
        <v>529595409148</v>
      </c>
      <c r="H82" s="16"/>
      <c r="I82" s="16">
        <f t="shared" si="2"/>
        <v>21795596903</v>
      </c>
      <c r="J82" s="16"/>
      <c r="K82" s="16">
        <v>246420000</v>
      </c>
      <c r="L82" s="16"/>
      <c r="M82" s="16">
        <v>551391006051</v>
      </c>
      <c r="N82" s="16"/>
      <c r="O82" s="16">
        <v>530800197748</v>
      </c>
      <c r="P82" s="16"/>
      <c r="Q82" s="16">
        <f t="shared" si="3"/>
        <v>20590808303</v>
      </c>
    </row>
    <row r="83" spans="1:17" x14ac:dyDescent="0.55000000000000004">
      <c r="A83" s="1" t="s">
        <v>16</v>
      </c>
      <c r="C83" s="16">
        <v>75603088</v>
      </c>
      <c r="D83" s="16"/>
      <c r="E83" s="16">
        <v>166539601172</v>
      </c>
      <c r="F83" s="16"/>
      <c r="G83" s="16">
        <v>162556478941</v>
      </c>
      <c r="H83" s="16"/>
      <c r="I83" s="16">
        <f t="shared" si="2"/>
        <v>3983122231</v>
      </c>
      <c r="J83" s="16"/>
      <c r="K83" s="16">
        <v>75603088</v>
      </c>
      <c r="L83" s="16"/>
      <c r="M83" s="16">
        <v>166539601172</v>
      </c>
      <c r="N83" s="16"/>
      <c r="O83" s="16">
        <v>161128567199</v>
      </c>
      <c r="P83" s="16"/>
      <c r="Q83" s="16">
        <f t="shared" si="3"/>
        <v>5411033973</v>
      </c>
    </row>
    <row r="84" spans="1:17" x14ac:dyDescent="0.55000000000000004">
      <c r="A84" s="1" t="s">
        <v>48</v>
      </c>
      <c r="C84" s="16">
        <v>70231606</v>
      </c>
      <c r="D84" s="16"/>
      <c r="E84" s="16">
        <v>349976218184</v>
      </c>
      <c r="F84" s="16"/>
      <c r="G84" s="16">
        <v>300338657616</v>
      </c>
      <c r="H84" s="16"/>
      <c r="I84" s="16">
        <f t="shared" si="2"/>
        <v>49637560568</v>
      </c>
      <c r="J84" s="16"/>
      <c r="K84" s="16">
        <v>70231606</v>
      </c>
      <c r="L84" s="16"/>
      <c r="M84" s="16">
        <v>349976218184</v>
      </c>
      <c r="N84" s="16"/>
      <c r="O84" s="16">
        <v>308087981418</v>
      </c>
      <c r="P84" s="16"/>
      <c r="Q84" s="16">
        <f t="shared" si="3"/>
        <v>41888236766</v>
      </c>
    </row>
    <row r="85" spans="1:17" x14ac:dyDescent="0.55000000000000004">
      <c r="A85" s="1" t="s">
        <v>23</v>
      </c>
      <c r="C85" s="16">
        <v>1200000</v>
      </c>
      <c r="D85" s="16"/>
      <c r="E85" s="16">
        <v>117496710034</v>
      </c>
      <c r="F85" s="16"/>
      <c r="G85" s="16">
        <v>120777075000</v>
      </c>
      <c r="H85" s="16"/>
      <c r="I85" s="16">
        <f t="shared" si="2"/>
        <v>-3280364966</v>
      </c>
      <c r="J85" s="16"/>
      <c r="K85" s="16">
        <v>1200000</v>
      </c>
      <c r="L85" s="16"/>
      <c r="M85" s="16">
        <v>117496710000</v>
      </c>
      <c r="N85" s="16"/>
      <c r="O85" s="16">
        <v>120836718000</v>
      </c>
      <c r="P85" s="16"/>
      <c r="Q85" s="16">
        <f t="shared" si="3"/>
        <v>-3340008000</v>
      </c>
    </row>
    <row r="86" spans="1:17" x14ac:dyDescent="0.55000000000000004">
      <c r="A86" s="1" t="s">
        <v>29</v>
      </c>
      <c r="C86" s="16">
        <v>2457297</v>
      </c>
      <c r="D86" s="16"/>
      <c r="E86" s="16">
        <v>463131385308</v>
      </c>
      <c r="F86" s="16"/>
      <c r="G86" s="16">
        <v>450429469677</v>
      </c>
      <c r="H86" s="16"/>
      <c r="I86" s="16">
        <f t="shared" si="2"/>
        <v>12701915631</v>
      </c>
      <c r="J86" s="16"/>
      <c r="K86" s="16">
        <v>2457297</v>
      </c>
      <c r="L86" s="16"/>
      <c r="M86" s="16">
        <v>463131385308</v>
      </c>
      <c r="N86" s="16"/>
      <c r="O86" s="16">
        <v>456047624668</v>
      </c>
      <c r="P86" s="16"/>
      <c r="Q86" s="16">
        <f t="shared" si="3"/>
        <v>7083760640</v>
      </c>
    </row>
    <row r="87" spans="1:17" x14ac:dyDescent="0.55000000000000004">
      <c r="A87" s="1" t="s">
        <v>71</v>
      </c>
      <c r="C87" s="16">
        <v>1359359</v>
      </c>
      <c r="D87" s="16"/>
      <c r="E87" s="16">
        <v>90413530161</v>
      </c>
      <c r="F87" s="16"/>
      <c r="G87" s="16">
        <v>86697535423</v>
      </c>
      <c r="H87" s="16"/>
      <c r="I87" s="16">
        <f t="shared" si="2"/>
        <v>3715994738</v>
      </c>
      <c r="J87" s="16"/>
      <c r="K87" s="16">
        <v>1359359</v>
      </c>
      <c r="L87" s="16"/>
      <c r="M87" s="16">
        <v>90413530161</v>
      </c>
      <c r="N87" s="16"/>
      <c r="O87" s="16">
        <v>85521929814</v>
      </c>
      <c r="P87" s="16"/>
      <c r="Q87" s="16">
        <f t="shared" si="3"/>
        <v>4891600347</v>
      </c>
    </row>
    <row r="88" spans="1:17" x14ac:dyDescent="0.55000000000000004">
      <c r="A88" s="1" t="s">
        <v>26</v>
      </c>
      <c r="C88" s="16">
        <v>8743426</v>
      </c>
      <c r="D88" s="16"/>
      <c r="E88" s="16">
        <v>1521603855860</v>
      </c>
      <c r="F88" s="16"/>
      <c r="G88" s="16">
        <v>1553715193355</v>
      </c>
      <c r="H88" s="16"/>
      <c r="I88" s="16">
        <f t="shared" si="2"/>
        <v>-32111337495</v>
      </c>
      <c r="J88" s="16"/>
      <c r="K88" s="16">
        <v>8743426</v>
      </c>
      <c r="L88" s="16"/>
      <c r="M88" s="16">
        <v>1521603855860</v>
      </c>
      <c r="N88" s="16"/>
      <c r="O88" s="16">
        <v>1564948692759</v>
      </c>
      <c r="P88" s="16"/>
      <c r="Q88" s="16">
        <f t="shared" si="3"/>
        <v>-43344836899</v>
      </c>
    </row>
    <row r="89" spans="1:17" x14ac:dyDescent="0.55000000000000004">
      <c r="A89" s="1" t="s">
        <v>84</v>
      </c>
      <c r="C89" s="16">
        <v>8513397</v>
      </c>
      <c r="D89" s="16"/>
      <c r="E89" s="16">
        <v>262345010923</v>
      </c>
      <c r="F89" s="16"/>
      <c r="G89" s="16">
        <v>260398580197</v>
      </c>
      <c r="H89" s="16"/>
      <c r="I89" s="16">
        <f t="shared" si="2"/>
        <v>1946430726</v>
      </c>
      <c r="J89" s="16"/>
      <c r="K89" s="16">
        <v>8513397</v>
      </c>
      <c r="L89" s="16"/>
      <c r="M89" s="16">
        <v>262345010923</v>
      </c>
      <c r="N89" s="16"/>
      <c r="O89" s="16">
        <v>265053088455</v>
      </c>
      <c r="P89" s="16"/>
      <c r="Q89" s="16">
        <f t="shared" si="3"/>
        <v>-2708077532</v>
      </c>
    </row>
    <row r="90" spans="1:17" x14ac:dyDescent="0.55000000000000004">
      <c r="A90" s="1" t="s">
        <v>19</v>
      </c>
      <c r="C90" s="16">
        <v>19277906</v>
      </c>
      <c r="D90" s="16"/>
      <c r="E90" s="16">
        <v>172660454158</v>
      </c>
      <c r="F90" s="16"/>
      <c r="G90" s="16">
        <v>169785973789</v>
      </c>
      <c r="H90" s="16"/>
      <c r="I90" s="16">
        <f t="shared" si="2"/>
        <v>2874480369</v>
      </c>
      <c r="J90" s="16"/>
      <c r="K90" s="16">
        <v>19277906</v>
      </c>
      <c r="L90" s="16"/>
      <c r="M90" s="16">
        <v>172660454158</v>
      </c>
      <c r="N90" s="16"/>
      <c r="O90" s="16">
        <v>172277190109</v>
      </c>
      <c r="P90" s="16"/>
      <c r="Q90" s="16">
        <f t="shared" si="3"/>
        <v>383264049</v>
      </c>
    </row>
    <row r="91" spans="1:17" x14ac:dyDescent="0.55000000000000004">
      <c r="A91" s="1" t="s">
        <v>49</v>
      </c>
      <c r="C91" s="16">
        <v>10944108</v>
      </c>
      <c r="D91" s="16"/>
      <c r="E91" s="16">
        <v>258376025738</v>
      </c>
      <c r="F91" s="16"/>
      <c r="G91" s="16">
        <v>260551823849</v>
      </c>
      <c r="H91" s="16"/>
      <c r="I91" s="16">
        <f t="shared" si="2"/>
        <v>-2175798111</v>
      </c>
      <c r="J91" s="16"/>
      <c r="K91" s="16">
        <v>0</v>
      </c>
      <c r="L91" s="16"/>
      <c r="M91" s="16">
        <v>0</v>
      </c>
      <c r="N91" s="16"/>
      <c r="O91" s="16">
        <v>0</v>
      </c>
      <c r="P91" s="16"/>
      <c r="Q91" s="16">
        <f t="shared" si="3"/>
        <v>0</v>
      </c>
    </row>
    <row r="92" spans="1:17" x14ac:dyDescent="0.55000000000000004">
      <c r="A92" s="1" t="s">
        <v>72</v>
      </c>
      <c r="C92" s="16">
        <v>0</v>
      </c>
      <c r="D92" s="16"/>
      <c r="E92" s="16">
        <v>0</v>
      </c>
      <c r="F92" s="16"/>
      <c r="G92" s="16">
        <v>-462478984</v>
      </c>
      <c r="H92" s="16"/>
      <c r="I92" s="16">
        <f t="shared" si="2"/>
        <v>462478984</v>
      </c>
      <c r="J92" s="16"/>
      <c r="K92" s="16">
        <v>0</v>
      </c>
      <c r="L92" s="16"/>
      <c r="M92" s="16">
        <v>0</v>
      </c>
      <c r="N92" s="16"/>
      <c r="O92" s="16">
        <v>0</v>
      </c>
      <c r="P92" s="16"/>
      <c r="Q92" s="16">
        <f t="shared" si="3"/>
        <v>0</v>
      </c>
    </row>
    <row r="93" spans="1:17" x14ac:dyDescent="0.55000000000000004">
      <c r="A93" s="1" t="s">
        <v>69</v>
      </c>
      <c r="C93" s="16">
        <v>0</v>
      </c>
      <c r="D93" s="16"/>
      <c r="E93" s="16">
        <v>0</v>
      </c>
      <c r="F93" s="16"/>
      <c r="G93" s="16">
        <v>-46016781</v>
      </c>
      <c r="H93" s="16"/>
      <c r="I93" s="16">
        <f t="shared" si="2"/>
        <v>46016781</v>
      </c>
      <c r="J93" s="16"/>
      <c r="K93" s="16">
        <v>0</v>
      </c>
      <c r="L93" s="16"/>
      <c r="M93" s="16">
        <v>0</v>
      </c>
      <c r="N93" s="16"/>
      <c r="O93" s="16">
        <v>0</v>
      </c>
      <c r="P93" s="16"/>
      <c r="Q93" s="16">
        <f t="shared" si="3"/>
        <v>0</v>
      </c>
    </row>
    <row r="94" spans="1:17" x14ac:dyDescent="0.55000000000000004">
      <c r="A94" s="1" t="s">
        <v>126</v>
      </c>
      <c r="C94" s="16">
        <v>51330</v>
      </c>
      <c r="D94" s="16"/>
      <c r="E94" s="16">
        <v>50305059855</v>
      </c>
      <c r="F94" s="16"/>
      <c r="G94" s="16">
        <v>49441332533</v>
      </c>
      <c r="H94" s="16"/>
      <c r="I94" s="16">
        <f t="shared" si="2"/>
        <v>863727322</v>
      </c>
      <c r="J94" s="16"/>
      <c r="K94" s="16">
        <v>51330</v>
      </c>
      <c r="L94" s="16"/>
      <c r="M94" s="16">
        <v>50305059855</v>
      </c>
      <c r="N94" s="16"/>
      <c r="O94" s="16">
        <v>49388472216</v>
      </c>
      <c r="P94" s="16"/>
      <c r="Q94" s="16">
        <f t="shared" si="3"/>
        <v>916587639</v>
      </c>
    </row>
    <row r="95" spans="1:17" x14ac:dyDescent="0.55000000000000004">
      <c r="A95" s="1" t="s">
        <v>123</v>
      </c>
      <c r="C95" s="16">
        <v>5999</v>
      </c>
      <c r="D95" s="16"/>
      <c r="E95" s="16">
        <v>5932535433</v>
      </c>
      <c r="F95" s="16"/>
      <c r="G95" s="16">
        <v>5831170708</v>
      </c>
      <c r="H95" s="16"/>
      <c r="I95" s="16">
        <f t="shared" si="2"/>
        <v>101364725</v>
      </c>
      <c r="J95" s="16"/>
      <c r="K95" s="16">
        <v>5999</v>
      </c>
      <c r="L95" s="16"/>
      <c r="M95" s="16">
        <v>5932535433</v>
      </c>
      <c r="N95" s="16"/>
      <c r="O95" s="16">
        <v>5831110729</v>
      </c>
      <c r="P95" s="16"/>
      <c r="Q95" s="16">
        <f t="shared" si="3"/>
        <v>101424704</v>
      </c>
    </row>
    <row r="96" spans="1:17" x14ac:dyDescent="0.55000000000000004">
      <c r="A96" s="1" t="s">
        <v>167</v>
      </c>
      <c r="C96" s="16">
        <v>25000</v>
      </c>
      <c r="D96" s="16"/>
      <c r="E96" s="16">
        <v>24995468750</v>
      </c>
      <c r="F96" s="16"/>
      <c r="G96" s="16">
        <v>24995218795</v>
      </c>
      <c r="H96" s="16"/>
      <c r="I96" s="16">
        <f t="shared" si="2"/>
        <v>249955</v>
      </c>
      <c r="J96" s="16"/>
      <c r="K96" s="16">
        <v>25000</v>
      </c>
      <c r="L96" s="16"/>
      <c r="M96" s="16">
        <v>24995468750</v>
      </c>
      <c r="N96" s="16"/>
      <c r="O96" s="16">
        <v>24995218795</v>
      </c>
      <c r="P96" s="16"/>
      <c r="Q96" s="16">
        <f t="shared" si="3"/>
        <v>249955</v>
      </c>
    </row>
    <row r="97" spans="1:17" x14ac:dyDescent="0.55000000000000004">
      <c r="A97" s="1" t="s">
        <v>129</v>
      </c>
      <c r="C97" s="16">
        <v>89380</v>
      </c>
      <c r="D97" s="16"/>
      <c r="E97" s="16">
        <v>85700777718</v>
      </c>
      <c r="F97" s="16"/>
      <c r="G97" s="16">
        <v>84428237207</v>
      </c>
      <c r="H97" s="16"/>
      <c r="I97" s="16">
        <f t="shared" si="2"/>
        <v>1272540511</v>
      </c>
      <c r="J97" s="16"/>
      <c r="K97" s="16">
        <v>89380</v>
      </c>
      <c r="L97" s="16"/>
      <c r="M97" s="16">
        <v>85700777718</v>
      </c>
      <c r="N97" s="16"/>
      <c r="O97" s="16">
        <v>84304021526</v>
      </c>
      <c r="P97" s="16"/>
      <c r="Q97" s="16">
        <f t="shared" si="3"/>
        <v>1396756192</v>
      </c>
    </row>
    <row r="98" spans="1:17" x14ac:dyDescent="0.55000000000000004">
      <c r="A98" s="1" t="s">
        <v>147</v>
      </c>
      <c r="C98" s="16">
        <v>500000</v>
      </c>
      <c r="D98" s="16"/>
      <c r="E98" s="16">
        <v>499454457468</v>
      </c>
      <c r="F98" s="16"/>
      <c r="G98" s="16">
        <v>497454819968</v>
      </c>
      <c r="H98" s="16"/>
      <c r="I98" s="16">
        <f t="shared" si="2"/>
        <v>1999637500</v>
      </c>
      <c r="J98" s="16"/>
      <c r="K98" s="16">
        <v>500000</v>
      </c>
      <c r="L98" s="16"/>
      <c r="M98" s="16">
        <v>499454457468</v>
      </c>
      <c r="N98" s="16"/>
      <c r="O98" s="16">
        <v>497454819968</v>
      </c>
      <c r="P98" s="16"/>
      <c r="Q98" s="16">
        <f t="shared" si="3"/>
        <v>1999637500</v>
      </c>
    </row>
    <row r="99" spans="1:17" x14ac:dyDescent="0.55000000000000004">
      <c r="A99" s="1" t="s">
        <v>150</v>
      </c>
      <c r="C99" s="16">
        <v>800000</v>
      </c>
      <c r="D99" s="16"/>
      <c r="E99" s="16">
        <v>791856450000</v>
      </c>
      <c r="F99" s="16"/>
      <c r="G99" s="16">
        <v>788856993750</v>
      </c>
      <c r="H99" s="16"/>
      <c r="I99" s="16">
        <f t="shared" si="2"/>
        <v>2999456250</v>
      </c>
      <c r="J99" s="16"/>
      <c r="K99" s="16">
        <v>800000</v>
      </c>
      <c r="L99" s="16"/>
      <c r="M99" s="16">
        <v>791856450000</v>
      </c>
      <c r="N99" s="16"/>
      <c r="O99" s="16">
        <v>788856993750</v>
      </c>
      <c r="P99" s="16"/>
      <c r="Q99" s="16">
        <f t="shared" si="3"/>
        <v>2999456250</v>
      </c>
    </row>
    <row r="100" spans="1:17" x14ac:dyDescent="0.55000000000000004">
      <c r="A100" s="1" t="s">
        <v>152</v>
      </c>
      <c r="C100" s="16">
        <v>25000</v>
      </c>
      <c r="D100" s="16"/>
      <c r="E100" s="16">
        <v>24995468750</v>
      </c>
      <c r="F100" s="16"/>
      <c r="G100" s="16">
        <v>24494309601</v>
      </c>
      <c r="H100" s="16"/>
      <c r="I100" s="16">
        <f t="shared" si="2"/>
        <v>501159149</v>
      </c>
      <c r="J100" s="16"/>
      <c r="K100" s="16">
        <v>25000</v>
      </c>
      <c r="L100" s="16"/>
      <c r="M100" s="16">
        <v>24995468750</v>
      </c>
      <c r="N100" s="16"/>
      <c r="O100" s="16">
        <v>24494309601</v>
      </c>
      <c r="P100" s="16"/>
      <c r="Q100" s="16">
        <f t="shared" si="3"/>
        <v>501159149</v>
      </c>
    </row>
    <row r="101" spans="1:17" x14ac:dyDescent="0.55000000000000004">
      <c r="A101" s="1" t="s">
        <v>138</v>
      </c>
      <c r="C101" s="16">
        <v>23124</v>
      </c>
      <c r="D101" s="16"/>
      <c r="E101" s="16">
        <v>20319306338</v>
      </c>
      <c r="F101" s="16"/>
      <c r="G101" s="16">
        <v>20012275277</v>
      </c>
      <c r="H101" s="16"/>
      <c r="I101" s="16">
        <f t="shared" si="2"/>
        <v>307031061</v>
      </c>
      <c r="J101" s="16"/>
      <c r="K101" s="16">
        <v>23124</v>
      </c>
      <c r="L101" s="16"/>
      <c r="M101" s="16">
        <v>20319306338</v>
      </c>
      <c r="N101" s="16"/>
      <c r="O101" s="16">
        <v>20011812881</v>
      </c>
      <c r="P101" s="16"/>
      <c r="Q101" s="16">
        <f t="shared" si="3"/>
        <v>307493457</v>
      </c>
    </row>
    <row r="102" spans="1:17" x14ac:dyDescent="0.55000000000000004">
      <c r="A102" s="1" t="s">
        <v>141</v>
      </c>
      <c r="C102" s="16">
        <v>55670</v>
      </c>
      <c r="D102" s="16"/>
      <c r="E102" s="16">
        <v>48244340028</v>
      </c>
      <c r="F102" s="16"/>
      <c r="G102" s="16">
        <v>47630411222</v>
      </c>
      <c r="H102" s="16"/>
      <c r="I102" s="16">
        <f t="shared" si="2"/>
        <v>613928806</v>
      </c>
      <c r="J102" s="16"/>
      <c r="K102" s="16">
        <v>55670</v>
      </c>
      <c r="L102" s="16"/>
      <c r="M102" s="16">
        <v>48244340028</v>
      </c>
      <c r="N102" s="16"/>
      <c r="O102" s="16">
        <v>47633194218</v>
      </c>
      <c r="P102" s="16"/>
      <c r="Q102" s="16">
        <f t="shared" si="3"/>
        <v>611145810</v>
      </c>
    </row>
    <row r="103" spans="1:17" x14ac:dyDescent="0.55000000000000004">
      <c r="A103" s="1" t="s">
        <v>135</v>
      </c>
      <c r="C103" s="16">
        <v>12320</v>
      </c>
      <c r="D103" s="16"/>
      <c r="E103" s="16">
        <v>11546058897</v>
      </c>
      <c r="F103" s="16"/>
      <c r="G103" s="16">
        <v>11381000819</v>
      </c>
      <c r="H103" s="16"/>
      <c r="I103" s="16">
        <f t="shared" si="2"/>
        <v>165058078</v>
      </c>
      <c r="J103" s="16"/>
      <c r="K103" s="16">
        <v>12320</v>
      </c>
      <c r="L103" s="16"/>
      <c r="M103" s="16">
        <v>11546058897</v>
      </c>
      <c r="N103" s="16"/>
      <c r="O103" s="16">
        <v>11342692564</v>
      </c>
      <c r="P103" s="16"/>
      <c r="Q103" s="16">
        <f t="shared" si="3"/>
        <v>203366333</v>
      </c>
    </row>
    <row r="104" spans="1:17" x14ac:dyDescent="0.55000000000000004">
      <c r="A104" s="1" t="s">
        <v>116</v>
      </c>
      <c r="C104" s="16">
        <v>162728</v>
      </c>
      <c r="D104" s="16"/>
      <c r="E104" s="16">
        <v>121714752001</v>
      </c>
      <c r="F104" s="16"/>
      <c r="G104" s="16">
        <v>119549234893</v>
      </c>
      <c r="H104" s="16"/>
      <c r="I104" s="16">
        <f t="shared" si="2"/>
        <v>2165517108</v>
      </c>
      <c r="J104" s="16"/>
      <c r="K104" s="16">
        <v>162728</v>
      </c>
      <c r="L104" s="16"/>
      <c r="M104" s="16">
        <v>121714752001</v>
      </c>
      <c r="N104" s="16"/>
      <c r="O104" s="16">
        <v>120079632021</v>
      </c>
      <c r="P104" s="16"/>
      <c r="Q104" s="16">
        <f t="shared" si="3"/>
        <v>1635119980</v>
      </c>
    </row>
    <row r="105" spans="1:17" x14ac:dyDescent="0.55000000000000004">
      <c r="A105" s="1" t="s">
        <v>161</v>
      </c>
      <c r="C105" s="16">
        <v>100000</v>
      </c>
      <c r="D105" s="16"/>
      <c r="E105" s="16">
        <v>95732645316</v>
      </c>
      <c r="F105" s="16"/>
      <c r="G105" s="16">
        <v>94482871875</v>
      </c>
      <c r="H105" s="16"/>
      <c r="I105" s="16">
        <f t="shared" si="2"/>
        <v>1249773441</v>
      </c>
      <c r="J105" s="16"/>
      <c r="K105" s="16">
        <v>100000</v>
      </c>
      <c r="L105" s="16"/>
      <c r="M105" s="16">
        <v>95732645316</v>
      </c>
      <c r="N105" s="16"/>
      <c r="O105" s="16">
        <v>94482871875</v>
      </c>
      <c r="P105" s="16"/>
      <c r="Q105" s="16">
        <f t="shared" si="3"/>
        <v>1249773441</v>
      </c>
    </row>
    <row r="106" spans="1:17" x14ac:dyDescent="0.55000000000000004">
      <c r="A106" s="1" t="s">
        <v>158</v>
      </c>
      <c r="C106" s="16">
        <v>300500</v>
      </c>
      <c r="D106" s="16"/>
      <c r="E106" s="16">
        <v>294436623687</v>
      </c>
      <c r="F106" s="16"/>
      <c r="G106" s="16">
        <v>284224479974</v>
      </c>
      <c r="H106" s="16"/>
      <c r="I106" s="16">
        <f t="shared" si="2"/>
        <v>10212143713</v>
      </c>
      <c r="J106" s="16"/>
      <c r="K106" s="16">
        <v>300500</v>
      </c>
      <c r="L106" s="16"/>
      <c r="M106" s="16">
        <v>294436623687</v>
      </c>
      <c r="N106" s="16"/>
      <c r="O106" s="16">
        <v>284224479974</v>
      </c>
      <c r="P106" s="16"/>
      <c r="Q106" s="16">
        <f t="shared" si="3"/>
        <v>10212143713</v>
      </c>
    </row>
    <row r="107" spans="1:17" x14ac:dyDescent="0.55000000000000004">
      <c r="A107" s="1" t="s">
        <v>132</v>
      </c>
      <c r="C107" s="16">
        <v>300000</v>
      </c>
      <c r="D107" s="16"/>
      <c r="E107" s="16">
        <v>296031334593</v>
      </c>
      <c r="F107" s="16"/>
      <c r="G107" s="16">
        <v>290737294312</v>
      </c>
      <c r="H107" s="16"/>
      <c r="I107" s="16">
        <f t="shared" si="2"/>
        <v>5294040281</v>
      </c>
      <c r="J107" s="16"/>
      <c r="K107" s="16">
        <v>300000</v>
      </c>
      <c r="L107" s="16"/>
      <c r="M107" s="16">
        <v>296031334593</v>
      </c>
      <c r="N107" s="16"/>
      <c r="O107" s="16">
        <v>290593320412</v>
      </c>
      <c r="P107" s="16"/>
      <c r="Q107" s="16">
        <f t="shared" si="3"/>
        <v>5438014181</v>
      </c>
    </row>
    <row r="108" spans="1:17" x14ac:dyDescent="0.55000000000000004">
      <c r="A108" s="1" t="s">
        <v>120</v>
      </c>
      <c r="C108" s="16">
        <v>0</v>
      </c>
      <c r="D108" s="16"/>
      <c r="E108" s="16">
        <v>0</v>
      </c>
      <c r="F108" s="16"/>
      <c r="G108" s="16">
        <v>531323</v>
      </c>
      <c r="H108" s="16"/>
      <c r="I108" s="16">
        <f t="shared" si="2"/>
        <v>-531323</v>
      </c>
      <c r="J108" s="16"/>
      <c r="K108" s="16">
        <v>0</v>
      </c>
      <c r="L108" s="16"/>
      <c r="M108" s="16">
        <v>0</v>
      </c>
      <c r="N108" s="16"/>
      <c r="O108" s="16">
        <v>0</v>
      </c>
      <c r="P108" s="16"/>
      <c r="Q108" s="16">
        <f t="shared" si="3"/>
        <v>0</v>
      </c>
    </row>
    <row r="109" spans="1:17" ht="24.75" thickBot="1" x14ac:dyDescent="0.6">
      <c r="E109" s="17">
        <f>SUM(E8:E108)</f>
        <v>30771514773578</v>
      </c>
      <c r="F109" s="3"/>
      <c r="G109" s="17">
        <f>SUM(G8:G108)</f>
        <v>29791405534160</v>
      </c>
      <c r="H109" s="3"/>
      <c r="I109" s="17">
        <f>SUM(I8:I108)</f>
        <v>980109239418</v>
      </c>
      <c r="J109" s="3"/>
      <c r="K109" s="3"/>
      <c r="L109" s="3"/>
      <c r="M109" s="17">
        <f>SUM(M8:M108)</f>
        <v>30513138747840</v>
      </c>
      <c r="N109" s="3"/>
      <c r="O109" s="17">
        <f>SUM(O8:O108)</f>
        <v>29567872896913</v>
      </c>
      <c r="P109" s="3"/>
      <c r="Q109" s="17">
        <f>SUM(Q8:Q108)</f>
        <v>945265850927</v>
      </c>
    </row>
    <row r="110" spans="1:17" ht="24.75" thickTop="1" x14ac:dyDescent="0.55000000000000004"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1:17" x14ac:dyDescent="0.55000000000000004">
      <c r="G111" s="2"/>
      <c r="I111" s="2"/>
      <c r="O111" s="2"/>
      <c r="Q111" s="2"/>
    </row>
    <row r="112" spans="1:17" x14ac:dyDescent="0.55000000000000004"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4" spans="7:17" x14ac:dyDescent="0.55000000000000004"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7:17" x14ac:dyDescent="0.55000000000000004">
      <c r="G115" s="2"/>
      <c r="I115" s="2"/>
      <c r="O115" s="2"/>
      <c r="Q115" s="2"/>
    </row>
    <row r="116" spans="7:17" x14ac:dyDescent="0.55000000000000004"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تاییدیه</vt:lpstr>
      <vt:lpstr>سهام</vt:lpstr>
      <vt:lpstr>تبعی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2022-05-24T07:54:22Z</dcterms:created>
  <dcterms:modified xsi:type="dcterms:W3CDTF">2022-05-29T10:42:25Z</dcterms:modified>
</cp:coreProperties>
</file>