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خرداد\"/>
    </mc:Choice>
  </mc:AlternateContent>
  <xr:revisionPtr revIDLastSave="0" documentId="13_ncr:1_{99A96206-5F63-4A50-AE83-249EAA0DD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5" l="1"/>
  <c r="G11" i="15"/>
  <c r="E8" i="15"/>
  <c r="E9" i="15"/>
  <c r="E10" i="15"/>
  <c r="E7" i="15"/>
  <c r="E11" i="15" s="1"/>
  <c r="C10" i="15"/>
  <c r="C9" i="15"/>
  <c r="C8" i="15"/>
  <c r="C7" i="15"/>
  <c r="E9" i="14"/>
  <c r="C9" i="14"/>
  <c r="E10" i="13"/>
  <c r="G9" i="13" s="1"/>
  <c r="K9" i="13"/>
  <c r="K8" i="13"/>
  <c r="G8" i="13"/>
  <c r="G10" i="13" s="1"/>
  <c r="K10" i="13"/>
  <c r="I10" i="13"/>
  <c r="E27" i="12"/>
  <c r="K27" i="12"/>
  <c r="M27" i="12"/>
  <c r="O27" i="12"/>
  <c r="C27" i="12"/>
  <c r="G2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7" i="12" s="1"/>
  <c r="Q23" i="12"/>
  <c r="Q24" i="12"/>
  <c r="Q25" i="12"/>
  <c r="Q2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7" i="12" s="1"/>
  <c r="I23" i="12"/>
  <c r="I24" i="12"/>
  <c r="I25" i="12"/>
  <c r="I26" i="12"/>
  <c r="Q8" i="12"/>
  <c r="I8" i="12"/>
  <c r="Q100" i="11"/>
  <c r="O100" i="11"/>
  <c r="M100" i="11"/>
  <c r="G100" i="11"/>
  <c r="E100" i="11"/>
  <c r="C100" i="11"/>
  <c r="S8" i="11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100" i="11" s="1"/>
  <c r="S97" i="11"/>
  <c r="S98" i="11"/>
  <c r="S9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41" i="10"/>
  <c r="M41" i="10"/>
  <c r="O41" i="10"/>
  <c r="Q4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8" i="10"/>
  <c r="E41" i="10"/>
  <c r="G41" i="10"/>
  <c r="E113" i="9"/>
  <c r="G113" i="9"/>
  <c r="M113" i="9"/>
  <c r="O11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8" i="8"/>
  <c r="M29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8" i="8"/>
  <c r="Q29" i="8"/>
  <c r="O29" i="8"/>
  <c r="K29" i="8"/>
  <c r="I29" i="8"/>
  <c r="I20" i="7"/>
  <c r="K20" i="7"/>
  <c r="M20" i="7"/>
  <c r="O20" i="7"/>
  <c r="Q20" i="7"/>
  <c r="S20" i="7"/>
  <c r="AK26" i="3"/>
  <c r="S10" i="6"/>
  <c r="K10" i="6"/>
  <c r="M10" i="6"/>
  <c r="O10" i="6"/>
  <c r="Q10" i="6"/>
  <c r="AI26" i="3"/>
  <c r="AG26" i="3"/>
  <c r="AA26" i="3"/>
  <c r="W26" i="3"/>
  <c r="S26" i="3"/>
  <c r="Q26" i="3"/>
  <c r="Y100" i="1"/>
  <c r="E100" i="1"/>
  <c r="G100" i="1"/>
  <c r="K100" i="1"/>
  <c r="O100" i="1"/>
  <c r="U100" i="1"/>
  <c r="W100" i="1"/>
  <c r="U10" i="11" l="1"/>
  <c r="U9" i="11"/>
  <c r="U25" i="11"/>
  <c r="U41" i="11"/>
  <c r="U50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3" i="11"/>
  <c r="U29" i="11"/>
  <c r="U45" i="11"/>
  <c r="U52" i="11"/>
  <c r="U56" i="11"/>
  <c r="U60" i="11"/>
  <c r="U64" i="11"/>
  <c r="U68" i="11"/>
  <c r="U72" i="11"/>
  <c r="U76" i="11"/>
  <c r="U80" i="11"/>
  <c r="U84" i="11"/>
  <c r="U88" i="11"/>
  <c r="U92" i="11"/>
  <c r="U8" i="11"/>
  <c r="U17" i="11"/>
  <c r="U33" i="11"/>
  <c r="U48" i="11"/>
  <c r="U53" i="11"/>
  <c r="U57" i="11"/>
  <c r="U61" i="11"/>
  <c r="U65" i="11"/>
  <c r="U69" i="11"/>
  <c r="U73" i="11"/>
  <c r="U77" i="11"/>
  <c r="U81" i="11"/>
  <c r="U85" i="11"/>
  <c r="U89" i="11"/>
  <c r="U93" i="11"/>
  <c r="U97" i="11"/>
  <c r="U21" i="11"/>
  <c r="U37" i="11"/>
  <c r="U49" i="11"/>
  <c r="U54" i="11"/>
  <c r="U58" i="11"/>
  <c r="U62" i="11"/>
  <c r="U66" i="11"/>
  <c r="U70" i="11"/>
  <c r="U74" i="11"/>
  <c r="U78" i="11"/>
  <c r="U82" i="11"/>
  <c r="U86" i="11"/>
  <c r="U90" i="11"/>
  <c r="U94" i="11"/>
  <c r="U98" i="11"/>
  <c r="U96" i="11"/>
  <c r="I100" i="11"/>
  <c r="K9" i="11" s="1"/>
  <c r="K12" i="11"/>
  <c r="K28" i="11"/>
  <c r="K50" i="11"/>
  <c r="K55" i="11"/>
  <c r="K59" i="11"/>
  <c r="K67" i="11"/>
  <c r="K71" i="11"/>
  <c r="K75" i="11"/>
  <c r="K83" i="11"/>
  <c r="K87" i="11"/>
  <c r="K91" i="11"/>
  <c r="K95" i="11"/>
  <c r="K99" i="11"/>
  <c r="K16" i="11"/>
  <c r="K32" i="11"/>
  <c r="K45" i="11"/>
  <c r="K52" i="11"/>
  <c r="K56" i="11"/>
  <c r="K60" i="11"/>
  <c r="K64" i="11"/>
  <c r="K68" i="11"/>
  <c r="K72" i="11"/>
  <c r="K76" i="11"/>
  <c r="K80" i="11"/>
  <c r="K84" i="11"/>
  <c r="K88" i="11"/>
  <c r="K92" i="11"/>
  <c r="K8" i="11"/>
  <c r="K96" i="11"/>
  <c r="K20" i="11"/>
  <c r="K36" i="11"/>
  <c r="K48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24" i="11"/>
  <c r="K40" i="11"/>
  <c r="K54" i="11"/>
  <c r="K58" i="11"/>
  <c r="K62" i="11"/>
  <c r="K66" i="11"/>
  <c r="K70" i="11"/>
  <c r="K74" i="11"/>
  <c r="K78" i="11"/>
  <c r="K82" i="11"/>
  <c r="K86" i="11"/>
  <c r="K90" i="11"/>
  <c r="K94" i="11"/>
  <c r="K98" i="11"/>
  <c r="U44" i="11"/>
  <c r="U40" i="11"/>
  <c r="U36" i="11"/>
  <c r="U32" i="11"/>
  <c r="U28" i="11"/>
  <c r="U24" i="11"/>
  <c r="U20" i="11"/>
  <c r="U16" i="11"/>
  <c r="U12" i="11"/>
  <c r="U51" i="11"/>
  <c r="U47" i="11"/>
  <c r="U43" i="11"/>
  <c r="U39" i="11"/>
  <c r="U35" i="11"/>
  <c r="U31" i="11"/>
  <c r="U27" i="11"/>
  <c r="U23" i="11"/>
  <c r="U19" i="11"/>
  <c r="U15" i="11"/>
  <c r="U11" i="11"/>
  <c r="U46" i="11"/>
  <c r="U42" i="11"/>
  <c r="U38" i="11"/>
  <c r="U34" i="11"/>
  <c r="U30" i="11"/>
  <c r="U26" i="11"/>
  <c r="U22" i="11"/>
  <c r="U18" i="11"/>
  <c r="U14" i="11"/>
  <c r="K51" i="11"/>
  <c r="K47" i="11"/>
  <c r="K43" i="11"/>
  <c r="K39" i="11"/>
  <c r="K35" i="11"/>
  <c r="K31" i="11"/>
  <c r="K27" i="11"/>
  <c r="K23" i="11"/>
  <c r="K19" i="11"/>
  <c r="K15" i="11"/>
  <c r="K11" i="11"/>
  <c r="K46" i="11"/>
  <c r="K42" i="11"/>
  <c r="K38" i="11"/>
  <c r="K34" i="11"/>
  <c r="K30" i="11"/>
  <c r="K26" i="11"/>
  <c r="K22" i="11"/>
  <c r="K18" i="11"/>
  <c r="K14" i="11"/>
  <c r="K10" i="11"/>
  <c r="K41" i="11"/>
  <c r="K37" i="11"/>
  <c r="K33" i="11"/>
  <c r="K29" i="11"/>
  <c r="K25" i="11"/>
  <c r="K21" i="11"/>
  <c r="K17" i="11"/>
  <c r="K13" i="11"/>
  <c r="Q113" i="9"/>
  <c r="I113" i="9"/>
  <c r="S29" i="8"/>
  <c r="U100" i="11" l="1"/>
  <c r="K49" i="11"/>
  <c r="K79" i="11"/>
  <c r="K63" i="11"/>
  <c r="K44" i="11"/>
  <c r="K100" i="11"/>
</calcChain>
</file>

<file path=xl/sharedStrings.xml><?xml version="1.0" encoding="utf-8"?>
<sst xmlns="http://schemas.openxmlformats.org/spreadsheetml/2006/main" count="915" uniqueCount="244">
  <si>
    <t>صندوق سرمایه‌گذاری مشترک پیشرو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</si>
  <si>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</si>
  <si>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</si>
  <si>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</si>
  <si>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</si>
  <si>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</si>
  <si>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</si>
  <si>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</si>
  <si>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</si>
  <si>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</si>
  <si>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</si>
  <si>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</si>
  <si>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</si>
  <si>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</si>
  <si>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</si>
  <si>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</si>
  <si>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</si>
  <si>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</si>
  <si>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</si>
  <si>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</si>
  <si>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</si>
  <si>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</si>
  <si>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</si>
  <si>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</si>
  <si>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</si>
  <si>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</si>
  <si>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</si>
  <si>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</si>
  <si>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</si>
  <si>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</si>
  <si>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</si>
  <si>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</si>
  <si>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</si>
  <si>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</si>
  <si>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</si>
  <si>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</si>
  <si>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</si>
  <si>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</si>
  <si>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</si>
  <si>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</si>
  <si>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</si>
  <si>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</si>
  <si>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جدید0112سامان</t>
  </si>
  <si>
    <t>تمام سکه طرح جدید0312 رفاه</t>
  </si>
  <si>
    <t>توسعه‌معادن‌وفلزات‌</t>
  </si>
  <si>
    <t>تولیدی و خدمات صنایع نسوز توکا</t>
  </si>
  <si>
    <t>ح . سرمایه گذاری صبا تامین</t>
  </si>
  <si>
    <t>ح . سیمان‌ارومیه‌</t>
  </si>
  <si>
    <t>ح . واسپاری ملت</t>
  </si>
  <si>
    <t>ح. پالایش نفت تبریز</t>
  </si>
  <si>
    <t>حفاری شمال</t>
  </si>
  <si>
    <t>حمل و نقل گهرترابر سیرجان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</si>
  <si>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</si>
  <si>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</si>
  <si>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</si>
  <si>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</si>
  <si>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</si>
  <si>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</si>
  <si>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</si>
  <si>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</si>
  <si>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</si>
  <si>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</si>
  <si>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</si>
  <si>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</si>
  <si>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</si>
  <si>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</si>
  <si>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</si>
  <si>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</si>
  <si>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</si>
  <si>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</si>
  <si>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</si>
  <si>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</si>
  <si>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</si>
  <si>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</si>
  <si>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</si>
  <si>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</si>
  <si>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فرآورده‌های‌نسوزآذر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</si>
  <si>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</si>
  <si>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</si>
  <si>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</si>
  <si>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</si>
  <si>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</si>
  <si>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</si>
  <si>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</si>
  <si>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</si>
  <si>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</si>
  <si>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</si>
  <si>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</si>
  <si>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</si>
  <si>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</si>
  <si>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</si>
  <si>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</si>
  <si>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</si>
  <si>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</si>
  <si>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</si>
  <si>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</si>
  <si>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</si>
  <si>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کالسیمین‌</t>
  </si>
  <si>
    <t>کشتیرانی جمهوری اسلامی ایران</t>
  </si>
  <si>
    <t>کویر تایر</t>
  </si>
  <si>
    <t>ح . سرمایه‌گذاری‌ سپه‌</t>
  </si>
  <si>
    <t>تمام سکه طرح جدید0211ملت</t>
  </si>
  <si>
    <t>تمام سکه طرح جدید0111آینده</t>
  </si>
  <si>
    <t>ح . کارخانجات‌داروپخش</t>
  </si>
  <si>
    <t>ح . پخش هجرت</t>
  </si>
  <si>
    <t>ح . توسعه‌معادن‌وفلزات‌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</si>
  <si>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</si>
  <si>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</si>
  <si>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</si>
  <si>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</si>
  <si>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</si>
  <si>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</si>
  <si>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</si>
  <si>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</si>
  <si>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</si>
  <si>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</si>
  <si>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</si>
  <si>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</si>
  <si>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</si>
  <si>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</si>
  <si>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</si>
  <si>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</si>
  <si>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</si>
  <si>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</si>
  <si>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</si>
  <si>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</si>
  <si>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</si>
  <si>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</si>
  <si>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</si>
  <si>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1401/04/06</t>
  </si>
  <si>
    <t>اسنادخزانه-م17بودجه98-010512</t>
  </si>
  <si>
    <t>1398/11/07</t>
  </si>
  <si>
    <t>1401/05/12</t>
  </si>
  <si>
    <t>اسنادخزانه-م18بودجه99-010323</t>
  </si>
  <si>
    <t>1400/01/14</t>
  </si>
  <si>
    <t>1401/03/23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</si>
  <si>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</si>
  <si>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</si>
  <si>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</si>
  <si>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</si>
  <si>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</si>
  <si>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</si>
  <si>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</si>
  <si>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</si>
  <si>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</si>
  <si>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</si>
  <si>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</si>
  <si>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</si>
  <si>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</si>
  <si>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</si>
  <si>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</si>
  <si>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</si>
  <si>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</si>
  <si>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</si>
  <si>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</si>
  <si>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</si>
  <si>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</si>
  <si>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</si>
  <si>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</si>
  <si>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</si>
  <si>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</si>
  <si>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</si>
  <si>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</si>
  <si>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</si>
  <si>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</si>
  <si>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</si>
  <si>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مرابحه عام دولت104-ش.خ020303</t>
  </si>
  <si>
    <t>1402/03/03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</si>
  <si>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</si>
  <si>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</si>
  <si>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</si>
  <si>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</si>
  <si>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</si>
  <si>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</si>
  <si>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</si>
  <si>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</si>
  <si>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</si>
  <si>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</si>
  <si>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</si>
  <si>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</si>
  <si>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</si>
  <si>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</si>
  <si>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</si>
  <si>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</si>
  <si>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</si>
  <si>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</si>
  <si>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</si>
  <si>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</si>
  <si>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</si>
  <si>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</si>
  <si>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</si>
  <si>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</si>
  <si>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</si>
  <si>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</si>
  <si>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</si>
  <si>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</si>
  <si>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</si>
  <si>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</si>
  <si>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</si>
  <si>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</si>
  <si>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</si>
  <si>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</si>
  <si>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</si>
  <si>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1401/03/28</t>
  </si>
  <si>
    <t>1401/02/29</t>
  </si>
  <si>
    <t>1401/03/08</t>
  </si>
  <si>
    <t>1401/02/28</t>
  </si>
  <si>
    <t>1401/02/25</t>
  </si>
  <si>
    <t>1401/02/10</t>
  </si>
  <si>
    <t>1401/03/22</t>
  </si>
  <si>
    <t>1401/01/31</t>
  </si>
  <si>
    <t>1401/03/02</t>
  </si>
  <si>
    <t>1401/02/19</t>
  </si>
  <si>
    <t>1401/03/09</t>
  </si>
  <si>
    <t>1401/02/26</t>
  </si>
  <si>
    <t>شیرپاستوریزه پگاه گیلان</t>
  </si>
  <si>
    <t>1401/02/21</t>
  </si>
  <si>
    <t>1401/03/29</t>
  </si>
  <si>
    <t>بهای فروش</t>
  </si>
  <si>
    <t>ارزش دفتری</t>
  </si>
  <si>
    <t>سود و زیان ناشی از تغییر قیمت</t>
  </si>
  <si>
    <t>سود و زیان ناشی از فروش</t>
  </si>
  <si>
    <t>صندوق سکه طلای مفید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</si>
  <si>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</si>
  <si>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</si>
  <si>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</si>
  <si>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</si>
  <si>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</si>
  <si>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</si>
  <si>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</si>
  <si>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</si>
  <si>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</si>
  <si>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</si>
  <si>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</si>
  <si>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</si>
  <si>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</si>
  <si>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</si>
  <si>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</si>
  <si>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1401/03/01</t>
  </si>
  <si>
    <t>-</t>
  </si>
  <si>
    <t>سایر درآمدهای تنزیل سود سهام</t>
  </si>
  <si>
    <t>از ابتدای سال مالی</t>
  </si>
  <si>
    <t>تا پایان ماه</t>
  </si>
  <si>
    <t>سایردرآمدها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</si>
</sst>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2" fillId="0" borderId="0" xfId="0" applyNumberFormat="1" applyFont="1" applyFill="1"/>
    <xf numFmtId="0" fontId="2" fillId="0" borderId="0" xfId="0" applyFont="1" applyFill="1"/>
    <xf numFmtId="37" fontId="2" fillId="0" borderId="0" xfId="0" applyNumberFormat="1" applyFont="1" applyFill="1"/>
    <xf numFmtId="164" fontId="2" fillId="0" borderId="0" xfId="2" applyNumberFormat="1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219075</xdr:colOff>
          <xdr:row>32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1D5FAAB-6050-A341-A200-D563C6638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45AA-9775-4A7B-BEF7-C952E2BAC2B7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219075</xdr:colOff>
                <xdr:row>32</xdr:row>
                <xdr:rowOff>28575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topLeftCell="A22" workbookViewId="0">
      <selection activeCell="H44" sqref="H44"/>
    </sheetView>
  </sheetViews>
  <sheetFormatPr defaultRowHeight="24"/>
  <cols>
    <col min="1" max="1" width="33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>
      <c r="A6" s="29" t="s">
        <v>3</v>
      </c>
      <c r="C6" s="30" t="s">
        <v>186</v>
      </c>
      <c r="D6" s="30" t="s">
        <v>186</v>
      </c>
      <c r="E6" s="30" t="s">
        <v>186</v>
      </c>
      <c r="F6" s="30" t="s">
        <v>186</v>
      </c>
      <c r="G6" s="30" t="s">
        <v>186</v>
      </c>
      <c r="H6" s="30" t="s">
        <v>186</v>
      </c>
      <c r="I6" s="30" t="s">
        <v>186</v>
      </c>
      <c r="K6" s="30" t="s">
        <v>187</v>
      </c>
      <c r="L6" s="30" t="s">
        <v>187</v>
      </c>
      <c r="M6" s="30" t="s">
        <v>187</v>
      </c>
      <c r="N6" s="30" t="s">
        <v>187</v>
      </c>
      <c r="O6" s="30" t="s">
        <v>187</v>
      </c>
      <c r="P6" s="30" t="s">
        <v>187</v>
      </c>
      <c r="Q6" s="30" t="s">
        <v>187</v>
      </c>
    </row>
    <row r="7" spans="1:17" ht="24.75">
      <c r="A7" s="30" t="s">
        <v>3</v>
      </c>
      <c r="C7" s="30" t="s">
        <v>7</v>
      </c>
      <c r="E7" s="30" t="s">
        <v>218</v>
      </c>
      <c r="G7" s="30" t="s">
        <v>219</v>
      </c>
      <c r="I7" s="30" t="s">
        <v>221</v>
      </c>
      <c r="K7" s="30" t="s">
        <v>7</v>
      </c>
      <c r="M7" s="30" t="s">
        <v>218</v>
      </c>
      <c r="O7" s="30" t="s">
        <v>219</v>
      </c>
      <c r="Q7" s="30" t="s">
        <v>221</v>
      </c>
    </row>
    <row r="8" spans="1:17">
      <c r="A8" s="1" t="s">
        <v>17</v>
      </c>
      <c r="C8" s="8">
        <v>12000000</v>
      </c>
      <c r="D8" s="8"/>
      <c r="E8" s="8">
        <v>39536120294</v>
      </c>
      <c r="F8" s="8"/>
      <c r="G8" s="8">
        <v>38040305400</v>
      </c>
      <c r="H8" s="8"/>
      <c r="I8" s="8">
        <f>E8-G8</f>
        <v>1495814894</v>
      </c>
      <c r="J8" s="8"/>
      <c r="K8" s="8">
        <v>12000000</v>
      </c>
      <c r="L8" s="8"/>
      <c r="M8" s="8">
        <v>39536120294</v>
      </c>
      <c r="N8" s="8"/>
      <c r="O8" s="8">
        <v>38040305400</v>
      </c>
      <c r="P8" s="8"/>
      <c r="Q8" s="8">
        <f>M8-O8</f>
        <v>1495814894</v>
      </c>
    </row>
    <row r="9" spans="1:17">
      <c r="A9" s="1" t="s">
        <v>20</v>
      </c>
      <c r="C9" s="8">
        <v>370000</v>
      </c>
      <c r="D9" s="8"/>
      <c r="E9" s="8">
        <v>8067088847</v>
      </c>
      <c r="F9" s="8"/>
      <c r="G9" s="8">
        <v>6283982456</v>
      </c>
      <c r="H9" s="8"/>
      <c r="I9" s="8">
        <f t="shared" ref="I9:I40" si="0">E9-G9</f>
        <v>1783106391</v>
      </c>
      <c r="J9" s="8"/>
      <c r="K9" s="8">
        <v>370001</v>
      </c>
      <c r="L9" s="8"/>
      <c r="M9" s="8">
        <v>8067088848</v>
      </c>
      <c r="N9" s="8"/>
      <c r="O9" s="8">
        <v>6283999438</v>
      </c>
      <c r="P9" s="8"/>
      <c r="Q9" s="8">
        <f t="shared" ref="Q9:Q40" si="1">M9-O9</f>
        <v>1783089410</v>
      </c>
    </row>
    <row r="10" spans="1:17">
      <c r="A10" s="1" t="s">
        <v>40</v>
      </c>
      <c r="C10" s="8">
        <v>351256</v>
      </c>
      <c r="D10" s="8"/>
      <c r="E10" s="8">
        <v>6318384869</v>
      </c>
      <c r="F10" s="8"/>
      <c r="G10" s="8">
        <v>5869480921</v>
      </c>
      <c r="H10" s="8"/>
      <c r="I10" s="8">
        <f t="shared" si="0"/>
        <v>448903948</v>
      </c>
      <c r="J10" s="8"/>
      <c r="K10" s="8">
        <v>351256</v>
      </c>
      <c r="L10" s="8"/>
      <c r="M10" s="8">
        <v>6318384869</v>
      </c>
      <c r="N10" s="8"/>
      <c r="O10" s="8">
        <v>5869480921</v>
      </c>
      <c r="P10" s="8"/>
      <c r="Q10" s="8">
        <f t="shared" si="1"/>
        <v>448903948</v>
      </c>
    </row>
    <row r="11" spans="1:17">
      <c r="A11" s="1" t="s">
        <v>51</v>
      </c>
      <c r="C11" s="8">
        <v>2360000</v>
      </c>
      <c r="D11" s="8"/>
      <c r="E11" s="8">
        <v>20006223115</v>
      </c>
      <c r="F11" s="8"/>
      <c r="G11" s="8">
        <v>13696833513</v>
      </c>
      <c r="H11" s="8"/>
      <c r="I11" s="8">
        <f t="shared" si="0"/>
        <v>6309389602</v>
      </c>
      <c r="J11" s="8"/>
      <c r="K11" s="8">
        <v>2360000</v>
      </c>
      <c r="L11" s="8"/>
      <c r="M11" s="8">
        <v>20006223115</v>
      </c>
      <c r="N11" s="8"/>
      <c r="O11" s="8">
        <v>13696833513</v>
      </c>
      <c r="P11" s="8"/>
      <c r="Q11" s="8">
        <f t="shared" si="1"/>
        <v>6309389602</v>
      </c>
    </row>
    <row r="12" spans="1:17">
      <c r="A12" s="1" t="s">
        <v>98</v>
      </c>
      <c r="C12" s="8">
        <v>3800000</v>
      </c>
      <c r="D12" s="8"/>
      <c r="E12" s="8">
        <v>78887505917</v>
      </c>
      <c r="F12" s="8"/>
      <c r="G12" s="8">
        <v>63535699788</v>
      </c>
      <c r="H12" s="8"/>
      <c r="I12" s="8">
        <f t="shared" si="0"/>
        <v>15351806129</v>
      </c>
      <c r="J12" s="8"/>
      <c r="K12" s="8">
        <v>4300000</v>
      </c>
      <c r="L12" s="8"/>
      <c r="M12" s="8">
        <v>88206724691</v>
      </c>
      <c r="N12" s="8"/>
      <c r="O12" s="8">
        <v>71895660300</v>
      </c>
      <c r="P12" s="8"/>
      <c r="Q12" s="8">
        <f t="shared" si="1"/>
        <v>16311064391</v>
      </c>
    </row>
    <row r="13" spans="1:17">
      <c r="A13" s="1" t="s">
        <v>60</v>
      </c>
      <c r="C13" s="8">
        <v>33787</v>
      </c>
      <c r="D13" s="8"/>
      <c r="E13" s="8">
        <v>364071896</v>
      </c>
      <c r="F13" s="8"/>
      <c r="G13" s="8">
        <v>282457988</v>
      </c>
      <c r="H13" s="8"/>
      <c r="I13" s="8">
        <f t="shared" si="0"/>
        <v>81613908</v>
      </c>
      <c r="J13" s="8"/>
      <c r="K13" s="8">
        <v>33787</v>
      </c>
      <c r="L13" s="8"/>
      <c r="M13" s="8">
        <v>364071896</v>
      </c>
      <c r="N13" s="8"/>
      <c r="O13" s="8">
        <v>282457988</v>
      </c>
      <c r="P13" s="8"/>
      <c r="Q13" s="8">
        <f t="shared" si="1"/>
        <v>81613908</v>
      </c>
    </row>
    <row r="14" spans="1:17">
      <c r="A14" s="1" t="s">
        <v>79</v>
      </c>
      <c r="C14" s="8">
        <v>100000</v>
      </c>
      <c r="D14" s="8"/>
      <c r="E14" s="8">
        <v>1744369023</v>
      </c>
      <c r="F14" s="8"/>
      <c r="G14" s="8">
        <v>2160070626</v>
      </c>
      <c r="H14" s="8"/>
      <c r="I14" s="8">
        <f t="shared" si="0"/>
        <v>-415701603</v>
      </c>
      <c r="J14" s="8"/>
      <c r="K14" s="8">
        <v>100000</v>
      </c>
      <c r="L14" s="8"/>
      <c r="M14" s="8">
        <v>1744369023</v>
      </c>
      <c r="N14" s="8"/>
      <c r="O14" s="8">
        <v>2160070626</v>
      </c>
      <c r="P14" s="8"/>
      <c r="Q14" s="8">
        <f t="shared" si="1"/>
        <v>-415701603</v>
      </c>
    </row>
    <row r="15" spans="1:17">
      <c r="A15" s="1" t="s">
        <v>80</v>
      </c>
      <c r="C15" s="8">
        <v>1604130</v>
      </c>
      <c r="D15" s="8"/>
      <c r="E15" s="8">
        <v>35026426034</v>
      </c>
      <c r="F15" s="8"/>
      <c r="G15" s="8">
        <v>35096825237</v>
      </c>
      <c r="H15" s="8"/>
      <c r="I15" s="8">
        <f t="shared" si="0"/>
        <v>-70399203</v>
      </c>
      <c r="J15" s="8"/>
      <c r="K15" s="8">
        <v>1604130</v>
      </c>
      <c r="L15" s="8"/>
      <c r="M15" s="8">
        <v>35026426034</v>
      </c>
      <c r="N15" s="8"/>
      <c r="O15" s="8">
        <v>35096825237</v>
      </c>
      <c r="P15" s="8"/>
      <c r="Q15" s="8">
        <f t="shared" si="1"/>
        <v>-70399203</v>
      </c>
    </row>
    <row r="16" spans="1:17">
      <c r="A16" s="1" t="s">
        <v>45</v>
      </c>
      <c r="C16" s="8">
        <v>100000</v>
      </c>
      <c r="D16" s="8"/>
      <c r="E16" s="8">
        <v>949317769</v>
      </c>
      <c r="F16" s="8"/>
      <c r="G16" s="8">
        <v>882716403</v>
      </c>
      <c r="H16" s="8"/>
      <c r="I16" s="8">
        <f t="shared" si="0"/>
        <v>66601366</v>
      </c>
      <c r="J16" s="8"/>
      <c r="K16" s="8">
        <v>100000</v>
      </c>
      <c r="L16" s="8"/>
      <c r="M16" s="8">
        <v>949317769</v>
      </c>
      <c r="N16" s="8"/>
      <c r="O16" s="8">
        <v>882716403</v>
      </c>
      <c r="P16" s="8"/>
      <c r="Q16" s="8">
        <f t="shared" si="1"/>
        <v>66601366</v>
      </c>
    </row>
    <row r="17" spans="1:17">
      <c r="A17" s="1" t="s">
        <v>76</v>
      </c>
      <c r="C17" s="8">
        <v>108185</v>
      </c>
      <c r="D17" s="8"/>
      <c r="E17" s="8">
        <v>1595169198</v>
      </c>
      <c r="F17" s="8"/>
      <c r="G17" s="8">
        <v>1505578189</v>
      </c>
      <c r="H17" s="8"/>
      <c r="I17" s="8">
        <f t="shared" si="0"/>
        <v>89591009</v>
      </c>
      <c r="J17" s="8"/>
      <c r="K17" s="8">
        <v>108185</v>
      </c>
      <c r="L17" s="8"/>
      <c r="M17" s="8">
        <v>1595169198</v>
      </c>
      <c r="N17" s="8"/>
      <c r="O17" s="8">
        <v>1505578189</v>
      </c>
      <c r="P17" s="8"/>
      <c r="Q17" s="8">
        <f t="shared" si="1"/>
        <v>89591009</v>
      </c>
    </row>
    <row r="18" spans="1:17">
      <c r="A18" s="1" t="s">
        <v>35</v>
      </c>
      <c r="C18" s="8">
        <v>151443</v>
      </c>
      <c r="D18" s="8"/>
      <c r="E18" s="8">
        <v>20595399317</v>
      </c>
      <c r="F18" s="8"/>
      <c r="G18" s="8">
        <v>24618119199</v>
      </c>
      <c r="H18" s="8"/>
      <c r="I18" s="8">
        <f t="shared" si="0"/>
        <v>-4022719882</v>
      </c>
      <c r="J18" s="8"/>
      <c r="K18" s="8">
        <v>151443</v>
      </c>
      <c r="L18" s="8"/>
      <c r="M18" s="8">
        <v>20595399317</v>
      </c>
      <c r="N18" s="8"/>
      <c r="O18" s="8">
        <v>24618119199</v>
      </c>
      <c r="P18" s="8"/>
      <c r="Q18" s="8">
        <f t="shared" si="1"/>
        <v>-4022719882</v>
      </c>
    </row>
    <row r="19" spans="1:17">
      <c r="A19" s="1" t="s">
        <v>29</v>
      </c>
      <c r="C19" s="8">
        <v>739907</v>
      </c>
      <c r="D19" s="8"/>
      <c r="E19" s="8">
        <v>112005094770</v>
      </c>
      <c r="F19" s="8"/>
      <c r="G19" s="8">
        <v>137318699899</v>
      </c>
      <c r="H19" s="8"/>
      <c r="I19" s="8">
        <f t="shared" si="0"/>
        <v>-25313605129</v>
      </c>
      <c r="J19" s="8"/>
      <c r="K19" s="8">
        <v>739907</v>
      </c>
      <c r="L19" s="8"/>
      <c r="M19" s="8">
        <v>112005094770</v>
      </c>
      <c r="N19" s="8"/>
      <c r="O19" s="8">
        <v>137318699899</v>
      </c>
      <c r="P19" s="8"/>
      <c r="Q19" s="8">
        <f t="shared" si="1"/>
        <v>-25313605129</v>
      </c>
    </row>
    <row r="20" spans="1:17">
      <c r="A20" s="1" t="s">
        <v>31</v>
      </c>
      <c r="C20" s="8">
        <v>50000</v>
      </c>
      <c r="D20" s="8"/>
      <c r="E20" s="8">
        <v>5859528331</v>
      </c>
      <c r="F20" s="8"/>
      <c r="G20" s="8">
        <v>6284384101</v>
      </c>
      <c r="H20" s="8"/>
      <c r="I20" s="8">
        <f t="shared" si="0"/>
        <v>-424855770</v>
      </c>
      <c r="J20" s="8"/>
      <c r="K20" s="8">
        <v>793729</v>
      </c>
      <c r="L20" s="8"/>
      <c r="M20" s="8">
        <v>92981138282</v>
      </c>
      <c r="N20" s="8"/>
      <c r="O20" s="8">
        <v>99761957294</v>
      </c>
      <c r="P20" s="8"/>
      <c r="Q20" s="8">
        <f t="shared" si="1"/>
        <v>-6780819012</v>
      </c>
    </row>
    <row r="21" spans="1:17">
      <c r="A21" s="1" t="s">
        <v>215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178047</v>
      </c>
      <c r="L21" s="8"/>
      <c r="M21" s="8">
        <v>3051266619</v>
      </c>
      <c r="N21" s="8"/>
      <c r="O21" s="8">
        <v>2693751581</v>
      </c>
      <c r="P21" s="8"/>
      <c r="Q21" s="8">
        <f t="shared" si="1"/>
        <v>357515038</v>
      </c>
    </row>
    <row r="22" spans="1:17">
      <c r="A22" s="1" t="s">
        <v>222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5699162</v>
      </c>
      <c r="L22" s="8"/>
      <c r="M22" s="8">
        <v>194004079404</v>
      </c>
      <c r="N22" s="8"/>
      <c r="O22" s="8">
        <v>189565222930</v>
      </c>
      <c r="P22" s="8"/>
      <c r="Q22" s="8">
        <f t="shared" si="1"/>
        <v>4438856474</v>
      </c>
    </row>
    <row r="23" spans="1:17">
      <c r="A23" s="1" t="s">
        <v>59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</v>
      </c>
      <c r="L23" s="8"/>
      <c r="M23" s="8">
        <v>1</v>
      </c>
      <c r="N23" s="8"/>
      <c r="O23" s="8">
        <v>4700</v>
      </c>
      <c r="P23" s="8"/>
      <c r="Q23" s="8">
        <f t="shared" si="1"/>
        <v>-4699</v>
      </c>
    </row>
    <row r="24" spans="1:17">
      <c r="A24" s="1" t="s">
        <v>87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390000</v>
      </c>
      <c r="L24" s="8"/>
      <c r="M24" s="8">
        <v>10303668636</v>
      </c>
      <c r="N24" s="8"/>
      <c r="O24" s="8">
        <v>9660973144</v>
      </c>
      <c r="P24" s="8"/>
      <c r="Q24" s="8">
        <f t="shared" si="1"/>
        <v>642695492</v>
      </c>
    </row>
    <row r="25" spans="1:17">
      <c r="A25" s="1" t="s">
        <v>39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2</v>
      </c>
      <c r="L25" s="8"/>
      <c r="M25" s="8">
        <v>2</v>
      </c>
      <c r="N25" s="8"/>
      <c r="O25" s="8">
        <v>11036</v>
      </c>
      <c r="P25" s="8"/>
      <c r="Q25" s="8">
        <f t="shared" si="1"/>
        <v>-11034</v>
      </c>
    </row>
    <row r="26" spans="1:17">
      <c r="A26" s="1" t="s">
        <v>78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</v>
      </c>
      <c r="L26" s="8"/>
      <c r="M26" s="8">
        <v>1</v>
      </c>
      <c r="N26" s="8"/>
      <c r="O26" s="8">
        <v>6093</v>
      </c>
      <c r="P26" s="8"/>
      <c r="Q26" s="8">
        <f t="shared" si="1"/>
        <v>-6092</v>
      </c>
    </row>
    <row r="27" spans="1:17">
      <c r="A27" s="1" t="s">
        <v>84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460940</v>
      </c>
      <c r="L27" s="8"/>
      <c r="M27" s="8">
        <v>6641830162</v>
      </c>
      <c r="N27" s="8"/>
      <c r="O27" s="8">
        <v>6969182554</v>
      </c>
      <c r="P27" s="8"/>
      <c r="Q27" s="8">
        <f t="shared" si="1"/>
        <v>-327352392</v>
      </c>
    </row>
    <row r="28" spans="1:17">
      <c r="A28" s="1" t="s">
        <v>55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9</v>
      </c>
      <c r="L28" s="8"/>
      <c r="M28" s="8">
        <v>9</v>
      </c>
      <c r="N28" s="8"/>
      <c r="O28" s="8">
        <v>9213</v>
      </c>
      <c r="P28" s="8"/>
      <c r="Q28" s="8">
        <f t="shared" si="1"/>
        <v>-9204</v>
      </c>
    </row>
    <row r="29" spans="1:17">
      <c r="A29" s="1" t="s">
        <v>37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896611</v>
      </c>
      <c r="L29" s="8"/>
      <c r="M29" s="8">
        <v>6777051624</v>
      </c>
      <c r="N29" s="8"/>
      <c r="O29" s="8">
        <v>6203282101</v>
      </c>
      <c r="P29" s="8"/>
      <c r="Q29" s="8">
        <f t="shared" si="1"/>
        <v>573769523</v>
      </c>
    </row>
    <row r="30" spans="1:17">
      <c r="A30" s="1" t="s">
        <v>83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</v>
      </c>
      <c r="L30" s="8"/>
      <c r="M30" s="8">
        <v>1</v>
      </c>
      <c r="N30" s="8"/>
      <c r="O30" s="8">
        <v>2459</v>
      </c>
      <c r="P30" s="8"/>
      <c r="Q30" s="8">
        <f t="shared" si="1"/>
        <v>-2458</v>
      </c>
    </row>
    <row r="31" spans="1:17">
      <c r="A31" s="1" t="s">
        <v>32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100000</v>
      </c>
      <c r="L31" s="8"/>
      <c r="M31" s="8">
        <v>4734722065</v>
      </c>
      <c r="N31" s="8"/>
      <c r="O31" s="8">
        <v>5073631130</v>
      </c>
      <c r="P31" s="8"/>
      <c r="Q31" s="8">
        <f t="shared" si="1"/>
        <v>-338909065</v>
      </c>
    </row>
    <row r="32" spans="1:17">
      <c r="A32" s="1" t="s">
        <v>25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3</v>
      </c>
      <c r="L32" s="8"/>
      <c r="M32" s="8">
        <v>3</v>
      </c>
      <c r="N32" s="8"/>
      <c r="O32" s="8">
        <v>6655</v>
      </c>
      <c r="P32" s="8"/>
      <c r="Q32" s="8">
        <f t="shared" si="1"/>
        <v>-6652</v>
      </c>
    </row>
    <row r="33" spans="1:17">
      <c r="A33" s="1" t="s">
        <v>24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400000</v>
      </c>
      <c r="L33" s="8"/>
      <c r="M33" s="8">
        <v>35738105311</v>
      </c>
      <c r="N33" s="8"/>
      <c r="O33" s="8">
        <v>33431889601</v>
      </c>
      <c r="P33" s="8"/>
      <c r="Q33" s="8">
        <f t="shared" si="1"/>
        <v>2306215710</v>
      </c>
    </row>
    <row r="34" spans="1:17">
      <c r="A34" s="1" t="s">
        <v>89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300000</v>
      </c>
      <c r="L34" s="8"/>
      <c r="M34" s="8">
        <v>6009032312</v>
      </c>
      <c r="N34" s="8"/>
      <c r="O34" s="8">
        <v>5057726399</v>
      </c>
      <c r="P34" s="8"/>
      <c r="Q34" s="8">
        <f t="shared" si="1"/>
        <v>951305913</v>
      </c>
    </row>
    <row r="35" spans="1:17">
      <c r="A35" s="1" t="s">
        <v>124</v>
      </c>
      <c r="C35" s="8">
        <v>5999</v>
      </c>
      <c r="D35" s="8"/>
      <c r="E35" s="8">
        <v>5999000000</v>
      </c>
      <c r="F35" s="8"/>
      <c r="G35" s="8">
        <v>5831110729</v>
      </c>
      <c r="H35" s="8"/>
      <c r="I35" s="8">
        <f t="shared" si="0"/>
        <v>167889271</v>
      </c>
      <c r="J35" s="8"/>
      <c r="K35" s="8">
        <v>5999</v>
      </c>
      <c r="L35" s="8"/>
      <c r="M35" s="8">
        <v>5999000000</v>
      </c>
      <c r="N35" s="8"/>
      <c r="O35" s="8">
        <v>5831110729</v>
      </c>
      <c r="P35" s="8"/>
      <c r="Q35" s="8">
        <f t="shared" si="1"/>
        <v>167889271</v>
      </c>
    </row>
    <row r="36" spans="1:17">
      <c r="A36" s="1" t="s">
        <v>120</v>
      </c>
      <c r="C36" s="8">
        <v>100835</v>
      </c>
      <c r="D36" s="8"/>
      <c r="E36" s="8">
        <v>76985666520</v>
      </c>
      <c r="F36" s="8"/>
      <c r="G36" s="8">
        <v>74407782894</v>
      </c>
      <c r="H36" s="8"/>
      <c r="I36" s="8">
        <f t="shared" si="0"/>
        <v>2577883626</v>
      </c>
      <c r="J36" s="8"/>
      <c r="K36" s="8">
        <v>100835</v>
      </c>
      <c r="L36" s="8"/>
      <c r="M36" s="8">
        <v>76985666520</v>
      </c>
      <c r="N36" s="8"/>
      <c r="O36" s="8">
        <v>74407782894</v>
      </c>
      <c r="P36" s="8"/>
      <c r="Q36" s="8">
        <f t="shared" si="1"/>
        <v>2577883626</v>
      </c>
    </row>
    <row r="37" spans="1:17">
      <c r="A37" s="1" t="s">
        <v>133</v>
      </c>
      <c r="C37" s="8">
        <v>300000</v>
      </c>
      <c r="D37" s="8"/>
      <c r="E37" s="8">
        <v>300000000000</v>
      </c>
      <c r="F37" s="8"/>
      <c r="G37" s="8">
        <v>290593320412</v>
      </c>
      <c r="H37" s="8"/>
      <c r="I37" s="8">
        <f t="shared" si="0"/>
        <v>9406679588</v>
      </c>
      <c r="J37" s="8"/>
      <c r="K37" s="8">
        <v>300000</v>
      </c>
      <c r="L37" s="8"/>
      <c r="M37" s="8">
        <v>300000000000</v>
      </c>
      <c r="N37" s="8"/>
      <c r="O37" s="8">
        <v>290593320412</v>
      </c>
      <c r="P37" s="8"/>
      <c r="Q37" s="8">
        <f t="shared" si="1"/>
        <v>9406679588</v>
      </c>
    </row>
    <row r="38" spans="1:17">
      <c r="A38" s="1" t="s">
        <v>145</v>
      </c>
      <c r="C38" s="8">
        <v>500000</v>
      </c>
      <c r="D38" s="8"/>
      <c r="E38" s="8">
        <v>500000000000</v>
      </c>
      <c r="F38" s="8"/>
      <c r="G38" s="8">
        <v>497454819968</v>
      </c>
      <c r="H38" s="8"/>
      <c r="I38" s="8">
        <f t="shared" si="0"/>
        <v>2545180032</v>
      </c>
      <c r="J38" s="8"/>
      <c r="K38" s="8">
        <v>500000</v>
      </c>
      <c r="L38" s="8"/>
      <c r="M38" s="8">
        <v>500000000000</v>
      </c>
      <c r="N38" s="8"/>
      <c r="O38" s="8">
        <v>497454819968</v>
      </c>
      <c r="P38" s="8"/>
      <c r="Q38" s="8">
        <f t="shared" si="1"/>
        <v>2545180032</v>
      </c>
    </row>
    <row r="39" spans="1:17">
      <c r="A39" s="1" t="s">
        <v>194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105000</v>
      </c>
      <c r="L39" s="8"/>
      <c r="M39" s="8">
        <v>105000000000</v>
      </c>
      <c r="N39" s="8"/>
      <c r="O39" s="8">
        <v>104456063906</v>
      </c>
      <c r="P39" s="8"/>
      <c r="Q39" s="8">
        <f t="shared" si="1"/>
        <v>543936094</v>
      </c>
    </row>
    <row r="40" spans="1:17">
      <c r="A40" s="1" t="s">
        <v>223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3126</v>
      </c>
      <c r="L40" s="8"/>
      <c r="M40" s="8">
        <v>3126000000</v>
      </c>
      <c r="N40" s="8"/>
      <c r="O40" s="8">
        <v>3090522321</v>
      </c>
      <c r="P40" s="8"/>
      <c r="Q40" s="8">
        <f t="shared" si="1"/>
        <v>35477679</v>
      </c>
    </row>
    <row r="41" spans="1:17" ht="24.75" thickBot="1">
      <c r="C41" s="8"/>
      <c r="D41" s="8"/>
      <c r="E41" s="9">
        <f>SUM(E8:E40)</f>
        <v>1213939365900</v>
      </c>
      <c r="F41" s="8"/>
      <c r="G41" s="9">
        <f>SUM(G8:G40)</f>
        <v>1203862187723</v>
      </c>
      <c r="H41" s="8"/>
      <c r="I41" s="9">
        <f>SUM(I8:I40)</f>
        <v>10077178177</v>
      </c>
      <c r="J41" s="8"/>
      <c r="K41" s="8"/>
      <c r="L41" s="8"/>
      <c r="M41" s="9">
        <f>SUM(M8:M40)</f>
        <v>1685765950776</v>
      </c>
      <c r="N41" s="8"/>
      <c r="O41" s="9">
        <f>SUM(O8:O40)</f>
        <v>1671902024233</v>
      </c>
      <c r="P41" s="8"/>
      <c r="Q41" s="9">
        <f>SUM(Q8:Q40)</f>
        <v>13863926543</v>
      </c>
    </row>
    <row r="42" spans="1:17" ht="24.75" thickTop="1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>
      <c r="G43" s="3"/>
      <c r="I43" s="3"/>
      <c r="O43" s="3"/>
      <c r="Q43" s="3"/>
    </row>
    <row r="44" spans="1:17">
      <c r="G44" s="3"/>
      <c r="H44" s="3"/>
      <c r="I44" s="3"/>
      <c r="J44" s="3"/>
      <c r="K44" s="21"/>
      <c r="L44" s="21"/>
      <c r="M44" s="21"/>
      <c r="N44" s="3"/>
      <c r="O44" s="3"/>
      <c r="P44" s="3"/>
      <c r="Q44" s="3"/>
    </row>
    <row r="45" spans="1:17">
      <c r="K45" s="22"/>
      <c r="L45" s="22"/>
      <c r="M45" s="22"/>
    </row>
    <row r="46" spans="1:17">
      <c r="G46" s="7"/>
      <c r="H46" s="7"/>
      <c r="I46" s="7"/>
      <c r="J46" s="7"/>
      <c r="K46" s="23"/>
      <c r="L46" s="23"/>
      <c r="M46" s="23"/>
      <c r="N46" s="7"/>
      <c r="O46" s="7"/>
      <c r="P46" s="7"/>
      <c r="Q46" s="7"/>
    </row>
    <row r="47" spans="1:17">
      <c r="G47" s="3"/>
      <c r="I47" s="3"/>
      <c r="K47" s="22"/>
      <c r="L47" s="22"/>
      <c r="M47" s="22"/>
      <c r="O47" s="3"/>
      <c r="Q47" s="3"/>
    </row>
    <row r="48" spans="1:17">
      <c r="G48" s="3"/>
      <c r="H48" s="3"/>
      <c r="I48" s="3"/>
      <c r="J48" s="3"/>
      <c r="K48" s="21"/>
      <c r="L48" s="21"/>
      <c r="M48" s="21"/>
      <c r="N48" s="3"/>
      <c r="O48" s="3"/>
      <c r="P48" s="3"/>
      <c r="Q48" s="3"/>
    </row>
    <row r="49" spans="11:13">
      <c r="K49" s="22"/>
      <c r="L49" s="22"/>
      <c r="M49" s="22"/>
    </row>
    <row r="50" spans="11:13">
      <c r="K50" s="22"/>
      <c r="L50" s="22"/>
      <c r="M50" s="2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1"/>
  <sheetViews>
    <sheetView rightToLeft="1" topLeftCell="A88" workbookViewId="0">
      <selection activeCell="I107" sqref="I107"/>
    </sheetView>
  </sheetViews>
  <sheetFormatPr defaultRowHeight="24"/>
  <cols>
    <col min="1" max="1" width="29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4.75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1" ht="24.75">
      <c r="A6" s="29" t="s">
        <v>3</v>
      </c>
      <c r="C6" s="30" t="s">
        <v>186</v>
      </c>
      <c r="D6" s="30" t="s">
        <v>186</v>
      </c>
      <c r="E6" s="30" t="s">
        <v>186</v>
      </c>
      <c r="F6" s="30" t="s">
        <v>186</v>
      </c>
      <c r="G6" s="30" t="s">
        <v>186</v>
      </c>
      <c r="H6" s="30" t="s">
        <v>186</v>
      </c>
      <c r="I6" s="30" t="s">
        <v>186</v>
      </c>
      <c r="J6" s="30" t="s">
        <v>186</v>
      </c>
      <c r="K6" s="30" t="s">
        <v>186</v>
      </c>
      <c r="M6" s="30" t="s">
        <v>187</v>
      </c>
      <c r="N6" s="30" t="s">
        <v>187</v>
      </c>
      <c r="O6" s="30" t="s">
        <v>187</v>
      </c>
      <c r="P6" s="30" t="s">
        <v>187</v>
      </c>
      <c r="Q6" s="30" t="s">
        <v>187</v>
      </c>
      <c r="R6" s="30" t="s">
        <v>187</v>
      </c>
      <c r="S6" s="30" t="s">
        <v>187</v>
      </c>
      <c r="T6" s="30" t="s">
        <v>187</v>
      </c>
      <c r="U6" s="30" t="s">
        <v>187</v>
      </c>
    </row>
    <row r="7" spans="1:21" ht="24.75">
      <c r="A7" s="30" t="s">
        <v>3</v>
      </c>
      <c r="C7" s="30" t="s">
        <v>224</v>
      </c>
      <c r="E7" s="30" t="s">
        <v>225</v>
      </c>
      <c r="G7" s="30" t="s">
        <v>226</v>
      </c>
      <c r="I7" s="30" t="s">
        <v>174</v>
      </c>
      <c r="K7" s="30" t="s">
        <v>227</v>
      </c>
      <c r="M7" s="30" t="s">
        <v>224</v>
      </c>
      <c r="O7" s="30" t="s">
        <v>225</v>
      </c>
      <c r="Q7" s="30" t="s">
        <v>226</v>
      </c>
      <c r="S7" s="30" t="s">
        <v>174</v>
      </c>
      <c r="U7" s="30" t="s">
        <v>227</v>
      </c>
    </row>
    <row r="8" spans="1:21">
      <c r="A8" s="1" t="s">
        <v>17</v>
      </c>
      <c r="C8" s="8">
        <v>0</v>
      </c>
      <c r="D8" s="8"/>
      <c r="E8" s="8">
        <v>-1658075400</v>
      </c>
      <c r="F8" s="8"/>
      <c r="G8" s="8">
        <v>1495814894</v>
      </c>
      <c r="H8" s="8"/>
      <c r="I8" s="8">
        <f>C8+E8+G8</f>
        <v>-162260506</v>
      </c>
      <c r="J8" s="8"/>
      <c r="K8" s="10">
        <f>I8/$I$100</f>
        <v>1.8714653585734118E-4</v>
      </c>
      <c r="L8" s="8"/>
      <c r="M8" s="8">
        <v>0</v>
      </c>
      <c r="N8" s="8"/>
      <c r="O8" s="8">
        <v>0</v>
      </c>
      <c r="P8" s="8"/>
      <c r="Q8" s="8">
        <v>1495814894</v>
      </c>
      <c r="R8" s="8"/>
      <c r="S8" s="8">
        <f>M8+O8+Q8</f>
        <v>1495814894</v>
      </c>
      <c r="T8" s="8"/>
      <c r="U8" s="10">
        <f>S8/$S$100</f>
        <v>4.5722620804575726E-3</v>
      </c>
    </row>
    <row r="9" spans="1:21">
      <c r="A9" s="1" t="s">
        <v>20</v>
      </c>
      <c r="C9" s="8">
        <v>0</v>
      </c>
      <c r="D9" s="8"/>
      <c r="E9" s="8">
        <v>-23901028207</v>
      </c>
      <c r="F9" s="8"/>
      <c r="G9" s="8">
        <v>1783106391</v>
      </c>
      <c r="H9" s="8"/>
      <c r="I9" s="8">
        <f t="shared" ref="I9:I72" si="0">C9+E9+G9</f>
        <v>-22117921816</v>
      </c>
      <c r="J9" s="8"/>
      <c r="K9" s="10">
        <f t="shared" ref="K9:K72" si="1">I9/$I$100</f>
        <v>2.5510166030345748E-2</v>
      </c>
      <c r="L9" s="8"/>
      <c r="M9" s="8">
        <v>0</v>
      </c>
      <c r="N9" s="8"/>
      <c r="O9" s="8">
        <v>88182783862</v>
      </c>
      <c r="P9" s="8"/>
      <c r="Q9" s="8">
        <v>1783089410</v>
      </c>
      <c r="R9" s="8"/>
      <c r="S9" s="8">
        <f t="shared" ref="S9:S72" si="2">M9+O9+Q9</f>
        <v>89965873272</v>
      </c>
      <c r="T9" s="8"/>
      <c r="U9" s="10">
        <f t="shared" ref="U9:U72" si="3">S9/$S$100</f>
        <v>0.27499896714948541</v>
      </c>
    </row>
    <row r="10" spans="1:21">
      <c r="A10" s="1" t="s">
        <v>40</v>
      </c>
      <c r="C10" s="8">
        <v>0</v>
      </c>
      <c r="D10" s="8"/>
      <c r="E10" s="8">
        <v>-6239583020</v>
      </c>
      <c r="F10" s="8"/>
      <c r="G10" s="8">
        <v>448903948</v>
      </c>
      <c r="H10" s="8"/>
      <c r="I10" s="8">
        <f t="shared" si="0"/>
        <v>-5790679072</v>
      </c>
      <c r="J10" s="8"/>
      <c r="K10" s="10">
        <f t="shared" si="1"/>
        <v>6.6788003766388056E-3</v>
      </c>
      <c r="L10" s="8"/>
      <c r="M10" s="8">
        <v>0</v>
      </c>
      <c r="N10" s="8"/>
      <c r="O10" s="8">
        <v>6923026921</v>
      </c>
      <c r="P10" s="8"/>
      <c r="Q10" s="8">
        <v>448903948</v>
      </c>
      <c r="R10" s="8"/>
      <c r="S10" s="8">
        <f t="shared" si="2"/>
        <v>7371930869</v>
      </c>
      <c r="T10" s="8"/>
      <c r="U10" s="10">
        <f t="shared" si="3"/>
        <v>2.2533804220887334E-2</v>
      </c>
    </row>
    <row r="11" spans="1:21">
      <c r="A11" s="1" t="s">
        <v>51</v>
      </c>
      <c r="C11" s="8">
        <v>0</v>
      </c>
      <c r="D11" s="8"/>
      <c r="E11" s="8">
        <v>-38649044247</v>
      </c>
      <c r="F11" s="8"/>
      <c r="G11" s="8">
        <v>6309389602</v>
      </c>
      <c r="H11" s="8"/>
      <c r="I11" s="8">
        <f t="shared" si="0"/>
        <v>-32339654645</v>
      </c>
      <c r="J11" s="8"/>
      <c r="K11" s="10">
        <f t="shared" si="1"/>
        <v>3.7299614594043747E-2</v>
      </c>
      <c r="L11" s="8"/>
      <c r="M11" s="8">
        <v>0</v>
      </c>
      <c r="N11" s="8"/>
      <c r="O11" s="8">
        <v>32464764353</v>
      </c>
      <c r="P11" s="8"/>
      <c r="Q11" s="8">
        <v>6309389602</v>
      </c>
      <c r="R11" s="8"/>
      <c r="S11" s="8">
        <f t="shared" si="2"/>
        <v>38774153955</v>
      </c>
      <c r="T11" s="8"/>
      <c r="U11" s="10">
        <f t="shared" si="3"/>
        <v>0.11852107807015225</v>
      </c>
    </row>
    <row r="12" spans="1:21">
      <c r="A12" s="1" t="s">
        <v>98</v>
      </c>
      <c r="C12" s="8">
        <v>0</v>
      </c>
      <c r="D12" s="8"/>
      <c r="E12" s="8">
        <v>-11936552412</v>
      </c>
      <c r="F12" s="8"/>
      <c r="G12" s="8">
        <v>15351806129</v>
      </c>
      <c r="H12" s="8"/>
      <c r="I12" s="8">
        <f t="shared" si="0"/>
        <v>3415253717</v>
      </c>
      <c r="J12" s="8"/>
      <c r="K12" s="10">
        <f t="shared" si="1"/>
        <v>-3.9390540431967977E-3</v>
      </c>
      <c r="L12" s="8"/>
      <c r="M12" s="8">
        <v>0</v>
      </c>
      <c r="N12" s="8"/>
      <c r="O12" s="8">
        <v>0</v>
      </c>
      <c r="P12" s="8"/>
      <c r="Q12" s="8">
        <v>16311064391</v>
      </c>
      <c r="R12" s="8"/>
      <c r="S12" s="8">
        <f t="shared" si="2"/>
        <v>16311064391</v>
      </c>
      <c r="T12" s="8"/>
      <c r="U12" s="10">
        <f t="shared" si="3"/>
        <v>4.9858081709187131E-2</v>
      </c>
    </row>
    <row r="13" spans="1:21">
      <c r="A13" s="1" t="s">
        <v>60</v>
      </c>
      <c r="C13" s="8">
        <v>1647971781</v>
      </c>
      <c r="D13" s="8"/>
      <c r="E13" s="8">
        <v>5970205455</v>
      </c>
      <c r="F13" s="8"/>
      <c r="G13" s="8">
        <v>81613908</v>
      </c>
      <c r="H13" s="8"/>
      <c r="I13" s="8">
        <f t="shared" si="0"/>
        <v>7699791144</v>
      </c>
      <c r="J13" s="8"/>
      <c r="K13" s="10">
        <f t="shared" si="1"/>
        <v>-8.8807145678729358E-3</v>
      </c>
      <c r="L13" s="8"/>
      <c r="M13" s="8">
        <v>1647971781</v>
      </c>
      <c r="N13" s="8"/>
      <c r="O13" s="8">
        <v>15566823003</v>
      </c>
      <c r="P13" s="8"/>
      <c r="Q13" s="8">
        <v>81613908</v>
      </c>
      <c r="R13" s="8"/>
      <c r="S13" s="8">
        <f t="shared" si="2"/>
        <v>17296408692</v>
      </c>
      <c r="T13" s="8"/>
      <c r="U13" s="10">
        <f t="shared" si="3"/>
        <v>5.2869986726130538E-2</v>
      </c>
    </row>
    <row r="14" spans="1:21">
      <c r="A14" s="1" t="s">
        <v>79</v>
      </c>
      <c r="C14" s="8">
        <v>54048147070</v>
      </c>
      <c r="D14" s="8"/>
      <c r="E14" s="8">
        <v>-212695401188</v>
      </c>
      <c r="F14" s="8"/>
      <c r="G14" s="8">
        <v>-415701603</v>
      </c>
      <c r="H14" s="8"/>
      <c r="I14" s="8">
        <f t="shared" si="0"/>
        <v>-159062955721</v>
      </c>
      <c r="J14" s="8"/>
      <c r="K14" s="10">
        <f t="shared" si="1"/>
        <v>0.18345857461097032</v>
      </c>
      <c r="L14" s="8"/>
      <c r="M14" s="8">
        <v>54048147070</v>
      </c>
      <c r="N14" s="8"/>
      <c r="O14" s="8">
        <v>-245665902480</v>
      </c>
      <c r="P14" s="8"/>
      <c r="Q14" s="8">
        <v>-415701603</v>
      </c>
      <c r="R14" s="8"/>
      <c r="S14" s="8">
        <f t="shared" si="2"/>
        <v>-192033457013</v>
      </c>
      <c r="T14" s="8"/>
      <c r="U14" s="10">
        <f t="shared" si="3"/>
        <v>-0.58698927066554474</v>
      </c>
    </row>
    <row r="15" spans="1:21">
      <c r="A15" s="1" t="s">
        <v>80</v>
      </c>
      <c r="C15" s="8">
        <v>0</v>
      </c>
      <c r="D15" s="8"/>
      <c r="E15" s="8">
        <v>-1849719095</v>
      </c>
      <c r="F15" s="8"/>
      <c r="G15" s="8">
        <v>-70399203</v>
      </c>
      <c r="H15" s="8"/>
      <c r="I15" s="8">
        <f t="shared" si="0"/>
        <v>-1920118298</v>
      </c>
      <c r="J15" s="8"/>
      <c r="K15" s="10">
        <f t="shared" si="1"/>
        <v>2.214608451344247E-3</v>
      </c>
      <c r="L15" s="8"/>
      <c r="M15" s="8">
        <v>0</v>
      </c>
      <c r="N15" s="8"/>
      <c r="O15" s="8">
        <v>0</v>
      </c>
      <c r="P15" s="8"/>
      <c r="Q15" s="8">
        <v>-70399203</v>
      </c>
      <c r="R15" s="8"/>
      <c r="S15" s="8">
        <f t="shared" si="2"/>
        <v>-70399203</v>
      </c>
      <c r="T15" s="8"/>
      <c r="U15" s="10">
        <f t="shared" si="3"/>
        <v>-2.1518946472753531E-4</v>
      </c>
    </row>
    <row r="16" spans="1:21">
      <c r="A16" s="1" t="s">
        <v>45</v>
      </c>
      <c r="C16" s="8">
        <v>0</v>
      </c>
      <c r="D16" s="8"/>
      <c r="E16" s="8">
        <v>-12862720312</v>
      </c>
      <c r="F16" s="8"/>
      <c r="G16" s="8">
        <v>66601366</v>
      </c>
      <c r="H16" s="8"/>
      <c r="I16" s="8">
        <f t="shared" si="0"/>
        <v>-12796118946</v>
      </c>
      <c r="J16" s="8"/>
      <c r="K16" s="10">
        <f t="shared" si="1"/>
        <v>1.475867043803248E-2</v>
      </c>
      <c r="L16" s="8"/>
      <c r="M16" s="8">
        <v>2837536354</v>
      </c>
      <c r="N16" s="8"/>
      <c r="O16" s="8">
        <v>-13837041770</v>
      </c>
      <c r="P16" s="8"/>
      <c r="Q16" s="8">
        <v>66601366</v>
      </c>
      <c r="R16" s="8"/>
      <c r="S16" s="8">
        <f t="shared" si="2"/>
        <v>-10932904050</v>
      </c>
      <c r="T16" s="8"/>
      <c r="U16" s="10">
        <f t="shared" si="3"/>
        <v>-3.3418642117823451E-2</v>
      </c>
    </row>
    <row r="17" spans="1:21">
      <c r="A17" s="1" t="s">
        <v>76</v>
      </c>
      <c r="C17" s="8">
        <v>0</v>
      </c>
      <c r="D17" s="8"/>
      <c r="E17" s="8">
        <v>-64524780</v>
      </c>
      <c r="F17" s="8"/>
      <c r="G17" s="8">
        <v>89591009</v>
      </c>
      <c r="H17" s="8"/>
      <c r="I17" s="8">
        <f t="shared" si="0"/>
        <v>25066229</v>
      </c>
      <c r="J17" s="8"/>
      <c r="K17" s="10">
        <f t="shared" si="1"/>
        <v>-2.8910657559251203E-5</v>
      </c>
      <c r="L17" s="8"/>
      <c r="M17" s="8">
        <v>18938861</v>
      </c>
      <c r="N17" s="8"/>
      <c r="O17" s="8">
        <v>0</v>
      </c>
      <c r="P17" s="8"/>
      <c r="Q17" s="8">
        <v>89591009</v>
      </c>
      <c r="R17" s="8"/>
      <c r="S17" s="8">
        <f t="shared" si="2"/>
        <v>108529870</v>
      </c>
      <c r="T17" s="8"/>
      <c r="U17" s="10">
        <f t="shared" si="3"/>
        <v>3.3174359420303369E-4</v>
      </c>
    </row>
    <row r="18" spans="1:21">
      <c r="A18" s="1" t="s">
        <v>35</v>
      </c>
      <c r="C18" s="8">
        <v>0</v>
      </c>
      <c r="D18" s="8"/>
      <c r="E18" s="8">
        <v>19308946549</v>
      </c>
      <c r="F18" s="8"/>
      <c r="G18" s="8">
        <v>-4022719882</v>
      </c>
      <c r="H18" s="8"/>
      <c r="I18" s="8">
        <f t="shared" si="0"/>
        <v>15286226667</v>
      </c>
      <c r="J18" s="8"/>
      <c r="K18" s="10">
        <f t="shared" si="1"/>
        <v>-1.7630688068106731E-2</v>
      </c>
      <c r="L18" s="8"/>
      <c r="M18" s="8">
        <v>95849721000</v>
      </c>
      <c r="N18" s="8"/>
      <c r="O18" s="8">
        <v>-63920991056</v>
      </c>
      <c r="P18" s="8"/>
      <c r="Q18" s="8">
        <v>-4022719882</v>
      </c>
      <c r="R18" s="8"/>
      <c r="S18" s="8">
        <f t="shared" si="2"/>
        <v>27906010062</v>
      </c>
      <c r="T18" s="8"/>
      <c r="U18" s="10">
        <f t="shared" si="3"/>
        <v>8.5300388527452434E-2</v>
      </c>
    </row>
    <row r="19" spans="1:21">
      <c r="A19" s="1" t="s">
        <v>29</v>
      </c>
      <c r="C19" s="8">
        <v>0</v>
      </c>
      <c r="D19" s="8"/>
      <c r="E19" s="8">
        <v>-101661063585</v>
      </c>
      <c r="F19" s="8"/>
      <c r="G19" s="8">
        <v>-25313605129</v>
      </c>
      <c r="H19" s="8"/>
      <c r="I19" s="8">
        <f t="shared" si="0"/>
        <v>-126974668714</v>
      </c>
      <c r="J19" s="8"/>
      <c r="K19" s="10">
        <f t="shared" si="1"/>
        <v>0.14644888012033327</v>
      </c>
      <c r="L19" s="8"/>
      <c r="M19" s="8">
        <v>0</v>
      </c>
      <c r="N19" s="8"/>
      <c r="O19" s="8">
        <v>-94577302945</v>
      </c>
      <c r="P19" s="8"/>
      <c r="Q19" s="8">
        <v>-25313605129</v>
      </c>
      <c r="R19" s="8"/>
      <c r="S19" s="8">
        <f t="shared" si="2"/>
        <v>-119890908074</v>
      </c>
      <c r="T19" s="8"/>
      <c r="U19" s="10">
        <f t="shared" si="3"/>
        <v>-0.3664709149355313</v>
      </c>
    </row>
    <row r="20" spans="1:21">
      <c r="A20" s="1" t="s">
        <v>31</v>
      </c>
      <c r="C20" s="8">
        <v>0</v>
      </c>
      <c r="D20" s="8"/>
      <c r="E20" s="8">
        <v>6043152520</v>
      </c>
      <c r="F20" s="8"/>
      <c r="G20" s="8">
        <v>-424855770</v>
      </c>
      <c r="H20" s="8"/>
      <c r="I20" s="8">
        <f t="shared" si="0"/>
        <v>5618296750</v>
      </c>
      <c r="J20" s="8"/>
      <c r="K20" s="10">
        <f t="shared" si="1"/>
        <v>-6.4799796333746083E-3</v>
      </c>
      <c r="L20" s="8"/>
      <c r="M20" s="8">
        <v>0</v>
      </c>
      <c r="N20" s="8"/>
      <c r="O20" s="8">
        <v>-29190193862</v>
      </c>
      <c r="P20" s="8"/>
      <c r="Q20" s="8">
        <v>-6780819012</v>
      </c>
      <c r="R20" s="8"/>
      <c r="S20" s="8">
        <f t="shared" si="2"/>
        <v>-35971012874</v>
      </c>
      <c r="T20" s="8"/>
      <c r="U20" s="10">
        <f t="shared" si="3"/>
        <v>-0.10995270793141425</v>
      </c>
    </row>
    <row r="21" spans="1:21">
      <c r="A21" s="1" t="s">
        <v>215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10">
        <f t="shared" si="1"/>
        <v>0</v>
      </c>
      <c r="L21" s="8"/>
      <c r="M21" s="8">
        <v>54676693</v>
      </c>
      <c r="N21" s="8"/>
      <c r="O21" s="8">
        <v>0</v>
      </c>
      <c r="P21" s="8"/>
      <c r="Q21" s="8">
        <v>357515038</v>
      </c>
      <c r="R21" s="8"/>
      <c r="S21" s="8">
        <f t="shared" si="2"/>
        <v>412191731</v>
      </c>
      <c r="T21" s="8"/>
      <c r="U21" s="10">
        <f t="shared" si="3"/>
        <v>1.2599477576330832E-3</v>
      </c>
    </row>
    <row r="22" spans="1:21">
      <c r="A22" s="1" t="s">
        <v>222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10">
        <f t="shared" si="1"/>
        <v>0</v>
      </c>
      <c r="L22" s="8"/>
      <c r="M22" s="8">
        <v>0</v>
      </c>
      <c r="N22" s="8"/>
      <c r="O22" s="8">
        <v>0</v>
      </c>
      <c r="P22" s="8"/>
      <c r="Q22" s="8">
        <v>4438856474</v>
      </c>
      <c r="R22" s="8"/>
      <c r="S22" s="8">
        <f t="shared" si="2"/>
        <v>4438856474</v>
      </c>
      <c r="T22" s="8"/>
      <c r="U22" s="10">
        <f t="shared" si="3"/>
        <v>1.3568266513506051E-2</v>
      </c>
    </row>
    <row r="23" spans="1:21">
      <c r="A23" s="1" t="s">
        <v>59</v>
      </c>
      <c r="C23" s="8">
        <v>0</v>
      </c>
      <c r="D23" s="8"/>
      <c r="E23" s="8">
        <v>-19075762946</v>
      </c>
      <c r="F23" s="8"/>
      <c r="G23" s="8">
        <v>0</v>
      </c>
      <c r="H23" s="8"/>
      <c r="I23" s="8">
        <f t="shared" si="0"/>
        <v>-19075762946</v>
      </c>
      <c r="J23" s="8"/>
      <c r="K23" s="10">
        <f t="shared" si="1"/>
        <v>2.2001428703665754E-2</v>
      </c>
      <c r="L23" s="8"/>
      <c r="M23" s="8">
        <v>0</v>
      </c>
      <c r="N23" s="8"/>
      <c r="O23" s="8">
        <v>-22357016630</v>
      </c>
      <c r="P23" s="8"/>
      <c r="Q23" s="8">
        <v>-4699</v>
      </c>
      <c r="R23" s="8"/>
      <c r="S23" s="8">
        <f t="shared" si="2"/>
        <v>-22357021329</v>
      </c>
      <c r="T23" s="8"/>
      <c r="U23" s="10">
        <f t="shared" si="3"/>
        <v>-6.8338777254191366E-2</v>
      </c>
    </row>
    <row r="24" spans="1:21">
      <c r="A24" s="1" t="s">
        <v>87</v>
      </c>
      <c r="C24" s="8">
        <v>0</v>
      </c>
      <c r="D24" s="8"/>
      <c r="E24" s="8">
        <v>276489066908</v>
      </c>
      <c r="F24" s="8"/>
      <c r="G24" s="8">
        <v>0</v>
      </c>
      <c r="H24" s="8"/>
      <c r="I24" s="8">
        <f t="shared" si="0"/>
        <v>276489066908</v>
      </c>
      <c r="J24" s="8"/>
      <c r="K24" s="10">
        <f t="shared" si="1"/>
        <v>-0.3188944269301171</v>
      </c>
      <c r="L24" s="8"/>
      <c r="M24" s="8">
        <v>0</v>
      </c>
      <c r="N24" s="8"/>
      <c r="O24" s="8">
        <v>379595379432</v>
      </c>
      <c r="P24" s="8"/>
      <c r="Q24" s="8">
        <v>642695492</v>
      </c>
      <c r="R24" s="8"/>
      <c r="S24" s="8">
        <f t="shared" si="2"/>
        <v>380238074924</v>
      </c>
      <c r="T24" s="8"/>
      <c r="U24" s="10">
        <f t="shared" si="3"/>
        <v>1.1622749168328514</v>
      </c>
    </row>
    <row r="25" spans="1:21">
      <c r="A25" s="1" t="s">
        <v>39</v>
      </c>
      <c r="C25" s="8">
        <v>0</v>
      </c>
      <c r="D25" s="8"/>
      <c r="E25" s="8">
        <v>-20397906000</v>
      </c>
      <c r="F25" s="8"/>
      <c r="G25" s="8">
        <v>0</v>
      </c>
      <c r="H25" s="8"/>
      <c r="I25" s="8">
        <f t="shared" si="0"/>
        <v>-20397906000</v>
      </c>
      <c r="J25" s="8"/>
      <c r="K25" s="10">
        <f t="shared" si="1"/>
        <v>2.3526349946447686E-2</v>
      </c>
      <c r="L25" s="8"/>
      <c r="M25" s="8">
        <v>0</v>
      </c>
      <c r="N25" s="8"/>
      <c r="O25" s="8">
        <v>-5367869997</v>
      </c>
      <c r="P25" s="8"/>
      <c r="Q25" s="8">
        <v>-11034</v>
      </c>
      <c r="R25" s="8"/>
      <c r="S25" s="8">
        <f t="shared" si="2"/>
        <v>-5367881031</v>
      </c>
      <c r="T25" s="8"/>
      <c r="U25" s="10">
        <f t="shared" si="3"/>
        <v>-1.6408018792229515E-2</v>
      </c>
    </row>
    <row r="26" spans="1:21">
      <c r="A26" s="1" t="s">
        <v>78</v>
      </c>
      <c r="C26" s="8">
        <v>0</v>
      </c>
      <c r="D26" s="8"/>
      <c r="E26" s="8">
        <v>-66054622500</v>
      </c>
      <c r="F26" s="8"/>
      <c r="G26" s="8">
        <v>0</v>
      </c>
      <c r="H26" s="8"/>
      <c r="I26" s="8">
        <f t="shared" si="0"/>
        <v>-66054622500</v>
      </c>
      <c r="J26" s="8"/>
      <c r="K26" s="10">
        <f t="shared" si="1"/>
        <v>7.6185475338277228E-2</v>
      </c>
      <c r="L26" s="8"/>
      <c r="M26" s="8">
        <v>0</v>
      </c>
      <c r="N26" s="8"/>
      <c r="O26" s="8">
        <v>-57247339500</v>
      </c>
      <c r="P26" s="8"/>
      <c r="Q26" s="8">
        <v>-6092</v>
      </c>
      <c r="R26" s="8"/>
      <c r="S26" s="8">
        <f t="shared" si="2"/>
        <v>-57247345592</v>
      </c>
      <c r="T26" s="8"/>
      <c r="U26" s="10">
        <f t="shared" si="3"/>
        <v>-0.17498814091708834</v>
      </c>
    </row>
    <row r="27" spans="1:21">
      <c r="A27" s="1" t="s">
        <v>84</v>
      </c>
      <c r="C27" s="8">
        <v>0</v>
      </c>
      <c r="D27" s="8"/>
      <c r="E27" s="8">
        <v>-38885623501</v>
      </c>
      <c r="F27" s="8"/>
      <c r="G27" s="8">
        <v>0</v>
      </c>
      <c r="H27" s="8"/>
      <c r="I27" s="8">
        <f t="shared" si="0"/>
        <v>-38885623501</v>
      </c>
      <c r="J27" s="8"/>
      <c r="K27" s="10">
        <f t="shared" si="1"/>
        <v>4.4849544182149689E-2</v>
      </c>
      <c r="L27" s="8"/>
      <c r="M27" s="8">
        <v>41391934007</v>
      </c>
      <c r="N27" s="8"/>
      <c r="O27" s="8">
        <v>-59472130067</v>
      </c>
      <c r="P27" s="8"/>
      <c r="Q27" s="8">
        <v>-327352392</v>
      </c>
      <c r="R27" s="8"/>
      <c r="S27" s="8">
        <f t="shared" si="2"/>
        <v>-18407548452</v>
      </c>
      <c r="T27" s="8"/>
      <c r="U27" s="10">
        <f t="shared" si="3"/>
        <v>-5.6266411117353858E-2</v>
      </c>
    </row>
    <row r="28" spans="1:21">
      <c r="A28" s="1" t="s">
        <v>55</v>
      </c>
      <c r="C28" s="8">
        <v>0</v>
      </c>
      <c r="D28" s="8"/>
      <c r="E28" s="8">
        <v>-27980611074</v>
      </c>
      <c r="F28" s="8"/>
      <c r="G28" s="8">
        <v>0</v>
      </c>
      <c r="H28" s="8"/>
      <c r="I28" s="8">
        <f t="shared" si="0"/>
        <v>-27980611074</v>
      </c>
      <c r="J28" s="8"/>
      <c r="K28" s="10">
        <f t="shared" si="1"/>
        <v>3.2272020855590444E-2</v>
      </c>
      <c r="L28" s="8"/>
      <c r="M28" s="8">
        <v>0</v>
      </c>
      <c r="N28" s="8"/>
      <c r="O28" s="8">
        <v>-25210201033</v>
      </c>
      <c r="P28" s="8"/>
      <c r="Q28" s="8">
        <v>-9204</v>
      </c>
      <c r="R28" s="8"/>
      <c r="S28" s="8">
        <f t="shared" si="2"/>
        <v>-25210210237</v>
      </c>
      <c r="T28" s="8"/>
      <c r="U28" s="10">
        <f t="shared" si="3"/>
        <v>-7.7060128742773709E-2</v>
      </c>
    </row>
    <row r="29" spans="1:21">
      <c r="A29" s="1" t="s">
        <v>37</v>
      </c>
      <c r="C29" s="8">
        <v>0</v>
      </c>
      <c r="D29" s="8"/>
      <c r="E29" s="8">
        <v>-2561199566</v>
      </c>
      <c r="F29" s="8"/>
      <c r="G29" s="8">
        <v>0</v>
      </c>
      <c r="H29" s="8"/>
      <c r="I29" s="8">
        <f t="shared" si="0"/>
        <v>-2561199566</v>
      </c>
      <c r="J29" s="8"/>
      <c r="K29" s="10">
        <f t="shared" si="1"/>
        <v>2.9540128909509604E-3</v>
      </c>
      <c r="L29" s="8"/>
      <c r="M29" s="8">
        <v>0</v>
      </c>
      <c r="N29" s="8"/>
      <c r="O29" s="8">
        <v>640299888</v>
      </c>
      <c r="P29" s="8"/>
      <c r="Q29" s="8">
        <v>573769523</v>
      </c>
      <c r="R29" s="8"/>
      <c r="S29" s="8">
        <f t="shared" si="2"/>
        <v>1214069411</v>
      </c>
      <c r="T29" s="8"/>
      <c r="U29" s="10">
        <f t="shared" si="3"/>
        <v>3.7110497784351914E-3</v>
      </c>
    </row>
    <row r="30" spans="1:21">
      <c r="A30" s="1" t="s">
        <v>83</v>
      </c>
      <c r="C30" s="8">
        <v>0</v>
      </c>
      <c r="D30" s="8"/>
      <c r="E30" s="8">
        <v>-17417288636</v>
      </c>
      <c r="F30" s="8"/>
      <c r="G30" s="8">
        <v>0</v>
      </c>
      <c r="H30" s="8"/>
      <c r="I30" s="8">
        <f t="shared" si="0"/>
        <v>-17417288636</v>
      </c>
      <c r="J30" s="8"/>
      <c r="K30" s="10">
        <f t="shared" si="1"/>
        <v>2.0088592798144206E-2</v>
      </c>
      <c r="L30" s="8"/>
      <c r="M30" s="8">
        <v>0</v>
      </c>
      <c r="N30" s="8"/>
      <c r="O30" s="8">
        <v>-27630567837</v>
      </c>
      <c r="P30" s="8"/>
      <c r="Q30" s="8">
        <v>-2458</v>
      </c>
      <c r="R30" s="8"/>
      <c r="S30" s="8">
        <f t="shared" si="2"/>
        <v>-27630570295</v>
      </c>
      <c r="T30" s="8"/>
      <c r="U30" s="10">
        <f t="shared" si="3"/>
        <v>-8.4458450927315007E-2</v>
      </c>
    </row>
    <row r="31" spans="1:21">
      <c r="A31" s="1" t="s">
        <v>32</v>
      </c>
      <c r="C31" s="8">
        <v>0</v>
      </c>
      <c r="D31" s="8"/>
      <c r="E31" s="8">
        <v>-6744295139</v>
      </c>
      <c r="F31" s="8"/>
      <c r="G31" s="8">
        <v>0</v>
      </c>
      <c r="H31" s="8"/>
      <c r="I31" s="8">
        <f t="shared" si="0"/>
        <v>-6744295139</v>
      </c>
      <c r="J31" s="8"/>
      <c r="K31" s="10">
        <f t="shared" si="1"/>
        <v>7.7786733394221959E-3</v>
      </c>
      <c r="L31" s="8"/>
      <c r="M31" s="8">
        <v>0</v>
      </c>
      <c r="N31" s="8"/>
      <c r="O31" s="8">
        <v>-14200859142</v>
      </c>
      <c r="P31" s="8"/>
      <c r="Q31" s="8">
        <v>-338909065</v>
      </c>
      <c r="R31" s="8"/>
      <c r="S31" s="8">
        <f t="shared" si="2"/>
        <v>-14539768207</v>
      </c>
      <c r="T31" s="8"/>
      <c r="U31" s="10">
        <f t="shared" si="3"/>
        <v>-4.4443755105107736E-2</v>
      </c>
    </row>
    <row r="32" spans="1:21">
      <c r="A32" s="1" t="s">
        <v>25</v>
      </c>
      <c r="C32" s="8">
        <v>0</v>
      </c>
      <c r="D32" s="8"/>
      <c r="E32" s="8">
        <v>55067740610</v>
      </c>
      <c r="F32" s="8"/>
      <c r="G32" s="8">
        <v>0</v>
      </c>
      <c r="H32" s="8"/>
      <c r="I32" s="8">
        <f t="shared" si="0"/>
        <v>55067740610</v>
      </c>
      <c r="J32" s="8"/>
      <c r="K32" s="10">
        <f t="shared" si="1"/>
        <v>-6.3513526160531797E-2</v>
      </c>
      <c r="L32" s="8"/>
      <c r="M32" s="8">
        <v>0</v>
      </c>
      <c r="N32" s="8"/>
      <c r="O32" s="8">
        <v>140071635511</v>
      </c>
      <c r="P32" s="8"/>
      <c r="Q32" s="8">
        <v>-6652</v>
      </c>
      <c r="R32" s="8"/>
      <c r="S32" s="8">
        <f t="shared" si="2"/>
        <v>140071628859</v>
      </c>
      <c r="T32" s="8"/>
      <c r="U32" s="10">
        <f t="shared" si="3"/>
        <v>0.42815738748750037</v>
      </c>
    </row>
    <row r="33" spans="1:21">
      <c r="A33" s="1" t="s">
        <v>24</v>
      </c>
      <c r="C33" s="8">
        <v>0</v>
      </c>
      <c r="D33" s="8"/>
      <c r="E33" s="8">
        <v>8631236745</v>
      </c>
      <c r="F33" s="8"/>
      <c r="G33" s="8">
        <v>0</v>
      </c>
      <c r="H33" s="8"/>
      <c r="I33" s="8">
        <f t="shared" si="0"/>
        <v>8631236745</v>
      </c>
      <c r="J33" s="8"/>
      <c r="K33" s="10">
        <f t="shared" si="1"/>
        <v>-9.9550167616964235E-3</v>
      </c>
      <c r="L33" s="8"/>
      <c r="M33" s="8">
        <v>0</v>
      </c>
      <c r="N33" s="8"/>
      <c r="O33" s="8">
        <v>13013406766</v>
      </c>
      <c r="P33" s="8"/>
      <c r="Q33" s="8">
        <v>2306215710</v>
      </c>
      <c r="R33" s="8"/>
      <c r="S33" s="8">
        <f t="shared" si="2"/>
        <v>15319622476</v>
      </c>
      <c r="T33" s="8"/>
      <c r="U33" s="10">
        <f t="shared" si="3"/>
        <v>4.6827538096395199E-2</v>
      </c>
    </row>
    <row r="34" spans="1:21">
      <c r="A34" s="1" t="s">
        <v>89</v>
      </c>
      <c r="C34" s="8">
        <v>0</v>
      </c>
      <c r="D34" s="8"/>
      <c r="E34" s="8">
        <v>-33881034670</v>
      </c>
      <c r="F34" s="8"/>
      <c r="G34" s="8">
        <v>0</v>
      </c>
      <c r="H34" s="8"/>
      <c r="I34" s="8">
        <f t="shared" si="0"/>
        <v>-33881034670</v>
      </c>
      <c r="J34" s="8"/>
      <c r="K34" s="10">
        <f t="shared" si="1"/>
        <v>3.9077397365893669E-2</v>
      </c>
      <c r="L34" s="8"/>
      <c r="M34" s="8">
        <v>0</v>
      </c>
      <c r="N34" s="8"/>
      <c r="O34" s="8">
        <v>5128780477</v>
      </c>
      <c r="P34" s="8"/>
      <c r="Q34" s="8">
        <v>951305913</v>
      </c>
      <c r="R34" s="8"/>
      <c r="S34" s="8">
        <f t="shared" si="2"/>
        <v>6080086390</v>
      </c>
      <c r="T34" s="8"/>
      <c r="U34" s="10">
        <f t="shared" si="3"/>
        <v>1.8585019148033146E-2</v>
      </c>
    </row>
    <row r="35" spans="1:21">
      <c r="A35" s="1" t="s">
        <v>96</v>
      </c>
      <c r="C35" s="8">
        <v>5115892634</v>
      </c>
      <c r="D35" s="8"/>
      <c r="E35" s="8">
        <v>-22982435280</v>
      </c>
      <c r="F35" s="8"/>
      <c r="G35" s="8">
        <v>0</v>
      </c>
      <c r="H35" s="8"/>
      <c r="I35" s="8">
        <f t="shared" si="0"/>
        <v>-17866542646</v>
      </c>
      <c r="J35" s="8"/>
      <c r="K35" s="10">
        <f t="shared" si="1"/>
        <v>2.0606749272348221E-2</v>
      </c>
      <c r="L35" s="8"/>
      <c r="M35" s="8">
        <v>5115892634</v>
      </c>
      <c r="N35" s="8"/>
      <c r="O35" s="8">
        <v>-20226871503</v>
      </c>
      <c r="P35" s="8"/>
      <c r="Q35" s="8">
        <v>0</v>
      </c>
      <c r="R35" s="8"/>
      <c r="S35" s="8">
        <f t="shared" si="2"/>
        <v>-15110978869</v>
      </c>
      <c r="T35" s="8"/>
      <c r="U35" s="10">
        <f t="shared" si="3"/>
        <v>-4.6189776528140623E-2</v>
      </c>
    </row>
    <row r="36" spans="1:21">
      <c r="A36" s="1" t="s">
        <v>68</v>
      </c>
      <c r="C36" s="8">
        <v>0</v>
      </c>
      <c r="D36" s="8"/>
      <c r="E36" s="8">
        <v>21680170003</v>
      </c>
      <c r="F36" s="8"/>
      <c r="G36" s="8">
        <v>0</v>
      </c>
      <c r="H36" s="8"/>
      <c r="I36" s="8">
        <f t="shared" si="0"/>
        <v>21680170003</v>
      </c>
      <c r="J36" s="8"/>
      <c r="K36" s="10">
        <f t="shared" si="1"/>
        <v>-2.5005275854739981E-2</v>
      </c>
      <c r="L36" s="8"/>
      <c r="M36" s="8">
        <v>19914440077</v>
      </c>
      <c r="N36" s="8"/>
      <c r="O36" s="8">
        <v>12016434785</v>
      </c>
      <c r="P36" s="8"/>
      <c r="Q36" s="8">
        <v>0</v>
      </c>
      <c r="R36" s="8"/>
      <c r="S36" s="8">
        <f t="shared" si="2"/>
        <v>31930874862</v>
      </c>
      <c r="T36" s="8"/>
      <c r="U36" s="10">
        <f t="shared" si="3"/>
        <v>9.7603205391908948E-2</v>
      </c>
    </row>
    <row r="37" spans="1:21">
      <c r="A37" s="1" t="s">
        <v>66</v>
      </c>
      <c r="C37" s="8">
        <v>0</v>
      </c>
      <c r="D37" s="8"/>
      <c r="E37" s="8">
        <v>8778329266</v>
      </c>
      <c r="F37" s="8"/>
      <c r="G37" s="8">
        <v>0</v>
      </c>
      <c r="H37" s="8"/>
      <c r="I37" s="8">
        <f t="shared" si="0"/>
        <v>8778329266</v>
      </c>
      <c r="J37" s="8"/>
      <c r="K37" s="10">
        <f t="shared" si="1"/>
        <v>-1.0124668985976269E-2</v>
      </c>
      <c r="L37" s="8"/>
      <c r="M37" s="8">
        <v>14265957679</v>
      </c>
      <c r="N37" s="8"/>
      <c r="O37" s="8">
        <v>-2047848405</v>
      </c>
      <c r="P37" s="8"/>
      <c r="Q37" s="8">
        <v>0</v>
      </c>
      <c r="R37" s="8"/>
      <c r="S37" s="8">
        <f t="shared" si="2"/>
        <v>12218109274</v>
      </c>
      <c r="T37" s="8"/>
      <c r="U37" s="10">
        <f t="shared" si="3"/>
        <v>3.7347132959084706E-2</v>
      </c>
    </row>
    <row r="38" spans="1:21">
      <c r="A38" s="1" t="s">
        <v>15</v>
      </c>
      <c r="C38" s="8">
        <v>4225169701</v>
      </c>
      <c r="D38" s="8"/>
      <c r="E38" s="8">
        <v>-117332870679</v>
      </c>
      <c r="F38" s="8"/>
      <c r="G38" s="8">
        <v>0</v>
      </c>
      <c r="H38" s="8"/>
      <c r="I38" s="8">
        <f t="shared" si="0"/>
        <v>-113107700978</v>
      </c>
      <c r="J38" s="8"/>
      <c r="K38" s="10">
        <f t="shared" si="1"/>
        <v>0.13045512391549366</v>
      </c>
      <c r="L38" s="8"/>
      <c r="M38" s="8">
        <v>4225169701</v>
      </c>
      <c r="N38" s="8"/>
      <c r="O38" s="8">
        <v>-96742062376</v>
      </c>
      <c r="P38" s="8"/>
      <c r="Q38" s="8">
        <v>0</v>
      </c>
      <c r="R38" s="8"/>
      <c r="S38" s="8">
        <f t="shared" si="2"/>
        <v>-92516892675</v>
      </c>
      <c r="T38" s="8"/>
      <c r="U38" s="10">
        <f t="shared" si="3"/>
        <v>-0.28279667616390602</v>
      </c>
    </row>
    <row r="39" spans="1:21">
      <c r="A39" s="1" t="s">
        <v>70</v>
      </c>
      <c r="C39" s="8">
        <v>5522485462</v>
      </c>
      <c r="D39" s="8"/>
      <c r="E39" s="8">
        <v>-15939545924</v>
      </c>
      <c r="F39" s="8"/>
      <c r="G39" s="8">
        <v>0</v>
      </c>
      <c r="H39" s="8"/>
      <c r="I39" s="8">
        <f t="shared" si="0"/>
        <v>-10417060462</v>
      </c>
      <c r="J39" s="8"/>
      <c r="K39" s="10">
        <f t="shared" si="1"/>
        <v>1.2014733759549437E-2</v>
      </c>
      <c r="L39" s="8"/>
      <c r="M39" s="8">
        <v>5522485462</v>
      </c>
      <c r="N39" s="8"/>
      <c r="O39" s="8">
        <v>-14325414691</v>
      </c>
      <c r="P39" s="8"/>
      <c r="Q39" s="8">
        <v>0</v>
      </c>
      <c r="R39" s="8"/>
      <c r="S39" s="8">
        <f t="shared" si="2"/>
        <v>-8802929229</v>
      </c>
      <c r="T39" s="8"/>
      <c r="U39" s="10">
        <f t="shared" si="3"/>
        <v>-2.6907941398468461E-2</v>
      </c>
    </row>
    <row r="40" spans="1:21">
      <c r="A40" s="1" t="s">
        <v>71</v>
      </c>
      <c r="C40" s="8">
        <v>0</v>
      </c>
      <c r="D40" s="8"/>
      <c r="E40" s="8">
        <v>-3686510330</v>
      </c>
      <c r="F40" s="8"/>
      <c r="G40" s="8">
        <v>0</v>
      </c>
      <c r="H40" s="8"/>
      <c r="I40" s="8">
        <f t="shared" si="0"/>
        <v>-3686510330</v>
      </c>
      <c r="J40" s="8"/>
      <c r="K40" s="10">
        <f t="shared" si="1"/>
        <v>4.2519135103757386E-3</v>
      </c>
      <c r="L40" s="8"/>
      <c r="M40" s="8">
        <v>1688611228</v>
      </c>
      <c r="N40" s="8"/>
      <c r="O40" s="8">
        <v>993527607</v>
      </c>
      <c r="P40" s="8"/>
      <c r="Q40" s="8">
        <v>0</v>
      </c>
      <c r="R40" s="8"/>
      <c r="S40" s="8">
        <f t="shared" si="2"/>
        <v>2682138835</v>
      </c>
      <c r="T40" s="8"/>
      <c r="U40" s="10">
        <f t="shared" si="3"/>
        <v>8.1985021936766128E-3</v>
      </c>
    </row>
    <row r="41" spans="1:21">
      <c r="A41" s="1" t="s">
        <v>69</v>
      </c>
      <c r="C41" s="8">
        <v>0</v>
      </c>
      <c r="D41" s="8"/>
      <c r="E41" s="8">
        <v>-45589095254</v>
      </c>
      <c r="F41" s="8"/>
      <c r="G41" s="8">
        <v>0</v>
      </c>
      <c r="H41" s="8"/>
      <c r="I41" s="8">
        <f t="shared" si="0"/>
        <v>-45589095254</v>
      </c>
      <c r="J41" s="8"/>
      <c r="K41" s="10">
        <f t="shared" si="1"/>
        <v>5.2581133018631494E-2</v>
      </c>
      <c r="L41" s="8"/>
      <c r="M41" s="8">
        <v>48904551703</v>
      </c>
      <c r="N41" s="8"/>
      <c r="O41" s="8">
        <v>-124458230044</v>
      </c>
      <c r="P41" s="8"/>
      <c r="Q41" s="8">
        <v>0</v>
      </c>
      <c r="R41" s="8"/>
      <c r="S41" s="8">
        <f t="shared" si="2"/>
        <v>-75553678341</v>
      </c>
      <c r="T41" s="8"/>
      <c r="U41" s="10">
        <f t="shared" si="3"/>
        <v>-0.2309451656774604</v>
      </c>
    </row>
    <row r="42" spans="1:21">
      <c r="A42" s="1" t="s">
        <v>63</v>
      </c>
      <c r="C42" s="8">
        <v>1897344330</v>
      </c>
      <c r="D42" s="8"/>
      <c r="E42" s="8">
        <v>-1621594897</v>
      </c>
      <c r="F42" s="8"/>
      <c r="G42" s="8">
        <v>0</v>
      </c>
      <c r="H42" s="8"/>
      <c r="I42" s="8">
        <f t="shared" si="0"/>
        <v>275749433</v>
      </c>
      <c r="J42" s="8"/>
      <c r="K42" s="10">
        <f t="shared" si="1"/>
        <v>-3.1804135474947917E-4</v>
      </c>
      <c r="L42" s="8"/>
      <c r="M42" s="8">
        <v>1897344330</v>
      </c>
      <c r="N42" s="8"/>
      <c r="O42" s="8">
        <v>-1972210010</v>
      </c>
      <c r="P42" s="8"/>
      <c r="Q42" s="8">
        <v>0</v>
      </c>
      <c r="R42" s="8"/>
      <c r="S42" s="8">
        <f t="shared" si="2"/>
        <v>-74865680</v>
      </c>
      <c r="T42" s="8"/>
      <c r="U42" s="10">
        <f t="shared" si="3"/>
        <v>-2.2884215898954062E-4</v>
      </c>
    </row>
    <row r="43" spans="1:21">
      <c r="A43" s="1" t="s">
        <v>52</v>
      </c>
      <c r="C43" s="8">
        <v>0</v>
      </c>
      <c r="D43" s="8"/>
      <c r="E43" s="8">
        <v>5983444806</v>
      </c>
      <c r="F43" s="8"/>
      <c r="G43" s="8">
        <v>0</v>
      </c>
      <c r="H43" s="8"/>
      <c r="I43" s="8">
        <f t="shared" si="0"/>
        <v>5983444806</v>
      </c>
      <c r="J43" s="8"/>
      <c r="K43" s="10">
        <f t="shared" si="1"/>
        <v>-6.9011307528925175E-3</v>
      </c>
      <c r="L43" s="8"/>
      <c r="M43" s="8">
        <v>28635121290</v>
      </c>
      <c r="N43" s="8"/>
      <c r="O43" s="8">
        <v>5983444806</v>
      </c>
      <c r="P43" s="8"/>
      <c r="Q43" s="8">
        <v>0</v>
      </c>
      <c r="R43" s="8"/>
      <c r="S43" s="8">
        <f t="shared" si="2"/>
        <v>34618566096</v>
      </c>
      <c r="T43" s="8"/>
      <c r="U43" s="10">
        <f t="shared" si="3"/>
        <v>0.10581867962103267</v>
      </c>
    </row>
    <row r="44" spans="1:21">
      <c r="A44" s="1" t="s">
        <v>38</v>
      </c>
      <c r="C44" s="8">
        <v>0</v>
      </c>
      <c r="D44" s="8"/>
      <c r="E44" s="8">
        <v>1130286856</v>
      </c>
      <c r="F44" s="8"/>
      <c r="G44" s="8">
        <v>0</v>
      </c>
      <c r="H44" s="8"/>
      <c r="I44" s="8">
        <f t="shared" si="0"/>
        <v>1130286856</v>
      </c>
      <c r="J44" s="8"/>
      <c r="K44" s="10">
        <f t="shared" si="1"/>
        <v>-1.3036398988271701E-3</v>
      </c>
      <c r="L44" s="8"/>
      <c r="M44" s="8">
        <v>7023501320</v>
      </c>
      <c r="N44" s="8"/>
      <c r="O44" s="8">
        <v>-4885756085</v>
      </c>
      <c r="P44" s="8"/>
      <c r="Q44" s="8">
        <v>0</v>
      </c>
      <c r="R44" s="8"/>
      <c r="S44" s="8">
        <f t="shared" si="2"/>
        <v>2137745235</v>
      </c>
      <c r="T44" s="8"/>
      <c r="U44" s="10">
        <f t="shared" si="3"/>
        <v>6.5344525682128705E-3</v>
      </c>
    </row>
    <row r="45" spans="1:21">
      <c r="A45" s="1" t="s">
        <v>34</v>
      </c>
      <c r="C45" s="8">
        <v>30470335239</v>
      </c>
      <c r="D45" s="8"/>
      <c r="E45" s="8">
        <v>-78945893680</v>
      </c>
      <c r="F45" s="8"/>
      <c r="G45" s="8">
        <v>0</v>
      </c>
      <c r="H45" s="8"/>
      <c r="I45" s="8">
        <f t="shared" si="0"/>
        <v>-48475558441</v>
      </c>
      <c r="J45" s="8"/>
      <c r="K45" s="10">
        <f t="shared" si="1"/>
        <v>5.5910295484862128E-2</v>
      </c>
      <c r="L45" s="8"/>
      <c r="M45" s="8">
        <v>30470335239</v>
      </c>
      <c r="N45" s="8"/>
      <c r="O45" s="8">
        <v>-83304658296</v>
      </c>
      <c r="P45" s="8"/>
      <c r="Q45" s="8">
        <v>0</v>
      </c>
      <c r="R45" s="8"/>
      <c r="S45" s="8">
        <f t="shared" si="2"/>
        <v>-52834323057</v>
      </c>
      <c r="T45" s="8"/>
      <c r="U45" s="10">
        <f t="shared" si="3"/>
        <v>-0.16149884108599222</v>
      </c>
    </row>
    <row r="46" spans="1:21">
      <c r="A46" s="1" t="s">
        <v>64</v>
      </c>
      <c r="C46" s="8">
        <v>0</v>
      </c>
      <c r="D46" s="8"/>
      <c r="E46" s="8">
        <v>8443148386</v>
      </c>
      <c r="F46" s="8"/>
      <c r="G46" s="8">
        <v>0</v>
      </c>
      <c r="H46" s="8"/>
      <c r="I46" s="8">
        <f t="shared" si="0"/>
        <v>8443148386</v>
      </c>
      <c r="J46" s="8"/>
      <c r="K46" s="10">
        <f t="shared" si="1"/>
        <v>-9.738081133368345E-3</v>
      </c>
      <c r="L46" s="8"/>
      <c r="M46" s="8">
        <v>12687839851</v>
      </c>
      <c r="N46" s="8"/>
      <c r="O46" s="8">
        <v>-921830768</v>
      </c>
      <c r="P46" s="8"/>
      <c r="Q46" s="8">
        <v>0</v>
      </c>
      <c r="R46" s="8"/>
      <c r="S46" s="8">
        <f t="shared" si="2"/>
        <v>11766009083</v>
      </c>
      <c r="T46" s="8"/>
      <c r="U46" s="10">
        <f t="shared" si="3"/>
        <v>3.5965196886534191E-2</v>
      </c>
    </row>
    <row r="47" spans="1:21">
      <c r="A47" s="1" t="s">
        <v>27</v>
      </c>
      <c r="C47" s="8">
        <v>29527503983</v>
      </c>
      <c r="D47" s="8"/>
      <c r="E47" s="8">
        <v>-38430774104</v>
      </c>
      <c r="F47" s="8"/>
      <c r="G47" s="8">
        <v>0</v>
      </c>
      <c r="H47" s="8"/>
      <c r="I47" s="8">
        <f t="shared" si="0"/>
        <v>-8903270121</v>
      </c>
      <c r="J47" s="8"/>
      <c r="K47" s="10">
        <f t="shared" si="1"/>
        <v>1.0268772124667976E-2</v>
      </c>
      <c r="L47" s="8"/>
      <c r="M47" s="8">
        <v>29527503983</v>
      </c>
      <c r="N47" s="8"/>
      <c r="O47" s="8">
        <v>-49343216134</v>
      </c>
      <c r="P47" s="8"/>
      <c r="Q47" s="8">
        <v>0</v>
      </c>
      <c r="R47" s="8"/>
      <c r="S47" s="8">
        <f t="shared" si="2"/>
        <v>-19815712151</v>
      </c>
      <c r="T47" s="8"/>
      <c r="U47" s="10">
        <f t="shared" si="3"/>
        <v>-6.0570749514999585E-2</v>
      </c>
    </row>
    <row r="48" spans="1:21">
      <c r="A48" s="1" t="s">
        <v>30</v>
      </c>
      <c r="C48" s="8">
        <v>64476076872</v>
      </c>
      <c r="D48" s="8"/>
      <c r="E48" s="8">
        <v>-61470063900</v>
      </c>
      <c r="F48" s="8"/>
      <c r="G48" s="8">
        <v>0</v>
      </c>
      <c r="H48" s="8"/>
      <c r="I48" s="8">
        <f t="shared" si="0"/>
        <v>3006012972</v>
      </c>
      <c r="J48" s="8"/>
      <c r="K48" s="10">
        <f t="shared" si="1"/>
        <v>-3.4670477019961387E-3</v>
      </c>
      <c r="L48" s="8"/>
      <c r="M48" s="8">
        <v>64476076872</v>
      </c>
      <c r="N48" s="8"/>
      <c r="O48" s="8">
        <v>-80417650950</v>
      </c>
      <c r="P48" s="8"/>
      <c r="Q48" s="8">
        <v>0</v>
      </c>
      <c r="R48" s="8"/>
      <c r="S48" s="8">
        <f t="shared" si="2"/>
        <v>-15941574078</v>
      </c>
      <c r="T48" s="8"/>
      <c r="U48" s="10">
        <f t="shared" si="3"/>
        <v>-4.8728659509954572E-2</v>
      </c>
    </row>
    <row r="49" spans="1:21">
      <c r="A49" s="1" t="s">
        <v>49</v>
      </c>
      <c r="C49" s="8">
        <v>0</v>
      </c>
      <c r="D49" s="8"/>
      <c r="E49" s="8">
        <v>-3967628624</v>
      </c>
      <c r="F49" s="8"/>
      <c r="G49" s="8">
        <v>0</v>
      </c>
      <c r="H49" s="8"/>
      <c r="I49" s="8">
        <f t="shared" si="0"/>
        <v>-3967628624</v>
      </c>
      <c r="J49" s="8"/>
      <c r="K49" s="10">
        <f t="shared" si="1"/>
        <v>4.5761471528384685E-3</v>
      </c>
      <c r="L49" s="8"/>
      <c r="M49" s="8">
        <v>0</v>
      </c>
      <c r="N49" s="8"/>
      <c r="O49" s="8">
        <v>22167800099</v>
      </c>
      <c r="P49" s="8"/>
      <c r="Q49" s="8">
        <v>0</v>
      </c>
      <c r="R49" s="8"/>
      <c r="S49" s="8">
        <f t="shared" si="2"/>
        <v>22167800099</v>
      </c>
      <c r="T49" s="8"/>
      <c r="U49" s="10">
        <f t="shared" si="3"/>
        <v>6.776038412666141E-2</v>
      </c>
    </row>
    <row r="50" spans="1:21">
      <c r="A50" s="1" t="s">
        <v>46</v>
      </c>
      <c r="C50" s="8">
        <v>0</v>
      </c>
      <c r="D50" s="8"/>
      <c r="E50" s="8">
        <v>-8122713786</v>
      </c>
      <c r="F50" s="8"/>
      <c r="G50" s="8">
        <v>0</v>
      </c>
      <c r="H50" s="8"/>
      <c r="I50" s="8">
        <f t="shared" si="0"/>
        <v>-8122713786</v>
      </c>
      <c r="J50" s="8"/>
      <c r="K50" s="10">
        <f t="shared" si="1"/>
        <v>9.3685012100884757E-3</v>
      </c>
      <c r="L50" s="8"/>
      <c r="M50" s="8">
        <v>0</v>
      </c>
      <c r="N50" s="8"/>
      <c r="O50" s="8">
        <v>-34736540693</v>
      </c>
      <c r="P50" s="8"/>
      <c r="Q50" s="8">
        <v>0</v>
      </c>
      <c r="R50" s="8"/>
      <c r="S50" s="8">
        <f t="shared" si="2"/>
        <v>-34736540693</v>
      </c>
      <c r="T50" s="8"/>
      <c r="U50" s="10">
        <f t="shared" si="3"/>
        <v>-0.10617929294189479</v>
      </c>
    </row>
    <row r="51" spans="1:21">
      <c r="A51" s="1" t="s">
        <v>104</v>
      </c>
      <c r="C51" s="8">
        <v>0</v>
      </c>
      <c r="D51" s="8"/>
      <c r="E51" s="8">
        <v>24164933943</v>
      </c>
      <c r="F51" s="8"/>
      <c r="G51" s="8">
        <v>0</v>
      </c>
      <c r="H51" s="8"/>
      <c r="I51" s="8">
        <f t="shared" si="0"/>
        <v>24164933943</v>
      </c>
      <c r="J51" s="8"/>
      <c r="K51" s="10">
        <f t="shared" si="1"/>
        <v>-2.7871130123641612E-2</v>
      </c>
      <c r="L51" s="8"/>
      <c r="M51" s="8">
        <v>0</v>
      </c>
      <c r="N51" s="8"/>
      <c r="O51" s="8">
        <v>24164933943</v>
      </c>
      <c r="P51" s="8"/>
      <c r="Q51" s="8">
        <v>0</v>
      </c>
      <c r="R51" s="8"/>
      <c r="S51" s="8">
        <f t="shared" si="2"/>
        <v>24164933943</v>
      </c>
      <c r="T51" s="8"/>
      <c r="U51" s="10">
        <f t="shared" si="3"/>
        <v>7.3865029414756575E-2</v>
      </c>
    </row>
    <row r="52" spans="1:21">
      <c r="A52" s="1" t="s">
        <v>48</v>
      </c>
      <c r="C52" s="8">
        <v>0</v>
      </c>
      <c r="D52" s="8"/>
      <c r="E52" s="8">
        <v>-343742169</v>
      </c>
      <c r="F52" s="8"/>
      <c r="G52" s="8">
        <v>0</v>
      </c>
      <c r="H52" s="8"/>
      <c r="I52" s="8">
        <f t="shared" si="0"/>
        <v>-343742169</v>
      </c>
      <c r="J52" s="8"/>
      <c r="K52" s="10">
        <f t="shared" si="1"/>
        <v>3.9646219368032003E-4</v>
      </c>
      <c r="L52" s="8"/>
      <c r="M52" s="8">
        <v>0</v>
      </c>
      <c r="N52" s="8"/>
      <c r="O52" s="8">
        <v>2624059945</v>
      </c>
      <c r="P52" s="8"/>
      <c r="Q52" s="8">
        <v>0</v>
      </c>
      <c r="R52" s="8"/>
      <c r="S52" s="8">
        <f t="shared" si="2"/>
        <v>2624059945</v>
      </c>
      <c r="T52" s="8"/>
      <c r="U52" s="10">
        <f t="shared" si="3"/>
        <v>8.0209722683581477E-3</v>
      </c>
    </row>
    <row r="53" spans="1:21">
      <c r="A53" s="1" t="s">
        <v>105</v>
      </c>
      <c r="C53" s="8">
        <v>0</v>
      </c>
      <c r="D53" s="8"/>
      <c r="E53" s="8">
        <v>55688220497</v>
      </c>
      <c r="F53" s="8"/>
      <c r="G53" s="8">
        <v>0</v>
      </c>
      <c r="H53" s="8"/>
      <c r="I53" s="8">
        <f t="shared" si="0"/>
        <v>55688220497</v>
      </c>
      <c r="J53" s="8"/>
      <c r="K53" s="10">
        <f t="shared" si="1"/>
        <v>-6.4229169568060712E-2</v>
      </c>
      <c r="L53" s="8"/>
      <c r="M53" s="8">
        <v>0</v>
      </c>
      <c r="N53" s="8"/>
      <c r="O53" s="8">
        <v>55688220497</v>
      </c>
      <c r="P53" s="8"/>
      <c r="Q53" s="8">
        <v>0</v>
      </c>
      <c r="R53" s="8"/>
      <c r="S53" s="8">
        <f t="shared" si="2"/>
        <v>55688220497</v>
      </c>
      <c r="T53" s="8"/>
      <c r="U53" s="10">
        <f t="shared" si="3"/>
        <v>0.17022235834656241</v>
      </c>
    </row>
    <row r="54" spans="1:21">
      <c r="A54" s="1" t="s">
        <v>47</v>
      </c>
      <c r="C54" s="8">
        <v>0</v>
      </c>
      <c r="D54" s="8"/>
      <c r="E54" s="8">
        <v>3596769803</v>
      </c>
      <c r="F54" s="8"/>
      <c r="G54" s="8">
        <v>0</v>
      </c>
      <c r="H54" s="8"/>
      <c r="I54" s="8">
        <f t="shared" si="0"/>
        <v>3596769803</v>
      </c>
      <c r="J54" s="8"/>
      <c r="K54" s="10">
        <f t="shared" si="1"/>
        <v>-4.148409403504149E-3</v>
      </c>
      <c r="L54" s="8"/>
      <c r="M54" s="8">
        <v>0</v>
      </c>
      <c r="N54" s="8"/>
      <c r="O54" s="8">
        <v>2762514896</v>
      </c>
      <c r="P54" s="8"/>
      <c r="Q54" s="8">
        <v>0</v>
      </c>
      <c r="R54" s="8"/>
      <c r="S54" s="8">
        <f t="shared" si="2"/>
        <v>2762514896</v>
      </c>
      <c r="T54" s="8"/>
      <c r="U54" s="10">
        <f t="shared" si="3"/>
        <v>8.4441879515607995E-3</v>
      </c>
    </row>
    <row r="55" spans="1:21">
      <c r="A55" s="1" t="s">
        <v>100</v>
      </c>
      <c r="C55" s="8">
        <v>0</v>
      </c>
      <c r="D55" s="8"/>
      <c r="E55" s="8">
        <v>66853585011</v>
      </c>
      <c r="F55" s="8"/>
      <c r="G55" s="8">
        <v>0</v>
      </c>
      <c r="H55" s="8"/>
      <c r="I55" s="8">
        <f t="shared" si="0"/>
        <v>66853585011</v>
      </c>
      <c r="J55" s="8"/>
      <c r="K55" s="10">
        <f t="shared" si="1"/>
        <v>-7.710697539950305E-2</v>
      </c>
      <c r="L55" s="8"/>
      <c r="M55" s="8">
        <v>0</v>
      </c>
      <c r="N55" s="8"/>
      <c r="O55" s="8">
        <v>66853585011</v>
      </c>
      <c r="P55" s="8"/>
      <c r="Q55" s="8">
        <v>0</v>
      </c>
      <c r="R55" s="8"/>
      <c r="S55" s="8">
        <f t="shared" si="2"/>
        <v>66853585011</v>
      </c>
      <c r="T55" s="8"/>
      <c r="U55" s="10">
        <f t="shared" si="3"/>
        <v>0.20435156309417121</v>
      </c>
    </row>
    <row r="56" spans="1:21">
      <c r="A56" s="1" t="s">
        <v>103</v>
      </c>
      <c r="C56" s="8">
        <v>0</v>
      </c>
      <c r="D56" s="8"/>
      <c r="E56" s="8">
        <v>12791834439</v>
      </c>
      <c r="F56" s="8"/>
      <c r="G56" s="8">
        <v>0</v>
      </c>
      <c r="H56" s="8"/>
      <c r="I56" s="8">
        <f t="shared" si="0"/>
        <v>12791834439</v>
      </c>
      <c r="J56" s="8"/>
      <c r="K56" s="10">
        <f t="shared" si="1"/>
        <v>-1.4753728812601417E-2</v>
      </c>
      <c r="L56" s="8"/>
      <c r="M56" s="8">
        <v>0</v>
      </c>
      <c r="N56" s="8"/>
      <c r="O56" s="8">
        <v>12791834439</v>
      </c>
      <c r="P56" s="8"/>
      <c r="Q56" s="8">
        <v>0</v>
      </c>
      <c r="R56" s="8"/>
      <c r="S56" s="8">
        <f t="shared" si="2"/>
        <v>12791834439</v>
      </c>
      <c r="T56" s="8"/>
      <c r="U56" s="10">
        <f t="shared" si="3"/>
        <v>3.9100840471328377E-2</v>
      </c>
    </row>
    <row r="57" spans="1:21">
      <c r="A57" s="1" t="s">
        <v>72</v>
      </c>
      <c r="C57" s="8">
        <v>0</v>
      </c>
      <c r="D57" s="8"/>
      <c r="E57" s="8">
        <v>7755129028</v>
      </c>
      <c r="F57" s="8"/>
      <c r="G57" s="8">
        <v>0</v>
      </c>
      <c r="H57" s="8"/>
      <c r="I57" s="8">
        <f t="shared" si="0"/>
        <v>7755129028</v>
      </c>
      <c r="J57" s="8"/>
      <c r="K57" s="10">
        <f t="shared" si="1"/>
        <v>-8.9445396695417029E-3</v>
      </c>
      <c r="L57" s="8"/>
      <c r="M57" s="8">
        <v>0</v>
      </c>
      <c r="N57" s="8"/>
      <c r="O57" s="8">
        <v>39421913804</v>
      </c>
      <c r="P57" s="8"/>
      <c r="Q57" s="8">
        <v>0</v>
      </c>
      <c r="R57" s="8"/>
      <c r="S57" s="8">
        <f t="shared" si="2"/>
        <v>39421913804</v>
      </c>
      <c r="T57" s="8"/>
      <c r="U57" s="10">
        <f t="shared" si="3"/>
        <v>0.12050108763330454</v>
      </c>
    </row>
    <row r="58" spans="1:21">
      <c r="A58" s="1" t="s">
        <v>93</v>
      </c>
      <c r="C58" s="8">
        <v>0</v>
      </c>
      <c r="D58" s="8"/>
      <c r="E58" s="8">
        <v>-2195856450</v>
      </c>
      <c r="F58" s="8"/>
      <c r="G58" s="8">
        <v>0</v>
      </c>
      <c r="H58" s="8"/>
      <c r="I58" s="8">
        <f t="shared" si="0"/>
        <v>-2195856450</v>
      </c>
      <c r="J58" s="8"/>
      <c r="K58" s="10">
        <f t="shared" si="1"/>
        <v>2.5326367949172974E-3</v>
      </c>
      <c r="L58" s="8"/>
      <c r="M58" s="8">
        <v>0</v>
      </c>
      <c r="N58" s="8"/>
      <c r="O58" s="8">
        <v>-523771159</v>
      </c>
      <c r="P58" s="8"/>
      <c r="Q58" s="8">
        <v>0</v>
      </c>
      <c r="R58" s="8"/>
      <c r="S58" s="8">
        <f t="shared" si="2"/>
        <v>-523771159</v>
      </c>
      <c r="T58" s="8"/>
      <c r="U58" s="10">
        <f t="shared" si="3"/>
        <v>-1.6010129453444351E-3</v>
      </c>
    </row>
    <row r="59" spans="1:21">
      <c r="A59" s="1" t="s">
        <v>92</v>
      </c>
      <c r="C59" s="8">
        <v>0</v>
      </c>
      <c r="D59" s="8"/>
      <c r="E59" s="8">
        <v>35190771611</v>
      </c>
      <c r="F59" s="8"/>
      <c r="G59" s="8">
        <v>0</v>
      </c>
      <c r="H59" s="8"/>
      <c r="I59" s="8">
        <f t="shared" si="0"/>
        <v>35190771611</v>
      </c>
      <c r="J59" s="8"/>
      <c r="K59" s="10">
        <f t="shared" si="1"/>
        <v>-4.0588009759722522E-2</v>
      </c>
      <c r="L59" s="8"/>
      <c r="M59" s="8">
        <v>0</v>
      </c>
      <c r="N59" s="8"/>
      <c r="O59" s="8">
        <v>102053237671</v>
      </c>
      <c r="P59" s="8"/>
      <c r="Q59" s="8">
        <v>0</v>
      </c>
      <c r="R59" s="8"/>
      <c r="S59" s="8">
        <f t="shared" si="2"/>
        <v>102053237671</v>
      </c>
      <c r="T59" s="8"/>
      <c r="U59" s="10">
        <f t="shared" si="3"/>
        <v>0.31194645183887143</v>
      </c>
    </row>
    <row r="60" spans="1:21">
      <c r="A60" s="1" t="s">
        <v>86</v>
      </c>
      <c r="C60" s="8">
        <v>0</v>
      </c>
      <c r="D60" s="8"/>
      <c r="E60" s="8">
        <v>3602878120</v>
      </c>
      <c r="F60" s="8"/>
      <c r="G60" s="8">
        <v>0</v>
      </c>
      <c r="H60" s="8"/>
      <c r="I60" s="8">
        <f t="shared" si="0"/>
        <v>3602878120</v>
      </c>
      <c r="J60" s="8"/>
      <c r="K60" s="10">
        <f t="shared" si="1"/>
        <v>-4.1554545582041386E-3</v>
      </c>
      <c r="L60" s="8"/>
      <c r="M60" s="8">
        <v>0</v>
      </c>
      <c r="N60" s="8"/>
      <c r="O60" s="8">
        <v>18610237025</v>
      </c>
      <c r="P60" s="8"/>
      <c r="Q60" s="8">
        <v>0</v>
      </c>
      <c r="R60" s="8"/>
      <c r="S60" s="8">
        <f t="shared" si="2"/>
        <v>18610237025</v>
      </c>
      <c r="T60" s="8"/>
      <c r="U60" s="10">
        <f t="shared" si="3"/>
        <v>5.6885969914493337E-2</v>
      </c>
    </row>
    <row r="61" spans="1:21">
      <c r="A61" s="1" t="s">
        <v>82</v>
      </c>
      <c r="C61" s="8">
        <v>0</v>
      </c>
      <c r="D61" s="8"/>
      <c r="E61" s="8">
        <v>-8718834358</v>
      </c>
      <c r="F61" s="8"/>
      <c r="G61" s="8">
        <v>0</v>
      </c>
      <c r="H61" s="8"/>
      <c r="I61" s="8">
        <f t="shared" si="0"/>
        <v>-8718834358</v>
      </c>
      <c r="J61" s="8"/>
      <c r="K61" s="10">
        <f t="shared" si="1"/>
        <v>1.0056049294051045E-2</v>
      </c>
      <c r="L61" s="8"/>
      <c r="M61" s="8">
        <v>0</v>
      </c>
      <c r="N61" s="8"/>
      <c r="O61" s="8">
        <v>6237496391</v>
      </c>
      <c r="P61" s="8"/>
      <c r="Q61" s="8">
        <v>0</v>
      </c>
      <c r="R61" s="8"/>
      <c r="S61" s="8">
        <f t="shared" si="2"/>
        <v>6237496391</v>
      </c>
      <c r="T61" s="8"/>
      <c r="U61" s="10">
        <f t="shared" si="3"/>
        <v>1.9066174792053019E-2</v>
      </c>
    </row>
    <row r="62" spans="1:21">
      <c r="A62" s="1" t="s">
        <v>99</v>
      </c>
      <c r="C62" s="8">
        <v>0</v>
      </c>
      <c r="D62" s="8"/>
      <c r="E62" s="8">
        <v>-12975929826</v>
      </c>
      <c r="F62" s="8"/>
      <c r="G62" s="8">
        <v>0</v>
      </c>
      <c r="H62" s="8"/>
      <c r="I62" s="8">
        <f t="shared" si="0"/>
        <v>-12975929826</v>
      </c>
      <c r="J62" s="8"/>
      <c r="K62" s="10">
        <f t="shared" si="1"/>
        <v>1.496605906346583E-2</v>
      </c>
      <c r="L62" s="8"/>
      <c r="M62" s="8">
        <v>0</v>
      </c>
      <c r="N62" s="8"/>
      <c r="O62" s="8">
        <v>-823868559</v>
      </c>
      <c r="P62" s="8"/>
      <c r="Q62" s="8">
        <v>0</v>
      </c>
      <c r="R62" s="8"/>
      <c r="S62" s="8">
        <f t="shared" si="2"/>
        <v>-823868559</v>
      </c>
      <c r="T62" s="8"/>
      <c r="U62" s="10">
        <f t="shared" si="3"/>
        <v>-2.518321609650266E-3</v>
      </c>
    </row>
    <row r="63" spans="1:21">
      <c r="A63" s="1" t="s">
        <v>28</v>
      </c>
      <c r="C63" s="8">
        <v>0</v>
      </c>
      <c r="D63" s="8"/>
      <c r="E63" s="8">
        <v>-438073043</v>
      </c>
      <c r="F63" s="8"/>
      <c r="G63" s="8">
        <v>0</v>
      </c>
      <c r="H63" s="8"/>
      <c r="I63" s="8">
        <f t="shared" si="0"/>
        <v>-438073043</v>
      </c>
      <c r="J63" s="8"/>
      <c r="K63" s="10">
        <f t="shared" si="1"/>
        <v>5.0526067292021174E-4</v>
      </c>
      <c r="L63" s="8"/>
      <c r="M63" s="8">
        <v>0</v>
      </c>
      <c r="N63" s="8"/>
      <c r="O63" s="8">
        <v>-660740004</v>
      </c>
      <c r="P63" s="8"/>
      <c r="Q63" s="8">
        <v>0</v>
      </c>
      <c r="R63" s="8"/>
      <c r="S63" s="8">
        <f t="shared" si="2"/>
        <v>-660740004</v>
      </c>
      <c r="T63" s="8"/>
      <c r="U63" s="10">
        <f t="shared" si="3"/>
        <v>-2.0196860436733858E-3</v>
      </c>
    </row>
    <row r="64" spans="1:21">
      <c r="A64" s="1" t="s">
        <v>75</v>
      </c>
      <c r="C64" s="8">
        <v>0</v>
      </c>
      <c r="D64" s="8"/>
      <c r="E64" s="8">
        <v>116328662263</v>
      </c>
      <c r="F64" s="8"/>
      <c r="G64" s="8">
        <v>0</v>
      </c>
      <c r="H64" s="8"/>
      <c r="I64" s="8">
        <f t="shared" si="0"/>
        <v>116328662263</v>
      </c>
      <c r="J64" s="8"/>
      <c r="K64" s="10">
        <f t="shared" si="1"/>
        <v>-0.13417008673348438</v>
      </c>
      <c r="L64" s="8"/>
      <c r="M64" s="8">
        <v>0</v>
      </c>
      <c r="N64" s="8"/>
      <c r="O64" s="8">
        <v>191863843733</v>
      </c>
      <c r="P64" s="8"/>
      <c r="Q64" s="8">
        <v>0</v>
      </c>
      <c r="R64" s="8"/>
      <c r="S64" s="8">
        <f t="shared" si="2"/>
        <v>191863843733</v>
      </c>
      <c r="T64" s="8"/>
      <c r="U64" s="10">
        <f t="shared" si="3"/>
        <v>0.58647081322031092</v>
      </c>
    </row>
    <row r="65" spans="1:21">
      <c r="A65" s="1" t="s">
        <v>95</v>
      </c>
      <c r="C65" s="8">
        <v>0</v>
      </c>
      <c r="D65" s="8"/>
      <c r="E65" s="8">
        <v>-93713293</v>
      </c>
      <c r="F65" s="8"/>
      <c r="G65" s="8">
        <v>0</v>
      </c>
      <c r="H65" s="8"/>
      <c r="I65" s="8">
        <f t="shared" si="0"/>
        <v>-93713293</v>
      </c>
      <c r="J65" s="8"/>
      <c r="K65" s="10">
        <f t="shared" si="1"/>
        <v>1.0808617932409271E-4</v>
      </c>
      <c r="L65" s="8"/>
      <c r="M65" s="8">
        <v>0</v>
      </c>
      <c r="N65" s="8"/>
      <c r="O65" s="8">
        <v>715388811</v>
      </c>
      <c r="P65" s="8"/>
      <c r="Q65" s="8">
        <v>0</v>
      </c>
      <c r="R65" s="8"/>
      <c r="S65" s="8">
        <f t="shared" si="2"/>
        <v>715388811</v>
      </c>
      <c r="T65" s="8"/>
      <c r="U65" s="10">
        <f t="shared" si="3"/>
        <v>2.1867312235219188E-3</v>
      </c>
    </row>
    <row r="66" spans="1:21">
      <c r="A66" s="1" t="s">
        <v>21</v>
      </c>
      <c r="C66" s="8">
        <v>0</v>
      </c>
      <c r="D66" s="8"/>
      <c r="E66" s="8">
        <v>-2319323105</v>
      </c>
      <c r="F66" s="8"/>
      <c r="G66" s="8">
        <v>0</v>
      </c>
      <c r="H66" s="8"/>
      <c r="I66" s="8">
        <f t="shared" si="0"/>
        <v>-2319323105</v>
      </c>
      <c r="J66" s="8"/>
      <c r="K66" s="10">
        <f t="shared" si="1"/>
        <v>2.6750396343189166E-3</v>
      </c>
      <c r="L66" s="8"/>
      <c r="M66" s="8">
        <v>0</v>
      </c>
      <c r="N66" s="8"/>
      <c r="O66" s="8">
        <v>-8028426136</v>
      </c>
      <c r="P66" s="8"/>
      <c r="Q66" s="8">
        <v>0</v>
      </c>
      <c r="R66" s="8"/>
      <c r="S66" s="8">
        <f t="shared" si="2"/>
        <v>-8028426136</v>
      </c>
      <c r="T66" s="8"/>
      <c r="U66" s="10">
        <f t="shared" si="3"/>
        <v>-2.4540515363652548E-2</v>
      </c>
    </row>
    <row r="67" spans="1:21">
      <c r="A67" s="1" t="s">
        <v>54</v>
      </c>
      <c r="C67" s="8">
        <v>0</v>
      </c>
      <c r="D67" s="8"/>
      <c r="E67" s="8">
        <v>-2744004900</v>
      </c>
      <c r="F67" s="8"/>
      <c r="G67" s="8">
        <v>0</v>
      </c>
      <c r="H67" s="8"/>
      <c r="I67" s="8">
        <f t="shared" si="0"/>
        <v>-2744004900</v>
      </c>
      <c r="J67" s="8"/>
      <c r="K67" s="10">
        <f t="shared" si="1"/>
        <v>3.1648552323050804E-3</v>
      </c>
      <c r="L67" s="8"/>
      <c r="M67" s="8">
        <v>0</v>
      </c>
      <c r="N67" s="8"/>
      <c r="O67" s="8">
        <v>7622235835</v>
      </c>
      <c r="P67" s="8"/>
      <c r="Q67" s="8">
        <v>0</v>
      </c>
      <c r="R67" s="8"/>
      <c r="S67" s="8">
        <f t="shared" si="2"/>
        <v>7622235835</v>
      </c>
      <c r="T67" s="8"/>
      <c r="U67" s="10">
        <f t="shared" si="3"/>
        <v>2.3298912195933358E-2</v>
      </c>
    </row>
    <row r="68" spans="1:21">
      <c r="A68" s="1" t="s">
        <v>74</v>
      </c>
      <c r="C68" s="8">
        <v>0</v>
      </c>
      <c r="D68" s="8"/>
      <c r="E68" s="8">
        <v>-1533603440</v>
      </c>
      <c r="F68" s="8"/>
      <c r="G68" s="8">
        <v>0</v>
      </c>
      <c r="H68" s="8"/>
      <c r="I68" s="8">
        <f t="shared" si="0"/>
        <v>-1533603440</v>
      </c>
      <c r="J68" s="8"/>
      <c r="K68" s="10">
        <f t="shared" si="1"/>
        <v>1.7688134854879707E-3</v>
      </c>
      <c r="L68" s="8"/>
      <c r="M68" s="8">
        <v>0</v>
      </c>
      <c r="N68" s="8"/>
      <c r="O68" s="8">
        <v>-1282650149</v>
      </c>
      <c r="P68" s="8"/>
      <c r="Q68" s="8">
        <v>0</v>
      </c>
      <c r="R68" s="8"/>
      <c r="S68" s="8">
        <f t="shared" si="2"/>
        <v>-1282650149</v>
      </c>
      <c r="T68" s="8"/>
      <c r="U68" s="10">
        <f t="shared" si="3"/>
        <v>-3.9206807354907613E-3</v>
      </c>
    </row>
    <row r="69" spans="1:21">
      <c r="A69" s="1" t="s">
        <v>42</v>
      </c>
      <c r="C69" s="8">
        <v>0</v>
      </c>
      <c r="D69" s="8"/>
      <c r="E69" s="8">
        <v>3082081760</v>
      </c>
      <c r="F69" s="8"/>
      <c r="G69" s="8">
        <v>0</v>
      </c>
      <c r="H69" s="8"/>
      <c r="I69" s="8">
        <f t="shared" si="0"/>
        <v>3082081760</v>
      </c>
      <c r="J69" s="8"/>
      <c r="K69" s="10">
        <f t="shared" si="1"/>
        <v>-3.5547832237938243E-3</v>
      </c>
      <c r="L69" s="8"/>
      <c r="M69" s="8">
        <v>0</v>
      </c>
      <c r="N69" s="8"/>
      <c r="O69" s="8">
        <v>5603932900</v>
      </c>
      <c r="P69" s="8"/>
      <c r="Q69" s="8">
        <v>0</v>
      </c>
      <c r="R69" s="8"/>
      <c r="S69" s="8">
        <f t="shared" si="2"/>
        <v>5603932900</v>
      </c>
      <c r="T69" s="8"/>
      <c r="U69" s="10">
        <f t="shared" si="3"/>
        <v>1.7129559280948461E-2</v>
      </c>
    </row>
    <row r="70" spans="1:21">
      <c r="A70" s="1" t="s">
        <v>36</v>
      </c>
      <c r="C70" s="8">
        <v>0</v>
      </c>
      <c r="D70" s="8"/>
      <c r="E70" s="8">
        <v>-1476164250</v>
      </c>
      <c r="F70" s="8"/>
      <c r="G70" s="8">
        <v>0</v>
      </c>
      <c r="H70" s="8"/>
      <c r="I70" s="8">
        <f t="shared" si="0"/>
        <v>-1476164250</v>
      </c>
      <c r="J70" s="8"/>
      <c r="K70" s="10">
        <f t="shared" si="1"/>
        <v>1.7025647987560827E-3</v>
      </c>
      <c r="L70" s="8"/>
      <c r="M70" s="8">
        <v>0</v>
      </c>
      <c r="N70" s="8"/>
      <c r="O70" s="8">
        <v>-50681639250</v>
      </c>
      <c r="P70" s="8"/>
      <c r="Q70" s="8">
        <v>0</v>
      </c>
      <c r="R70" s="8"/>
      <c r="S70" s="8">
        <f t="shared" si="2"/>
        <v>-50681639250</v>
      </c>
      <c r="T70" s="8"/>
      <c r="U70" s="10">
        <f t="shared" si="3"/>
        <v>-0.15491872573786872</v>
      </c>
    </row>
    <row r="71" spans="1:21">
      <c r="A71" s="1" t="s">
        <v>56</v>
      </c>
      <c r="C71" s="8">
        <v>0</v>
      </c>
      <c r="D71" s="8"/>
      <c r="E71" s="8">
        <v>-3153524220</v>
      </c>
      <c r="F71" s="8"/>
      <c r="G71" s="8">
        <v>0</v>
      </c>
      <c r="H71" s="8"/>
      <c r="I71" s="8">
        <f t="shared" si="0"/>
        <v>-3153524220</v>
      </c>
      <c r="J71" s="8"/>
      <c r="K71" s="10">
        <f t="shared" si="1"/>
        <v>3.6371828737870684E-3</v>
      </c>
      <c r="L71" s="8"/>
      <c r="M71" s="8">
        <v>0</v>
      </c>
      <c r="N71" s="8"/>
      <c r="O71" s="8">
        <v>71671005000</v>
      </c>
      <c r="P71" s="8"/>
      <c r="Q71" s="8">
        <v>0</v>
      </c>
      <c r="R71" s="8"/>
      <c r="S71" s="8">
        <f t="shared" si="2"/>
        <v>71671005000</v>
      </c>
      <c r="T71" s="8"/>
      <c r="U71" s="10">
        <f t="shared" si="3"/>
        <v>0.21907698589193556</v>
      </c>
    </row>
    <row r="72" spans="1:21">
      <c r="A72" s="1" t="s">
        <v>102</v>
      </c>
      <c r="C72" s="8">
        <v>0</v>
      </c>
      <c r="D72" s="8"/>
      <c r="E72" s="8">
        <v>109919700</v>
      </c>
      <c r="F72" s="8"/>
      <c r="G72" s="8">
        <v>0</v>
      </c>
      <c r="H72" s="8"/>
      <c r="I72" s="8">
        <f t="shared" si="0"/>
        <v>109919700</v>
      </c>
      <c r="J72" s="8"/>
      <c r="K72" s="10">
        <f t="shared" si="1"/>
        <v>-1.2677817655442405E-4</v>
      </c>
      <c r="L72" s="8"/>
      <c r="M72" s="8">
        <v>0</v>
      </c>
      <c r="N72" s="8"/>
      <c r="O72" s="8">
        <v>109919700</v>
      </c>
      <c r="P72" s="8"/>
      <c r="Q72" s="8">
        <v>0</v>
      </c>
      <c r="R72" s="8"/>
      <c r="S72" s="8">
        <f t="shared" si="2"/>
        <v>109919700</v>
      </c>
      <c r="T72" s="8"/>
      <c r="U72" s="10">
        <f t="shared" si="3"/>
        <v>3.3599189192541374E-4</v>
      </c>
    </row>
    <row r="73" spans="1:21">
      <c r="A73" s="1" t="s">
        <v>18</v>
      </c>
      <c r="C73" s="8">
        <v>0</v>
      </c>
      <c r="D73" s="8"/>
      <c r="E73" s="8">
        <v>-2283818848</v>
      </c>
      <c r="F73" s="8"/>
      <c r="G73" s="8">
        <v>0</v>
      </c>
      <c r="H73" s="8"/>
      <c r="I73" s="8">
        <f t="shared" ref="I73:I99" si="4">C73+E73+G73</f>
        <v>-2283818848</v>
      </c>
      <c r="J73" s="8"/>
      <c r="K73" s="10">
        <f t="shared" ref="K73:K99" si="5">I73/$I$100</f>
        <v>2.634090059653232E-3</v>
      </c>
      <c r="L73" s="8"/>
      <c r="M73" s="8">
        <v>0</v>
      </c>
      <c r="N73" s="8"/>
      <c r="O73" s="8">
        <v>6332406809</v>
      </c>
      <c r="P73" s="8"/>
      <c r="Q73" s="8">
        <v>0</v>
      </c>
      <c r="R73" s="8"/>
      <c r="S73" s="8">
        <f t="shared" ref="S73:S99" si="6">M73+O73+Q73</f>
        <v>6332406809</v>
      </c>
      <c r="T73" s="8"/>
      <c r="U73" s="10">
        <f t="shared" ref="U73:U99" si="7">S73/$S$100</f>
        <v>1.9356287764588895E-2</v>
      </c>
    </row>
    <row r="74" spans="1:21">
      <c r="A74" s="1" t="s">
        <v>101</v>
      </c>
      <c r="C74" s="8">
        <v>0</v>
      </c>
      <c r="D74" s="8"/>
      <c r="E74" s="8">
        <v>134007860</v>
      </c>
      <c r="F74" s="8"/>
      <c r="G74" s="8">
        <v>0</v>
      </c>
      <c r="H74" s="8"/>
      <c r="I74" s="8">
        <f t="shared" si="4"/>
        <v>134007860</v>
      </c>
      <c r="J74" s="8"/>
      <c r="K74" s="10">
        <f t="shared" si="5"/>
        <v>-1.5456075785105438E-4</v>
      </c>
      <c r="L74" s="8"/>
      <c r="M74" s="8">
        <v>0</v>
      </c>
      <c r="N74" s="8"/>
      <c r="O74" s="8">
        <v>134007871</v>
      </c>
      <c r="P74" s="8"/>
      <c r="Q74" s="8">
        <v>0</v>
      </c>
      <c r="R74" s="8"/>
      <c r="S74" s="8">
        <f t="shared" si="6"/>
        <v>134007871</v>
      </c>
      <c r="T74" s="8"/>
      <c r="U74" s="10">
        <f t="shared" si="7"/>
        <v>4.0962227981141493E-4</v>
      </c>
    </row>
    <row r="75" spans="1:21">
      <c r="A75" s="1" t="s">
        <v>43</v>
      </c>
      <c r="C75" s="8">
        <v>0</v>
      </c>
      <c r="D75" s="8"/>
      <c r="E75" s="8">
        <v>41811406253</v>
      </c>
      <c r="F75" s="8"/>
      <c r="G75" s="8">
        <v>0</v>
      </c>
      <c r="H75" s="8"/>
      <c r="I75" s="8">
        <f t="shared" si="4"/>
        <v>41811406253</v>
      </c>
      <c r="J75" s="8"/>
      <c r="K75" s="10">
        <f t="shared" si="5"/>
        <v>-4.8224056688033028E-2</v>
      </c>
      <c r="L75" s="8"/>
      <c r="M75" s="8">
        <v>0</v>
      </c>
      <c r="N75" s="8"/>
      <c r="O75" s="8">
        <v>74781299906</v>
      </c>
      <c r="P75" s="8"/>
      <c r="Q75" s="8">
        <v>0</v>
      </c>
      <c r="R75" s="8"/>
      <c r="S75" s="8">
        <f t="shared" si="6"/>
        <v>74781299906</v>
      </c>
      <c r="T75" s="8"/>
      <c r="U75" s="10">
        <f t="shared" si="7"/>
        <v>0.22858423409142042</v>
      </c>
    </row>
    <row r="76" spans="1:21">
      <c r="A76" s="1" t="s">
        <v>41</v>
      </c>
      <c r="C76" s="8">
        <v>0</v>
      </c>
      <c r="D76" s="8"/>
      <c r="E76" s="8">
        <v>52624808760</v>
      </c>
      <c r="F76" s="8"/>
      <c r="G76" s="8">
        <v>0</v>
      </c>
      <c r="H76" s="8"/>
      <c r="I76" s="8">
        <f t="shared" si="4"/>
        <v>52624808760</v>
      </c>
      <c r="J76" s="8"/>
      <c r="K76" s="10">
        <f t="shared" si="5"/>
        <v>-6.0695919804348832E-2</v>
      </c>
      <c r="L76" s="8"/>
      <c r="M76" s="8">
        <v>0</v>
      </c>
      <c r="N76" s="8"/>
      <c r="O76" s="8">
        <v>89665817067</v>
      </c>
      <c r="P76" s="8"/>
      <c r="Q76" s="8">
        <v>0</v>
      </c>
      <c r="R76" s="8"/>
      <c r="S76" s="8">
        <f t="shared" si="6"/>
        <v>89665817067</v>
      </c>
      <c r="T76" s="8"/>
      <c r="U76" s="10">
        <f t="shared" si="7"/>
        <v>0.27408178440606534</v>
      </c>
    </row>
    <row r="77" spans="1:21">
      <c r="A77" s="1" t="s">
        <v>88</v>
      </c>
      <c r="C77" s="8">
        <v>0</v>
      </c>
      <c r="D77" s="8"/>
      <c r="E77" s="8">
        <v>-54864935363</v>
      </c>
      <c r="F77" s="8"/>
      <c r="G77" s="8">
        <v>0</v>
      </c>
      <c r="H77" s="8"/>
      <c r="I77" s="8">
        <f t="shared" si="4"/>
        <v>-54864935363</v>
      </c>
      <c r="J77" s="8"/>
      <c r="K77" s="10">
        <f t="shared" si="5"/>
        <v>6.3279616502751351E-2</v>
      </c>
      <c r="L77" s="8"/>
      <c r="M77" s="8">
        <v>0</v>
      </c>
      <c r="N77" s="8"/>
      <c r="O77" s="8">
        <v>-55094016184</v>
      </c>
      <c r="P77" s="8"/>
      <c r="Q77" s="8">
        <v>0</v>
      </c>
      <c r="R77" s="8"/>
      <c r="S77" s="8">
        <f t="shared" si="6"/>
        <v>-55094016184</v>
      </c>
      <c r="T77" s="8"/>
      <c r="U77" s="10">
        <f t="shared" si="7"/>
        <v>-0.16840605215836219</v>
      </c>
    </row>
    <row r="78" spans="1:21">
      <c r="A78" s="1" t="s">
        <v>58</v>
      </c>
      <c r="C78" s="8">
        <v>0</v>
      </c>
      <c r="D78" s="8"/>
      <c r="E78" s="8">
        <v>-72171492796</v>
      </c>
      <c r="F78" s="8"/>
      <c r="G78" s="8">
        <v>0</v>
      </c>
      <c r="H78" s="8"/>
      <c r="I78" s="8">
        <f t="shared" si="4"/>
        <v>-72171492796</v>
      </c>
      <c r="J78" s="8"/>
      <c r="K78" s="10">
        <f t="shared" si="5"/>
        <v>8.3240495160445599E-2</v>
      </c>
      <c r="L78" s="8"/>
      <c r="M78" s="8">
        <v>0</v>
      </c>
      <c r="N78" s="8"/>
      <c r="O78" s="8">
        <v>-49433342546</v>
      </c>
      <c r="P78" s="8"/>
      <c r="Q78" s="8">
        <v>0</v>
      </c>
      <c r="R78" s="8"/>
      <c r="S78" s="8">
        <f t="shared" si="6"/>
        <v>-49433342546</v>
      </c>
      <c r="T78" s="8"/>
      <c r="U78" s="10">
        <f t="shared" si="7"/>
        <v>-0.15110305328551288</v>
      </c>
    </row>
    <row r="79" spans="1:21">
      <c r="A79" s="1" t="s">
        <v>57</v>
      </c>
      <c r="C79" s="8">
        <v>0</v>
      </c>
      <c r="D79" s="8"/>
      <c r="E79" s="8">
        <v>-35620557682</v>
      </c>
      <c r="F79" s="8"/>
      <c r="G79" s="8">
        <v>0</v>
      </c>
      <c r="H79" s="8"/>
      <c r="I79" s="8">
        <f t="shared" si="4"/>
        <v>-35620557682</v>
      </c>
      <c r="J79" s="8"/>
      <c r="K79" s="10">
        <f t="shared" si="5"/>
        <v>4.1083712480798638E-2</v>
      </c>
      <c r="L79" s="8"/>
      <c r="M79" s="8">
        <v>0</v>
      </c>
      <c r="N79" s="8"/>
      <c r="O79" s="8">
        <v>27061400982</v>
      </c>
      <c r="P79" s="8"/>
      <c r="Q79" s="8">
        <v>0</v>
      </c>
      <c r="R79" s="8"/>
      <c r="S79" s="8">
        <f t="shared" si="6"/>
        <v>27061400982</v>
      </c>
      <c r="T79" s="8"/>
      <c r="U79" s="10">
        <f t="shared" si="7"/>
        <v>8.2718669302176306E-2</v>
      </c>
    </row>
    <row r="80" spans="1:21">
      <c r="A80" s="1" t="s">
        <v>61</v>
      </c>
      <c r="C80" s="8">
        <v>0</v>
      </c>
      <c r="D80" s="8"/>
      <c r="E80" s="8">
        <v>-69242050166</v>
      </c>
      <c r="F80" s="8"/>
      <c r="G80" s="8">
        <v>0</v>
      </c>
      <c r="H80" s="8"/>
      <c r="I80" s="8">
        <f t="shared" si="4"/>
        <v>-69242050166</v>
      </c>
      <c r="J80" s="8"/>
      <c r="K80" s="10">
        <f t="shared" si="5"/>
        <v>7.9861761458004665E-2</v>
      </c>
      <c r="L80" s="8"/>
      <c r="M80" s="8">
        <v>0</v>
      </c>
      <c r="N80" s="8"/>
      <c r="O80" s="8">
        <v>-32476359812</v>
      </c>
      <c r="P80" s="8"/>
      <c r="Q80" s="8">
        <v>0</v>
      </c>
      <c r="R80" s="8"/>
      <c r="S80" s="8">
        <f t="shared" si="6"/>
        <v>-32476359812</v>
      </c>
      <c r="T80" s="8"/>
      <c r="U80" s="10">
        <f t="shared" si="7"/>
        <v>-9.9270590950342422E-2</v>
      </c>
    </row>
    <row r="81" spans="1:21">
      <c r="A81" s="1" t="s">
        <v>62</v>
      </c>
      <c r="C81" s="8">
        <v>0</v>
      </c>
      <c r="D81" s="8"/>
      <c r="E81" s="8">
        <v>-6821830464</v>
      </c>
      <c r="F81" s="8"/>
      <c r="G81" s="8">
        <v>0</v>
      </c>
      <c r="H81" s="8"/>
      <c r="I81" s="8">
        <f t="shared" si="4"/>
        <v>-6821830464</v>
      </c>
      <c r="J81" s="8"/>
      <c r="K81" s="10">
        <f t="shared" si="5"/>
        <v>7.8681003222292323E-3</v>
      </c>
      <c r="L81" s="8"/>
      <c r="M81" s="8">
        <v>0</v>
      </c>
      <c r="N81" s="8"/>
      <c r="O81" s="8">
        <v>26206065600</v>
      </c>
      <c r="P81" s="8"/>
      <c r="Q81" s="8">
        <v>0</v>
      </c>
      <c r="R81" s="8"/>
      <c r="S81" s="8">
        <f t="shared" si="6"/>
        <v>26206065600</v>
      </c>
      <c r="T81" s="8"/>
      <c r="U81" s="10">
        <f t="shared" si="7"/>
        <v>8.0104162955916935E-2</v>
      </c>
    </row>
    <row r="82" spans="1:21">
      <c r="A82" s="1" t="s">
        <v>77</v>
      </c>
      <c r="C82" s="8">
        <v>0</v>
      </c>
      <c r="D82" s="8"/>
      <c r="E82" s="8">
        <v>-1259165241</v>
      </c>
      <c r="F82" s="8"/>
      <c r="G82" s="8">
        <v>0</v>
      </c>
      <c r="H82" s="8"/>
      <c r="I82" s="8">
        <f t="shared" si="4"/>
        <v>-1259165241</v>
      </c>
      <c r="J82" s="8"/>
      <c r="K82" s="10">
        <f t="shared" si="5"/>
        <v>1.4522844697965143E-3</v>
      </c>
      <c r="L82" s="8"/>
      <c r="M82" s="8">
        <v>0</v>
      </c>
      <c r="N82" s="8"/>
      <c r="O82" s="8">
        <v>-926555555</v>
      </c>
      <c r="P82" s="8"/>
      <c r="Q82" s="8">
        <v>0</v>
      </c>
      <c r="R82" s="8"/>
      <c r="S82" s="8">
        <f t="shared" si="6"/>
        <v>-926555555</v>
      </c>
      <c r="T82" s="8"/>
      <c r="U82" s="10">
        <f t="shared" si="7"/>
        <v>-2.8322052725621681E-3</v>
      </c>
    </row>
    <row r="83" spans="1:21">
      <c r="A83" s="1" t="s">
        <v>91</v>
      </c>
      <c r="C83" s="8">
        <v>0</v>
      </c>
      <c r="D83" s="8"/>
      <c r="E83" s="8">
        <v>-19074562833</v>
      </c>
      <c r="F83" s="8"/>
      <c r="G83" s="8">
        <v>0</v>
      </c>
      <c r="H83" s="8"/>
      <c r="I83" s="8">
        <f t="shared" si="4"/>
        <v>-19074562833</v>
      </c>
      <c r="J83" s="8"/>
      <c r="K83" s="10">
        <f t="shared" si="5"/>
        <v>2.2000044528328672E-2</v>
      </c>
      <c r="L83" s="8"/>
      <c r="M83" s="8">
        <v>0</v>
      </c>
      <c r="N83" s="8"/>
      <c r="O83" s="8">
        <v>-20659099667</v>
      </c>
      <c r="P83" s="8"/>
      <c r="Q83" s="8">
        <v>0</v>
      </c>
      <c r="R83" s="8"/>
      <c r="S83" s="8">
        <f t="shared" si="6"/>
        <v>-20659099667</v>
      </c>
      <c r="T83" s="8"/>
      <c r="U83" s="10">
        <f t="shared" si="7"/>
        <v>-6.3148734781763555E-2</v>
      </c>
    </row>
    <row r="84" spans="1:21">
      <c r="A84" s="1" t="s">
        <v>94</v>
      </c>
      <c r="C84" s="8">
        <v>0</v>
      </c>
      <c r="D84" s="8"/>
      <c r="E84" s="8">
        <v>-2801248051</v>
      </c>
      <c r="F84" s="8"/>
      <c r="G84" s="8">
        <v>0</v>
      </c>
      <c r="H84" s="8"/>
      <c r="I84" s="8">
        <f t="shared" si="4"/>
        <v>-2801248051</v>
      </c>
      <c r="J84" s="8"/>
      <c r="K84" s="10">
        <f t="shared" si="5"/>
        <v>3.2308778133711634E-3</v>
      </c>
      <c r="L84" s="8"/>
      <c r="M84" s="8">
        <v>0</v>
      </c>
      <c r="N84" s="8"/>
      <c r="O84" s="8">
        <v>20809271238</v>
      </c>
      <c r="P84" s="8"/>
      <c r="Q84" s="8">
        <v>0</v>
      </c>
      <c r="R84" s="8"/>
      <c r="S84" s="8">
        <f t="shared" si="6"/>
        <v>20809271238</v>
      </c>
      <c r="T84" s="8"/>
      <c r="U84" s="10">
        <f t="shared" si="7"/>
        <v>6.3607764694087743E-2</v>
      </c>
    </row>
    <row r="85" spans="1:21">
      <c r="A85" s="1" t="s">
        <v>44</v>
      </c>
      <c r="C85" s="8">
        <v>0</v>
      </c>
      <c r="D85" s="8"/>
      <c r="E85" s="8">
        <v>-90168558955</v>
      </c>
      <c r="F85" s="8"/>
      <c r="G85" s="8">
        <v>0</v>
      </c>
      <c r="H85" s="8"/>
      <c r="I85" s="8">
        <f t="shared" si="4"/>
        <v>-90168558955</v>
      </c>
      <c r="J85" s="8"/>
      <c r="K85" s="10">
        <f t="shared" si="5"/>
        <v>0.10399778644642393</v>
      </c>
      <c r="L85" s="8"/>
      <c r="M85" s="8">
        <v>0</v>
      </c>
      <c r="N85" s="8"/>
      <c r="O85" s="8">
        <v>-37751721214</v>
      </c>
      <c r="P85" s="8"/>
      <c r="Q85" s="8">
        <v>0</v>
      </c>
      <c r="R85" s="8"/>
      <c r="S85" s="8">
        <f t="shared" si="6"/>
        <v>-37751721214</v>
      </c>
      <c r="T85" s="8"/>
      <c r="U85" s="10">
        <f t="shared" si="7"/>
        <v>-0.11539580470227483</v>
      </c>
    </row>
    <row r="86" spans="1:21">
      <c r="A86" s="1" t="s">
        <v>33</v>
      </c>
      <c r="C86" s="8">
        <v>0</v>
      </c>
      <c r="D86" s="8"/>
      <c r="E86" s="8">
        <v>-14780555759</v>
      </c>
      <c r="F86" s="8"/>
      <c r="G86" s="8">
        <v>0</v>
      </c>
      <c r="H86" s="8"/>
      <c r="I86" s="8">
        <f t="shared" si="4"/>
        <v>-14780555759</v>
      </c>
      <c r="J86" s="8"/>
      <c r="K86" s="10">
        <f t="shared" si="5"/>
        <v>1.7047461988952038E-2</v>
      </c>
      <c r="L86" s="8"/>
      <c r="M86" s="8">
        <v>0</v>
      </c>
      <c r="N86" s="8"/>
      <c r="O86" s="8">
        <v>23464763705</v>
      </c>
      <c r="P86" s="8"/>
      <c r="Q86" s="8">
        <v>0</v>
      </c>
      <c r="R86" s="8"/>
      <c r="S86" s="8">
        <f t="shared" si="6"/>
        <v>23464763705</v>
      </c>
      <c r="T86" s="8"/>
      <c r="U86" s="10">
        <f t="shared" si="7"/>
        <v>7.1724816851080661E-2</v>
      </c>
    </row>
    <row r="87" spans="1:21">
      <c r="A87" s="1" t="s">
        <v>67</v>
      </c>
      <c r="C87" s="8">
        <v>0</v>
      </c>
      <c r="D87" s="8"/>
      <c r="E87" s="8">
        <v>13226718072</v>
      </c>
      <c r="F87" s="8"/>
      <c r="G87" s="8">
        <v>0</v>
      </c>
      <c r="H87" s="8"/>
      <c r="I87" s="8">
        <f t="shared" si="4"/>
        <v>13226718072</v>
      </c>
      <c r="J87" s="8"/>
      <c r="K87" s="10">
        <f t="shared" si="5"/>
        <v>-1.5255310913035674E-2</v>
      </c>
      <c r="L87" s="8"/>
      <c r="M87" s="8">
        <v>0</v>
      </c>
      <c r="N87" s="8"/>
      <c r="O87" s="8">
        <v>13652314351</v>
      </c>
      <c r="P87" s="8"/>
      <c r="Q87" s="8">
        <v>0</v>
      </c>
      <c r="R87" s="8"/>
      <c r="S87" s="8">
        <f t="shared" si="6"/>
        <v>13652314351</v>
      </c>
      <c r="T87" s="8"/>
      <c r="U87" s="10">
        <f t="shared" si="7"/>
        <v>4.1731072118582631E-2</v>
      </c>
    </row>
    <row r="88" spans="1:21">
      <c r="A88" s="1" t="s">
        <v>53</v>
      </c>
      <c r="C88" s="8">
        <v>0</v>
      </c>
      <c r="D88" s="8"/>
      <c r="E88" s="8">
        <v>-50333893839</v>
      </c>
      <c r="F88" s="8"/>
      <c r="G88" s="8">
        <v>0</v>
      </c>
      <c r="H88" s="8"/>
      <c r="I88" s="8">
        <f t="shared" si="4"/>
        <v>-50333893839</v>
      </c>
      <c r="J88" s="8"/>
      <c r="K88" s="10">
        <f t="shared" si="5"/>
        <v>5.8053645341029671E-2</v>
      </c>
      <c r="L88" s="8"/>
      <c r="M88" s="8">
        <v>0</v>
      </c>
      <c r="N88" s="8"/>
      <c r="O88" s="8">
        <v>-48488103727</v>
      </c>
      <c r="P88" s="8"/>
      <c r="Q88" s="8">
        <v>0</v>
      </c>
      <c r="R88" s="8"/>
      <c r="S88" s="8">
        <f t="shared" si="6"/>
        <v>-48488103727</v>
      </c>
      <c r="T88" s="8"/>
      <c r="U88" s="10">
        <f t="shared" si="7"/>
        <v>-0.14821373882125258</v>
      </c>
    </row>
    <row r="89" spans="1:21">
      <c r="A89" s="1" t="s">
        <v>65</v>
      </c>
      <c r="C89" s="8">
        <v>0</v>
      </c>
      <c r="D89" s="8"/>
      <c r="E89" s="8">
        <v>5081726743</v>
      </c>
      <c r="F89" s="8"/>
      <c r="G89" s="8">
        <v>0</v>
      </c>
      <c r="H89" s="8"/>
      <c r="I89" s="8">
        <f t="shared" si="4"/>
        <v>5081726743</v>
      </c>
      <c r="J89" s="8"/>
      <c r="K89" s="10">
        <f t="shared" si="5"/>
        <v>-5.8611154344980227E-3</v>
      </c>
      <c r="L89" s="8"/>
      <c r="M89" s="8">
        <v>0</v>
      </c>
      <c r="N89" s="8"/>
      <c r="O89" s="8">
        <v>7125093314</v>
      </c>
      <c r="P89" s="8"/>
      <c r="Q89" s="8">
        <v>0</v>
      </c>
      <c r="R89" s="8"/>
      <c r="S89" s="8">
        <f t="shared" si="6"/>
        <v>7125093314</v>
      </c>
      <c r="T89" s="8"/>
      <c r="U89" s="10">
        <f t="shared" si="7"/>
        <v>2.1779295091925978E-2</v>
      </c>
    </row>
    <row r="90" spans="1:21">
      <c r="A90" s="1" t="s">
        <v>90</v>
      </c>
      <c r="C90" s="8">
        <v>0</v>
      </c>
      <c r="D90" s="8"/>
      <c r="E90" s="8">
        <v>-54232585052</v>
      </c>
      <c r="F90" s="8"/>
      <c r="G90" s="8">
        <v>0</v>
      </c>
      <c r="H90" s="8"/>
      <c r="I90" s="8">
        <f t="shared" si="4"/>
        <v>-54232585052</v>
      </c>
      <c r="J90" s="8"/>
      <c r="K90" s="10">
        <f t="shared" si="5"/>
        <v>6.2550282094340465E-2</v>
      </c>
      <c r="L90" s="8"/>
      <c r="M90" s="8">
        <v>0</v>
      </c>
      <c r="N90" s="8"/>
      <c r="O90" s="8">
        <v>-7368469477</v>
      </c>
      <c r="P90" s="8"/>
      <c r="Q90" s="8">
        <v>0</v>
      </c>
      <c r="R90" s="8"/>
      <c r="S90" s="8">
        <f t="shared" si="6"/>
        <v>-7368469477</v>
      </c>
      <c r="T90" s="8"/>
      <c r="U90" s="10">
        <f t="shared" si="7"/>
        <v>-2.2523223773098854E-2</v>
      </c>
    </row>
    <row r="91" spans="1:21">
      <c r="A91" s="1" t="s">
        <v>81</v>
      </c>
      <c r="C91" s="8">
        <v>0</v>
      </c>
      <c r="D91" s="8"/>
      <c r="E91" s="8">
        <v>-159793161748</v>
      </c>
      <c r="F91" s="8"/>
      <c r="G91" s="8">
        <v>0</v>
      </c>
      <c r="H91" s="8"/>
      <c r="I91" s="8">
        <f t="shared" si="4"/>
        <v>-159793161748</v>
      </c>
      <c r="J91" s="8"/>
      <c r="K91" s="10">
        <f t="shared" si="5"/>
        <v>0.18430077294859415</v>
      </c>
      <c r="L91" s="8"/>
      <c r="M91" s="8">
        <v>0</v>
      </c>
      <c r="N91" s="8"/>
      <c r="O91" s="8">
        <v>-70308991168</v>
      </c>
      <c r="P91" s="8"/>
      <c r="Q91" s="8">
        <v>0</v>
      </c>
      <c r="R91" s="8"/>
      <c r="S91" s="8">
        <f t="shared" si="6"/>
        <v>-70308991168</v>
      </c>
      <c r="T91" s="8"/>
      <c r="U91" s="10">
        <f t="shared" si="7"/>
        <v>-0.21491371393757011</v>
      </c>
    </row>
    <row r="92" spans="1:21">
      <c r="A92" s="1" t="s">
        <v>97</v>
      </c>
      <c r="C92" s="8">
        <v>0</v>
      </c>
      <c r="D92" s="8"/>
      <c r="E92" s="8">
        <v>1352160737</v>
      </c>
      <c r="F92" s="8"/>
      <c r="G92" s="8">
        <v>0</v>
      </c>
      <c r="H92" s="8"/>
      <c r="I92" s="8">
        <f t="shared" si="4"/>
        <v>1352160737</v>
      </c>
      <c r="J92" s="8"/>
      <c r="K92" s="10">
        <f t="shared" si="5"/>
        <v>-1.5595427629928589E-3</v>
      </c>
      <c r="L92" s="8"/>
      <c r="M92" s="8">
        <v>0</v>
      </c>
      <c r="N92" s="8"/>
      <c r="O92" s="8">
        <v>-820163069</v>
      </c>
      <c r="P92" s="8"/>
      <c r="Q92" s="8">
        <v>0</v>
      </c>
      <c r="R92" s="8"/>
      <c r="S92" s="8">
        <f t="shared" si="6"/>
        <v>-820163069</v>
      </c>
      <c r="T92" s="8"/>
      <c r="U92" s="10">
        <f t="shared" si="7"/>
        <v>-2.5069950267391891E-3</v>
      </c>
    </row>
    <row r="93" spans="1:21">
      <c r="A93" s="1" t="s">
        <v>16</v>
      </c>
      <c r="C93" s="8">
        <v>0</v>
      </c>
      <c r="D93" s="8"/>
      <c r="E93" s="8">
        <v>-32413390295</v>
      </c>
      <c r="F93" s="8"/>
      <c r="G93" s="8">
        <v>0</v>
      </c>
      <c r="H93" s="8"/>
      <c r="I93" s="8">
        <f t="shared" si="4"/>
        <v>-32413390295</v>
      </c>
      <c r="J93" s="8"/>
      <c r="K93" s="10">
        <f t="shared" si="5"/>
        <v>3.7384659142510081E-2</v>
      </c>
      <c r="L93" s="8"/>
      <c r="M93" s="8">
        <v>0</v>
      </c>
      <c r="N93" s="8"/>
      <c r="O93" s="8">
        <v>-27002356322</v>
      </c>
      <c r="P93" s="8"/>
      <c r="Q93" s="8">
        <v>0</v>
      </c>
      <c r="R93" s="8"/>
      <c r="S93" s="8">
        <f t="shared" si="6"/>
        <v>-27002356322</v>
      </c>
      <c r="T93" s="8"/>
      <c r="U93" s="10">
        <f t="shared" si="7"/>
        <v>-8.2538187304668192E-2</v>
      </c>
    </row>
    <row r="94" spans="1:21">
      <c r="A94" s="1" t="s">
        <v>50</v>
      </c>
      <c r="C94" s="8">
        <v>0</v>
      </c>
      <c r="D94" s="8"/>
      <c r="E94" s="8">
        <v>-91952082040</v>
      </c>
      <c r="F94" s="8"/>
      <c r="G94" s="8">
        <v>0</v>
      </c>
      <c r="H94" s="8"/>
      <c r="I94" s="8">
        <f t="shared" si="4"/>
        <v>-91952082040</v>
      </c>
      <c r="J94" s="8"/>
      <c r="K94" s="10">
        <f t="shared" si="5"/>
        <v>0.10605484996241807</v>
      </c>
      <c r="L94" s="8"/>
      <c r="M94" s="8">
        <v>0</v>
      </c>
      <c r="N94" s="8"/>
      <c r="O94" s="8">
        <v>-50063845274</v>
      </c>
      <c r="P94" s="8"/>
      <c r="Q94" s="8">
        <v>0</v>
      </c>
      <c r="R94" s="8"/>
      <c r="S94" s="8">
        <f t="shared" si="6"/>
        <v>-50063845274</v>
      </c>
      <c r="T94" s="8"/>
      <c r="U94" s="10">
        <f t="shared" si="7"/>
        <v>-0.15303031295275046</v>
      </c>
    </row>
    <row r="95" spans="1:21">
      <c r="A95" s="1" t="s">
        <v>23</v>
      </c>
      <c r="C95" s="8">
        <v>0</v>
      </c>
      <c r="D95" s="8"/>
      <c r="E95" s="8">
        <v>-14910750000</v>
      </c>
      <c r="F95" s="8"/>
      <c r="G95" s="8">
        <v>0</v>
      </c>
      <c r="H95" s="8"/>
      <c r="I95" s="8">
        <f t="shared" si="4"/>
        <v>-14910750000</v>
      </c>
      <c r="J95" s="8"/>
      <c r="K95" s="10">
        <f t="shared" si="5"/>
        <v>1.7197624229859421E-2</v>
      </c>
      <c r="L95" s="8"/>
      <c r="M95" s="8">
        <v>0</v>
      </c>
      <c r="N95" s="8"/>
      <c r="O95" s="8">
        <v>-18250758000</v>
      </c>
      <c r="P95" s="8"/>
      <c r="Q95" s="8">
        <v>0</v>
      </c>
      <c r="R95" s="8"/>
      <c r="S95" s="8">
        <f t="shared" si="6"/>
        <v>-18250758000</v>
      </c>
      <c r="T95" s="8"/>
      <c r="U95" s="10">
        <f t="shared" si="7"/>
        <v>-5.5787149250706471E-2</v>
      </c>
    </row>
    <row r="96" spans="1:21">
      <c r="A96" s="1" t="s">
        <v>73</v>
      </c>
      <c r="C96" s="8">
        <v>0</v>
      </c>
      <c r="D96" s="8"/>
      <c r="E96" s="8">
        <v>-3391689742</v>
      </c>
      <c r="F96" s="8"/>
      <c r="G96" s="8">
        <v>0</v>
      </c>
      <c r="H96" s="8"/>
      <c r="I96" s="8">
        <f t="shared" si="4"/>
        <v>-3391689742</v>
      </c>
      <c r="J96" s="8"/>
      <c r="K96" s="10">
        <f t="shared" si="5"/>
        <v>3.9118760415931359E-3</v>
      </c>
      <c r="L96" s="8"/>
      <c r="M96" s="8">
        <v>0</v>
      </c>
      <c r="N96" s="8"/>
      <c r="O96" s="8">
        <v>1499910603</v>
      </c>
      <c r="P96" s="8"/>
      <c r="Q96" s="8">
        <v>0</v>
      </c>
      <c r="R96" s="8"/>
      <c r="S96" s="8">
        <f t="shared" si="6"/>
        <v>1499910603</v>
      </c>
      <c r="T96" s="8"/>
      <c r="U96" s="10">
        <f t="shared" si="7"/>
        <v>4.5847814470104829E-3</v>
      </c>
    </row>
    <row r="97" spans="1:21">
      <c r="A97" s="1" t="s">
        <v>26</v>
      </c>
      <c r="C97" s="8">
        <v>0</v>
      </c>
      <c r="D97" s="8"/>
      <c r="E97" s="8">
        <v>-67707726731</v>
      </c>
      <c r="F97" s="8"/>
      <c r="G97" s="8">
        <v>0</v>
      </c>
      <c r="H97" s="8"/>
      <c r="I97" s="8">
        <f t="shared" si="4"/>
        <v>-67707726731</v>
      </c>
      <c r="J97" s="8"/>
      <c r="K97" s="10">
        <f t="shared" si="5"/>
        <v>7.8092117551279844E-2</v>
      </c>
      <c r="L97" s="8"/>
      <c r="M97" s="8">
        <v>0</v>
      </c>
      <c r="N97" s="8"/>
      <c r="O97" s="8">
        <v>-111052563630</v>
      </c>
      <c r="P97" s="8"/>
      <c r="Q97" s="8">
        <v>0</v>
      </c>
      <c r="R97" s="8"/>
      <c r="S97" s="8">
        <f t="shared" si="6"/>
        <v>-111052563630</v>
      </c>
      <c r="T97" s="8"/>
      <c r="U97" s="10">
        <f t="shared" si="7"/>
        <v>-0.33945471973823704</v>
      </c>
    </row>
    <row r="98" spans="1:21">
      <c r="A98" s="1" t="s">
        <v>85</v>
      </c>
      <c r="C98" s="8">
        <v>0</v>
      </c>
      <c r="D98" s="8"/>
      <c r="E98" s="8">
        <v>-1100156497</v>
      </c>
      <c r="F98" s="8"/>
      <c r="G98" s="8">
        <v>0</v>
      </c>
      <c r="H98" s="8"/>
      <c r="I98" s="8">
        <f t="shared" si="4"/>
        <v>-1100156497</v>
      </c>
      <c r="J98" s="8"/>
      <c r="K98" s="10">
        <f t="shared" si="5"/>
        <v>1.2688884214036493E-3</v>
      </c>
      <c r="L98" s="8"/>
      <c r="M98" s="8">
        <v>0</v>
      </c>
      <c r="N98" s="8"/>
      <c r="O98" s="8">
        <v>-3808234029</v>
      </c>
      <c r="P98" s="8"/>
      <c r="Q98" s="8">
        <v>0</v>
      </c>
      <c r="R98" s="8"/>
      <c r="S98" s="8">
        <f t="shared" si="6"/>
        <v>-3808234029</v>
      </c>
      <c r="T98" s="8"/>
      <c r="U98" s="10">
        <f t="shared" si="7"/>
        <v>-1.1640640906938893E-2</v>
      </c>
    </row>
    <row r="99" spans="1:21">
      <c r="A99" s="1" t="s">
        <v>19</v>
      </c>
      <c r="C99" s="8">
        <v>0</v>
      </c>
      <c r="D99" s="8"/>
      <c r="E99" s="8">
        <v>3266520007</v>
      </c>
      <c r="F99" s="8"/>
      <c r="G99" s="8">
        <v>0</v>
      </c>
      <c r="H99" s="8"/>
      <c r="I99" s="8">
        <f t="shared" si="4"/>
        <v>3266520007</v>
      </c>
      <c r="J99" s="8"/>
      <c r="K99" s="10">
        <f t="shared" si="5"/>
        <v>-3.7675089193839185E-3</v>
      </c>
      <c r="L99" s="8"/>
      <c r="M99" s="8">
        <v>0</v>
      </c>
      <c r="N99" s="8"/>
      <c r="O99" s="8">
        <v>3649784056</v>
      </c>
      <c r="P99" s="8"/>
      <c r="Q99" s="8">
        <v>0</v>
      </c>
      <c r="R99" s="8"/>
      <c r="S99" s="8">
        <f t="shared" si="6"/>
        <v>3649784056</v>
      </c>
      <c r="T99" s="8"/>
      <c r="U99" s="10">
        <f t="shared" si="7"/>
        <v>1.1156306377243116E-2</v>
      </c>
    </row>
    <row r="100" spans="1:21" ht="24.75" thickBot="1">
      <c r="C100" s="9">
        <f>SUM(C8:C99)</f>
        <v>196930927072</v>
      </c>
      <c r="D100" s="8"/>
      <c r="E100" s="9">
        <f>SUM(E8:E99)</f>
        <v>-1059334301181</v>
      </c>
      <c r="F100" s="8"/>
      <c r="G100" s="9">
        <f>SUM(G8:G99)</f>
        <v>-4620454340</v>
      </c>
      <c r="H100" s="8"/>
      <c r="I100" s="9">
        <f>SUM(I8:I99)</f>
        <v>-867023828449</v>
      </c>
      <c r="J100" s="8"/>
      <c r="K100" s="11">
        <f>SUM(K8:K99)</f>
        <v>0.99999999999999967</v>
      </c>
      <c r="L100" s="8"/>
      <c r="M100" s="9">
        <f>SUM(M8:M99)</f>
        <v>470203757135</v>
      </c>
      <c r="N100" s="8"/>
      <c r="O100" s="9">
        <f>SUM(O8:O99)</f>
        <v>-141640778592</v>
      </c>
      <c r="P100" s="8"/>
      <c r="Q100" s="9">
        <f>SUM(Q8:Q99)</f>
        <v>-1413119747</v>
      </c>
      <c r="R100" s="8"/>
      <c r="S100" s="9">
        <f>SUM(S8:S99)</f>
        <v>327149858796</v>
      </c>
      <c r="T100" s="8"/>
      <c r="U100" s="11">
        <f>SUM(U8:U99)</f>
        <v>0.99999999999999978</v>
      </c>
    </row>
    <row r="101" spans="1:21" ht="24.75" thickTop="1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4" zoomScale="90" zoomScaleNormal="90" workbookViewId="0">
      <selection activeCell="C20" sqref="C20"/>
    </sheetView>
  </sheetViews>
  <sheetFormatPr defaultRowHeight="24"/>
  <cols>
    <col min="1" max="1" width="3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>
      <c r="A6" s="29" t="s">
        <v>188</v>
      </c>
      <c r="C6" s="30" t="s">
        <v>186</v>
      </c>
      <c r="D6" s="30" t="s">
        <v>186</v>
      </c>
      <c r="E6" s="30" t="s">
        <v>186</v>
      </c>
      <c r="F6" s="30" t="s">
        <v>186</v>
      </c>
      <c r="G6" s="30" t="s">
        <v>186</v>
      </c>
      <c r="H6" s="30" t="s">
        <v>186</v>
      </c>
      <c r="I6" s="30" t="s">
        <v>186</v>
      </c>
      <c r="K6" s="30" t="s">
        <v>187</v>
      </c>
      <c r="L6" s="30" t="s">
        <v>187</v>
      </c>
      <c r="M6" s="30" t="s">
        <v>187</v>
      </c>
      <c r="N6" s="30" t="s">
        <v>187</v>
      </c>
      <c r="O6" s="30" t="s">
        <v>187</v>
      </c>
      <c r="P6" s="30" t="s">
        <v>187</v>
      </c>
      <c r="Q6" s="30" t="s">
        <v>187</v>
      </c>
    </row>
    <row r="7" spans="1:17" ht="24.75">
      <c r="A7" s="30" t="s">
        <v>188</v>
      </c>
      <c r="C7" s="30" t="s">
        <v>228</v>
      </c>
      <c r="E7" s="30" t="s">
        <v>225</v>
      </c>
      <c r="G7" s="30" t="s">
        <v>226</v>
      </c>
      <c r="I7" s="30" t="s">
        <v>229</v>
      </c>
      <c r="K7" s="30" t="s">
        <v>228</v>
      </c>
      <c r="M7" s="30" t="s">
        <v>225</v>
      </c>
      <c r="O7" s="30" t="s">
        <v>226</v>
      </c>
      <c r="Q7" s="30" t="s">
        <v>229</v>
      </c>
    </row>
    <row r="8" spans="1:17">
      <c r="A8" s="1" t="s">
        <v>124</v>
      </c>
      <c r="C8" s="8">
        <v>0</v>
      </c>
      <c r="D8" s="8"/>
      <c r="E8" s="8">
        <v>-101424704</v>
      </c>
      <c r="F8" s="8"/>
      <c r="G8" s="8">
        <v>167889271</v>
      </c>
      <c r="H8" s="8"/>
      <c r="I8" s="8">
        <f>C8+E8+G8</f>
        <v>66464567</v>
      </c>
      <c r="J8" s="8"/>
      <c r="K8" s="8">
        <v>0</v>
      </c>
      <c r="L8" s="8"/>
      <c r="M8" s="8">
        <v>0</v>
      </c>
      <c r="N8" s="8"/>
      <c r="O8" s="8">
        <v>167889271</v>
      </c>
      <c r="P8" s="8"/>
      <c r="Q8" s="8">
        <f>K8+M8+O8</f>
        <v>167889271</v>
      </c>
    </row>
    <row r="9" spans="1:17">
      <c r="A9" s="1" t="s">
        <v>120</v>
      </c>
      <c r="C9" s="8">
        <v>0</v>
      </c>
      <c r="D9" s="8"/>
      <c r="E9" s="8">
        <v>-40426460</v>
      </c>
      <c r="F9" s="8"/>
      <c r="G9" s="8">
        <v>2577883626</v>
      </c>
      <c r="H9" s="8"/>
      <c r="I9" s="8">
        <f t="shared" ref="I9:I26" si="0">C9+E9+G9</f>
        <v>2537457166</v>
      </c>
      <c r="J9" s="8"/>
      <c r="K9" s="8">
        <v>0</v>
      </c>
      <c r="L9" s="8"/>
      <c r="M9" s="8">
        <v>1594693519</v>
      </c>
      <c r="N9" s="8"/>
      <c r="O9" s="8">
        <v>2577883626</v>
      </c>
      <c r="P9" s="8"/>
      <c r="Q9" s="8">
        <f t="shared" ref="Q9:Q26" si="1">K9+M9+O9</f>
        <v>4172577145</v>
      </c>
    </row>
    <row r="10" spans="1:17">
      <c r="A10" s="1" t="s">
        <v>133</v>
      </c>
      <c r="C10" s="8">
        <v>0</v>
      </c>
      <c r="D10" s="8"/>
      <c r="E10" s="8">
        <v>-5438014181</v>
      </c>
      <c r="F10" s="8"/>
      <c r="G10" s="8">
        <v>9406679588</v>
      </c>
      <c r="H10" s="8"/>
      <c r="I10" s="8">
        <f t="shared" si="0"/>
        <v>3968665407</v>
      </c>
      <c r="J10" s="8"/>
      <c r="K10" s="8">
        <v>0</v>
      </c>
      <c r="L10" s="8"/>
      <c r="M10" s="8">
        <v>0</v>
      </c>
      <c r="N10" s="8"/>
      <c r="O10" s="8">
        <v>9406679588</v>
      </c>
      <c r="P10" s="8"/>
      <c r="Q10" s="8">
        <f t="shared" si="1"/>
        <v>9406679588</v>
      </c>
    </row>
    <row r="11" spans="1:17">
      <c r="A11" s="1" t="s">
        <v>145</v>
      </c>
      <c r="C11" s="8">
        <v>654452055</v>
      </c>
      <c r="D11" s="8"/>
      <c r="E11" s="8">
        <v>-1999637500</v>
      </c>
      <c r="F11" s="8"/>
      <c r="G11" s="8">
        <v>2545180032</v>
      </c>
      <c r="H11" s="8"/>
      <c r="I11" s="8">
        <f t="shared" si="0"/>
        <v>1199994587</v>
      </c>
      <c r="J11" s="8"/>
      <c r="K11" s="8">
        <v>7539383563</v>
      </c>
      <c r="L11" s="8"/>
      <c r="M11" s="8">
        <v>0</v>
      </c>
      <c r="N11" s="8"/>
      <c r="O11" s="8">
        <v>2545180032</v>
      </c>
      <c r="P11" s="8"/>
      <c r="Q11" s="8">
        <f t="shared" si="1"/>
        <v>10084563595</v>
      </c>
    </row>
    <row r="12" spans="1:17">
      <c r="A12" s="1" t="s">
        <v>194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1464684872</v>
      </c>
      <c r="L12" s="8"/>
      <c r="M12" s="8">
        <v>0</v>
      </c>
      <c r="N12" s="8"/>
      <c r="O12" s="8">
        <v>543936094</v>
      </c>
      <c r="P12" s="8"/>
      <c r="Q12" s="8">
        <f t="shared" si="1"/>
        <v>2008620966</v>
      </c>
    </row>
    <row r="13" spans="1:17">
      <c r="A13" s="1" t="s">
        <v>223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0</v>
      </c>
      <c r="L13" s="8"/>
      <c r="M13" s="8">
        <v>0</v>
      </c>
      <c r="N13" s="8"/>
      <c r="O13" s="8">
        <v>35477679</v>
      </c>
      <c r="P13" s="8"/>
      <c r="Q13" s="8">
        <f t="shared" si="1"/>
        <v>35477679</v>
      </c>
    </row>
    <row r="14" spans="1:17">
      <c r="A14" s="1" t="s">
        <v>166</v>
      </c>
      <c r="C14" s="8">
        <v>5099533779</v>
      </c>
      <c r="D14" s="8"/>
      <c r="E14" s="8">
        <v>105005100</v>
      </c>
      <c r="F14" s="8"/>
      <c r="G14" s="8">
        <v>0</v>
      </c>
      <c r="H14" s="8"/>
      <c r="I14" s="8">
        <f t="shared" si="0"/>
        <v>5204538879</v>
      </c>
      <c r="J14" s="8"/>
      <c r="K14" s="8">
        <v>5099533779</v>
      </c>
      <c r="L14" s="8"/>
      <c r="M14" s="8">
        <v>105005100</v>
      </c>
      <c r="N14" s="8"/>
      <c r="O14" s="8">
        <v>0</v>
      </c>
      <c r="P14" s="8"/>
      <c r="Q14" s="8">
        <f t="shared" si="1"/>
        <v>5204538879</v>
      </c>
    </row>
    <row r="15" spans="1:17">
      <c r="A15" s="1" t="s">
        <v>156</v>
      </c>
      <c r="C15" s="8">
        <v>3880853196</v>
      </c>
      <c r="D15" s="8"/>
      <c r="E15" s="8">
        <v>-3806644920</v>
      </c>
      <c r="F15" s="8"/>
      <c r="G15" s="8">
        <v>0</v>
      </c>
      <c r="H15" s="8"/>
      <c r="I15" s="8">
        <f t="shared" si="0"/>
        <v>74208276</v>
      </c>
      <c r="J15" s="8"/>
      <c r="K15" s="8">
        <v>8360240668</v>
      </c>
      <c r="L15" s="8"/>
      <c r="M15" s="8">
        <v>6405498792</v>
      </c>
      <c r="N15" s="8"/>
      <c r="O15" s="8">
        <v>0</v>
      </c>
      <c r="P15" s="8"/>
      <c r="Q15" s="8">
        <f t="shared" si="1"/>
        <v>14765739460</v>
      </c>
    </row>
    <row r="16" spans="1:17">
      <c r="A16" s="1" t="s">
        <v>153</v>
      </c>
      <c r="C16" s="8">
        <v>1404300466</v>
      </c>
      <c r="D16" s="8"/>
      <c r="E16" s="8">
        <v>0</v>
      </c>
      <c r="F16" s="8"/>
      <c r="G16" s="8">
        <v>0</v>
      </c>
      <c r="H16" s="8"/>
      <c r="I16" s="8">
        <f t="shared" si="0"/>
        <v>1404300466</v>
      </c>
      <c r="J16" s="8"/>
      <c r="K16" s="8">
        <v>2815055847</v>
      </c>
      <c r="L16" s="8"/>
      <c r="M16" s="8">
        <v>0</v>
      </c>
      <c r="N16" s="8"/>
      <c r="O16" s="8">
        <v>0</v>
      </c>
      <c r="P16" s="8"/>
      <c r="Q16" s="8">
        <f t="shared" si="1"/>
        <v>2815055847</v>
      </c>
    </row>
    <row r="17" spans="1:17">
      <c r="A17" s="1" t="s">
        <v>159</v>
      </c>
      <c r="C17" s="8">
        <v>1438786650</v>
      </c>
      <c r="D17" s="8"/>
      <c r="E17" s="8">
        <v>749864063</v>
      </c>
      <c r="F17" s="8"/>
      <c r="G17" s="8">
        <v>0</v>
      </c>
      <c r="H17" s="8"/>
      <c r="I17" s="8">
        <f t="shared" si="0"/>
        <v>2188650713</v>
      </c>
      <c r="J17" s="8"/>
      <c r="K17" s="8">
        <v>2884926058</v>
      </c>
      <c r="L17" s="8"/>
      <c r="M17" s="8">
        <v>1999637500</v>
      </c>
      <c r="N17" s="8"/>
      <c r="O17" s="8">
        <v>0</v>
      </c>
      <c r="P17" s="8"/>
      <c r="Q17" s="8">
        <f t="shared" si="1"/>
        <v>4884563558</v>
      </c>
    </row>
    <row r="18" spans="1:17">
      <c r="A18" s="1" t="s">
        <v>150</v>
      </c>
      <c r="C18" s="8">
        <v>346893875</v>
      </c>
      <c r="D18" s="8"/>
      <c r="E18" s="8">
        <v>0</v>
      </c>
      <c r="F18" s="8"/>
      <c r="G18" s="8">
        <v>0</v>
      </c>
      <c r="H18" s="8"/>
      <c r="I18" s="8">
        <f t="shared" si="0"/>
        <v>346893875</v>
      </c>
      <c r="J18" s="8"/>
      <c r="K18" s="8">
        <v>695266598</v>
      </c>
      <c r="L18" s="8"/>
      <c r="M18" s="8">
        <v>501159149</v>
      </c>
      <c r="N18" s="8"/>
      <c r="O18" s="8">
        <v>0</v>
      </c>
      <c r="P18" s="8"/>
      <c r="Q18" s="8">
        <f t="shared" si="1"/>
        <v>1196425747</v>
      </c>
    </row>
    <row r="19" spans="1:17">
      <c r="A19" s="1" t="s">
        <v>148</v>
      </c>
      <c r="C19" s="8">
        <v>10804132293</v>
      </c>
      <c r="D19" s="8"/>
      <c r="E19" s="8">
        <v>7598622500</v>
      </c>
      <c r="F19" s="8"/>
      <c r="G19" s="8">
        <v>0</v>
      </c>
      <c r="H19" s="8"/>
      <c r="I19" s="8">
        <f t="shared" si="0"/>
        <v>18402754793</v>
      </c>
      <c r="J19" s="8"/>
      <c r="K19" s="8">
        <v>21682146371</v>
      </c>
      <c r="L19" s="8"/>
      <c r="M19" s="8">
        <v>10598078750</v>
      </c>
      <c r="N19" s="8"/>
      <c r="O19" s="8">
        <v>0</v>
      </c>
      <c r="P19" s="8"/>
      <c r="Q19" s="8">
        <f t="shared" si="1"/>
        <v>32280225121</v>
      </c>
    </row>
    <row r="20" spans="1:17">
      <c r="A20" s="1" t="s">
        <v>165</v>
      </c>
      <c r="C20" s="8">
        <v>356405098</v>
      </c>
      <c r="D20" s="8"/>
      <c r="E20" s="8">
        <v>0</v>
      </c>
      <c r="F20" s="8"/>
      <c r="G20" s="8">
        <v>0</v>
      </c>
      <c r="H20" s="8"/>
      <c r="I20" s="8">
        <f t="shared" si="0"/>
        <v>356405098</v>
      </c>
      <c r="J20" s="8"/>
      <c r="K20" s="8">
        <v>754151440</v>
      </c>
      <c r="L20" s="8"/>
      <c r="M20" s="8">
        <v>249955</v>
      </c>
      <c r="N20" s="8"/>
      <c r="O20" s="8">
        <v>0</v>
      </c>
      <c r="P20" s="8"/>
      <c r="Q20" s="8">
        <f t="shared" si="1"/>
        <v>754401395</v>
      </c>
    </row>
    <row r="21" spans="1:17">
      <c r="A21" s="1" t="s">
        <v>162</v>
      </c>
      <c r="C21" s="8">
        <v>712810197</v>
      </c>
      <c r="D21" s="8"/>
      <c r="E21" s="8">
        <v>0</v>
      </c>
      <c r="F21" s="8"/>
      <c r="G21" s="8">
        <v>0</v>
      </c>
      <c r="H21" s="8"/>
      <c r="I21" s="8">
        <f t="shared" si="0"/>
        <v>712810197</v>
      </c>
      <c r="J21" s="8"/>
      <c r="K21" s="8">
        <v>1508302882</v>
      </c>
      <c r="L21" s="8"/>
      <c r="M21" s="8">
        <v>0</v>
      </c>
      <c r="N21" s="8"/>
      <c r="O21" s="8">
        <v>0</v>
      </c>
      <c r="P21" s="8"/>
      <c r="Q21" s="8">
        <f t="shared" si="1"/>
        <v>1508302882</v>
      </c>
    </row>
    <row r="22" spans="1:17">
      <c r="A22" s="1" t="s">
        <v>127</v>
      </c>
      <c r="C22" s="8">
        <v>0</v>
      </c>
      <c r="D22" s="8"/>
      <c r="E22" s="8">
        <v>846791492</v>
      </c>
      <c r="F22" s="8"/>
      <c r="G22" s="8">
        <v>0</v>
      </c>
      <c r="H22" s="8"/>
      <c r="I22" s="8">
        <f t="shared" si="0"/>
        <v>846791492</v>
      </c>
      <c r="J22" s="8"/>
      <c r="K22" s="8">
        <v>0</v>
      </c>
      <c r="L22" s="8"/>
      <c r="M22" s="8">
        <v>1763379133</v>
      </c>
      <c r="N22" s="8"/>
      <c r="O22" s="8">
        <v>0</v>
      </c>
      <c r="P22" s="8"/>
      <c r="Q22" s="8">
        <f t="shared" si="1"/>
        <v>1763379133</v>
      </c>
    </row>
    <row r="23" spans="1:17">
      <c r="A23" s="1" t="s">
        <v>130</v>
      </c>
      <c r="C23" s="8">
        <v>0</v>
      </c>
      <c r="D23" s="8"/>
      <c r="E23" s="8">
        <v>1494162734</v>
      </c>
      <c r="F23" s="8"/>
      <c r="G23" s="8">
        <v>0</v>
      </c>
      <c r="H23" s="8"/>
      <c r="I23" s="8">
        <f t="shared" si="0"/>
        <v>1494162734</v>
      </c>
      <c r="J23" s="8"/>
      <c r="K23" s="8">
        <v>0</v>
      </c>
      <c r="L23" s="8"/>
      <c r="M23" s="8">
        <v>2890918926</v>
      </c>
      <c r="N23" s="8"/>
      <c r="O23" s="8">
        <v>0</v>
      </c>
      <c r="P23" s="8"/>
      <c r="Q23" s="8">
        <f t="shared" si="1"/>
        <v>2890918926</v>
      </c>
    </row>
    <row r="24" spans="1:17">
      <c r="A24" s="1" t="s">
        <v>139</v>
      </c>
      <c r="C24" s="8">
        <v>0</v>
      </c>
      <c r="D24" s="8"/>
      <c r="E24" s="8">
        <v>341479575</v>
      </c>
      <c r="F24" s="8"/>
      <c r="G24" s="8">
        <v>0</v>
      </c>
      <c r="H24" s="8"/>
      <c r="I24" s="8">
        <f t="shared" si="0"/>
        <v>341479575</v>
      </c>
      <c r="J24" s="8"/>
      <c r="K24" s="8">
        <v>0</v>
      </c>
      <c r="L24" s="8"/>
      <c r="M24" s="8">
        <v>648973032</v>
      </c>
      <c r="N24" s="8"/>
      <c r="O24" s="8">
        <v>0</v>
      </c>
      <c r="P24" s="8"/>
      <c r="Q24" s="8">
        <f t="shared" si="1"/>
        <v>648973032</v>
      </c>
    </row>
    <row r="25" spans="1:17">
      <c r="A25" s="1" t="s">
        <v>142</v>
      </c>
      <c r="C25" s="8">
        <v>0</v>
      </c>
      <c r="D25" s="8"/>
      <c r="E25" s="8">
        <v>945105268</v>
      </c>
      <c r="F25" s="8"/>
      <c r="G25" s="8">
        <v>0</v>
      </c>
      <c r="H25" s="8"/>
      <c r="I25" s="8">
        <f t="shared" si="0"/>
        <v>945105268</v>
      </c>
      <c r="J25" s="8"/>
      <c r="K25" s="8">
        <v>0</v>
      </c>
      <c r="L25" s="8"/>
      <c r="M25" s="8">
        <v>1556251078</v>
      </c>
      <c r="N25" s="8"/>
      <c r="O25" s="8">
        <v>0</v>
      </c>
      <c r="P25" s="8"/>
      <c r="Q25" s="8">
        <f t="shared" si="1"/>
        <v>1556251078</v>
      </c>
    </row>
    <row r="26" spans="1:17">
      <c r="A26" s="1" t="s">
        <v>136</v>
      </c>
      <c r="C26" s="8">
        <v>0</v>
      </c>
      <c r="D26" s="8"/>
      <c r="E26" s="8">
        <v>205090821</v>
      </c>
      <c r="F26" s="8"/>
      <c r="G26" s="8">
        <v>0</v>
      </c>
      <c r="H26" s="8"/>
      <c r="I26" s="8">
        <f t="shared" si="0"/>
        <v>205090821</v>
      </c>
      <c r="J26" s="8"/>
      <c r="K26" s="8">
        <v>0</v>
      </c>
      <c r="L26" s="8"/>
      <c r="M26" s="8">
        <v>408457154</v>
      </c>
      <c r="N26" s="8"/>
      <c r="O26" s="8">
        <v>0</v>
      </c>
      <c r="P26" s="8"/>
      <c r="Q26" s="8">
        <f t="shared" si="1"/>
        <v>408457154</v>
      </c>
    </row>
    <row r="27" spans="1:17" ht="24.75" thickBot="1">
      <c r="C27" s="9">
        <f>SUM(C8:C26)</f>
        <v>24698167609</v>
      </c>
      <c r="D27" s="8"/>
      <c r="E27" s="9">
        <f>SUM(E8:E26)</f>
        <v>899973788</v>
      </c>
      <c r="F27" s="8"/>
      <c r="G27" s="9">
        <f>SUM(G8:G26)</f>
        <v>14697632517</v>
      </c>
      <c r="H27" s="8"/>
      <c r="I27" s="9">
        <f>SUM(I8:I26)</f>
        <v>40295773914</v>
      </c>
      <c r="J27" s="8"/>
      <c r="K27" s="9">
        <f>SUM(K8:K26)</f>
        <v>52803692078</v>
      </c>
      <c r="L27" s="8"/>
      <c r="M27" s="9">
        <f>SUM(M8:M26)</f>
        <v>28472302088</v>
      </c>
      <c r="N27" s="8"/>
      <c r="O27" s="9">
        <f>SUM(O8:O26)</f>
        <v>15277046290</v>
      </c>
      <c r="P27" s="8"/>
      <c r="Q27" s="9">
        <f>SUM(Q8:Q26)</f>
        <v>96553040456</v>
      </c>
    </row>
    <row r="28" spans="1:17" ht="24.75" thickTop="1">
      <c r="C28" s="7"/>
      <c r="E28" s="7"/>
      <c r="G28" s="7"/>
      <c r="K28" s="7"/>
      <c r="M28" s="7"/>
      <c r="O28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9" sqref="K9"/>
    </sheetView>
  </sheetViews>
  <sheetFormatPr defaultRowHeight="24"/>
  <cols>
    <col min="1" max="1" width="26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4.75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1" ht="24.75">
      <c r="A6" s="30" t="s">
        <v>230</v>
      </c>
      <c r="B6" s="30" t="s">
        <v>230</v>
      </c>
      <c r="C6" s="30" t="s">
        <v>230</v>
      </c>
      <c r="E6" s="30" t="s">
        <v>186</v>
      </c>
      <c r="F6" s="30" t="s">
        <v>186</v>
      </c>
      <c r="G6" s="30" t="s">
        <v>186</v>
      </c>
      <c r="I6" s="30" t="s">
        <v>187</v>
      </c>
      <c r="J6" s="30" t="s">
        <v>187</v>
      </c>
      <c r="K6" s="30" t="s">
        <v>187</v>
      </c>
    </row>
    <row r="7" spans="1:11" ht="24.75">
      <c r="A7" s="30" t="s">
        <v>231</v>
      </c>
      <c r="C7" s="30" t="s">
        <v>171</v>
      </c>
      <c r="E7" s="30" t="s">
        <v>232</v>
      </c>
      <c r="G7" s="30" t="s">
        <v>233</v>
      </c>
      <c r="I7" s="30" t="s">
        <v>232</v>
      </c>
      <c r="K7" s="30" t="s">
        <v>233</v>
      </c>
    </row>
    <row r="8" spans="1:11">
      <c r="A8" s="1" t="s">
        <v>177</v>
      </c>
      <c r="C8" s="6" t="s">
        <v>178</v>
      </c>
      <c r="D8" s="6"/>
      <c r="E8" s="12">
        <v>691368787</v>
      </c>
      <c r="F8" s="6"/>
      <c r="G8" s="10">
        <f>E8/$E$10</f>
        <v>0.4837092884207318</v>
      </c>
      <c r="H8" s="6"/>
      <c r="I8" s="12">
        <v>1003057264</v>
      </c>
      <c r="K8" s="10">
        <f>I8/$I$10</f>
        <v>0.44177278726327202</v>
      </c>
    </row>
    <row r="9" spans="1:11">
      <c r="A9" s="1" t="s">
        <v>181</v>
      </c>
      <c r="C9" s="6" t="s">
        <v>182</v>
      </c>
      <c r="D9" s="6"/>
      <c r="E9" s="12">
        <v>737937624</v>
      </c>
      <c r="F9" s="6"/>
      <c r="G9" s="10">
        <f>E9/$E$10</f>
        <v>0.5162907115792682</v>
      </c>
      <c r="H9" s="6"/>
      <c r="I9" s="12">
        <v>1267470240</v>
      </c>
      <c r="K9" s="10">
        <f>I9/$I$10</f>
        <v>0.55822721273672804</v>
      </c>
    </row>
    <row r="10" spans="1:11" ht="24.75" thickBot="1">
      <c r="C10" s="6"/>
      <c r="D10" s="6"/>
      <c r="E10" s="15">
        <f>SUM(E8:E9)</f>
        <v>1429306411</v>
      </c>
      <c r="F10" s="6"/>
      <c r="G10" s="11">
        <f>SUM(G8:G9)</f>
        <v>1</v>
      </c>
      <c r="H10" s="6"/>
      <c r="I10" s="15">
        <f>SUM(I8:I9)</f>
        <v>2270527504</v>
      </c>
      <c r="K10" s="11">
        <f>SUM(K8:K9)</f>
        <v>1</v>
      </c>
    </row>
    <row r="11" spans="1:11" ht="24.75" thickTop="1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4" sqref="C14"/>
    </sheetView>
  </sheetViews>
  <sheetFormatPr defaultRowHeight="24"/>
  <cols>
    <col min="1" max="1" width="28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8" t="s">
        <v>0</v>
      </c>
      <c r="B2" s="28"/>
      <c r="C2" s="28"/>
      <c r="D2" s="28"/>
      <c r="E2" s="28"/>
    </row>
    <row r="3" spans="1:5" ht="24.75">
      <c r="A3" s="28" t="s">
        <v>184</v>
      </c>
      <c r="B3" s="28"/>
      <c r="C3" s="28"/>
      <c r="D3" s="28"/>
      <c r="E3" s="28"/>
    </row>
    <row r="4" spans="1:5" ht="24.75">
      <c r="A4" s="28" t="s">
        <v>2</v>
      </c>
      <c r="B4" s="28"/>
      <c r="C4" s="28"/>
      <c r="D4" s="28"/>
      <c r="E4" s="28"/>
    </row>
    <row r="5" spans="1:5" ht="24.75">
      <c r="C5" s="29" t="s">
        <v>186</v>
      </c>
      <c r="D5" s="2"/>
      <c r="E5" s="26" t="s">
        <v>241</v>
      </c>
    </row>
    <row r="6" spans="1:5" ht="24.75">
      <c r="A6" s="29" t="s">
        <v>234</v>
      </c>
      <c r="C6" s="30"/>
      <c r="D6" s="2"/>
      <c r="E6" s="27" t="s">
        <v>242</v>
      </c>
    </row>
    <row r="7" spans="1:5" ht="24.75">
      <c r="A7" s="30" t="s">
        <v>234</v>
      </c>
      <c r="C7" s="30" t="s">
        <v>174</v>
      </c>
      <c r="E7" s="30" t="s">
        <v>174</v>
      </c>
    </row>
    <row r="8" spans="1:5">
      <c r="A8" s="1" t="s">
        <v>240</v>
      </c>
      <c r="C8" s="12">
        <v>13492358294</v>
      </c>
      <c r="D8" s="6"/>
      <c r="E8" s="12">
        <v>25650636896</v>
      </c>
    </row>
    <row r="9" spans="1:5" ht="25.5" thickBot="1">
      <c r="A9" s="2" t="s">
        <v>193</v>
      </c>
      <c r="C9" s="15">
        <f>SUM(C8)</f>
        <v>13492358294</v>
      </c>
      <c r="D9" s="6"/>
      <c r="E9" s="15">
        <f>SUM(E8)</f>
        <v>25650636896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2"/>
  <sheetViews>
    <sheetView rightToLeft="1" topLeftCell="A85" workbookViewId="0">
      <selection activeCell="Y102" sqref="Y102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710937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24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6" spans="1:25" ht="24.75">
      <c r="A6" s="29" t="s">
        <v>3</v>
      </c>
      <c r="C6" s="30" t="s">
        <v>238</v>
      </c>
      <c r="D6" s="30" t="s">
        <v>4</v>
      </c>
      <c r="E6" s="30" t="s">
        <v>4</v>
      </c>
      <c r="F6" s="30" t="s">
        <v>4</v>
      </c>
      <c r="G6" s="30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  <c r="T6" s="30" t="s">
        <v>6</v>
      </c>
      <c r="U6" s="30" t="s">
        <v>6</v>
      </c>
      <c r="V6" s="30" t="s">
        <v>6</v>
      </c>
      <c r="W6" s="30" t="s">
        <v>6</v>
      </c>
      <c r="X6" s="30" t="s">
        <v>6</v>
      </c>
      <c r="Y6" s="30" t="s">
        <v>6</v>
      </c>
    </row>
    <row r="7" spans="1:25" ht="24.75">
      <c r="A7" s="29" t="s">
        <v>3</v>
      </c>
      <c r="C7" s="29" t="s">
        <v>7</v>
      </c>
      <c r="E7" s="29" t="s">
        <v>8</v>
      </c>
      <c r="G7" s="29" t="s">
        <v>9</v>
      </c>
      <c r="I7" s="30" t="s">
        <v>10</v>
      </c>
      <c r="J7" s="30" t="s">
        <v>10</v>
      </c>
      <c r="K7" s="30" t="s">
        <v>10</v>
      </c>
      <c r="M7" s="30" t="s">
        <v>11</v>
      </c>
      <c r="N7" s="30" t="s">
        <v>11</v>
      </c>
      <c r="O7" s="30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29" t="s">
        <v>13</v>
      </c>
    </row>
    <row r="8" spans="1:25" ht="24.75">
      <c r="A8" s="30" t="s">
        <v>3</v>
      </c>
      <c r="C8" s="30" t="s">
        <v>7</v>
      </c>
      <c r="E8" s="30" t="s">
        <v>8</v>
      </c>
      <c r="G8" s="30" t="s">
        <v>9</v>
      </c>
      <c r="I8" s="30" t="s">
        <v>7</v>
      </c>
      <c r="K8" s="30" t="s">
        <v>8</v>
      </c>
      <c r="M8" s="30" t="s">
        <v>7</v>
      </c>
      <c r="O8" s="30" t="s">
        <v>14</v>
      </c>
      <c r="Q8" s="30" t="s">
        <v>7</v>
      </c>
      <c r="S8" s="30" t="s">
        <v>12</v>
      </c>
      <c r="U8" s="30" t="s">
        <v>8</v>
      </c>
      <c r="W8" s="30" t="s">
        <v>9</v>
      </c>
      <c r="Y8" s="30" t="s">
        <v>13</v>
      </c>
    </row>
    <row r="9" spans="1:25">
      <c r="A9" s="1" t="s">
        <v>15</v>
      </c>
      <c r="C9" s="8">
        <v>246420000</v>
      </c>
      <c r="D9" s="8"/>
      <c r="E9" s="8">
        <v>193108517913</v>
      </c>
      <c r="F9" s="8"/>
      <c r="G9" s="8">
        <v>551391006051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246420000</v>
      </c>
      <c r="R9" s="8"/>
      <c r="S9" s="8">
        <v>1772</v>
      </c>
      <c r="T9" s="8"/>
      <c r="U9" s="8">
        <v>193108517913</v>
      </c>
      <c r="V9" s="8"/>
      <c r="W9" s="8">
        <v>434058135372</v>
      </c>
      <c r="X9" s="8"/>
      <c r="Y9" s="10">
        <v>1.40576312378131E-2</v>
      </c>
    </row>
    <row r="10" spans="1:25">
      <c r="A10" s="1" t="s">
        <v>16</v>
      </c>
      <c r="C10" s="8">
        <v>75603088</v>
      </c>
      <c r="D10" s="8"/>
      <c r="E10" s="8">
        <v>100769730530</v>
      </c>
      <c r="F10" s="8"/>
      <c r="G10" s="8">
        <v>166539601172.10199</v>
      </c>
      <c r="H10" s="8"/>
      <c r="I10" s="8">
        <v>1200000</v>
      </c>
      <c r="J10" s="8"/>
      <c r="K10" s="8">
        <v>2151594807</v>
      </c>
      <c r="L10" s="8"/>
      <c r="M10" s="8">
        <v>0</v>
      </c>
      <c r="N10" s="8"/>
      <c r="O10" s="8">
        <v>0</v>
      </c>
      <c r="P10" s="8"/>
      <c r="Q10" s="8">
        <v>76803088</v>
      </c>
      <c r="R10" s="8"/>
      <c r="S10" s="8">
        <v>1785</v>
      </c>
      <c r="T10" s="8"/>
      <c r="U10" s="8">
        <v>102921325337</v>
      </c>
      <c r="V10" s="8"/>
      <c r="W10" s="8">
        <v>136277805683.12399</v>
      </c>
      <c r="X10" s="8"/>
      <c r="Y10" s="10">
        <v>4.413563488563259E-3</v>
      </c>
    </row>
    <row r="11" spans="1:25">
      <c r="A11" s="1" t="s">
        <v>17</v>
      </c>
      <c r="C11" s="8">
        <v>12000000</v>
      </c>
      <c r="D11" s="8"/>
      <c r="E11" s="8">
        <v>39720826740</v>
      </c>
      <c r="F11" s="8"/>
      <c r="G11" s="8">
        <v>39698380800</v>
      </c>
      <c r="H11" s="8"/>
      <c r="I11" s="8">
        <v>0</v>
      </c>
      <c r="J11" s="8"/>
      <c r="K11" s="8">
        <v>0</v>
      </c>
      <c r="L11" s="8"/>
      <c r="M11" s="8">
        <v>-12000000</v>
      </c>
      <c r="N11" s="8"/>
      <c r="O11" s="8">
        <v>39536120294</v>
      </c>
      <c r="P11" s="8"/>
      <c r="Q11" s="8">
        <v>0</v>
      </c>
      <c r="R11" s="8"/>
      <c r="S11" s="8">
        <v>0</v>
      </c>
      <c r="T11" s="8"/>
      <c r="U11" s="8">
        <v>0</v>
      </c>
      <c r="V11" s="8"/>
      <c r="W11" s="8">
        <v>0</v>
      </c>
      <c r="X11" s="8"/>
      <c r="Y11" s="10">
        <v>0</v>
      </c>
    </row>
    <row r="12" spans="1:25">
      <c r="A12" s="1" t="s">
        <v>18</v>
      </c>
      <c r="C12" s="8">
        <v>34810438</v>
      </c>
      <c r="D12" s="8"/>
      <c r="E12" s="8">
        <v>143880464315</v>
      </c>
      <c r="F12" s="8"/>
      <c r="G12" s="8">
        <v>150316804243.10199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34810438</v>
      </c>
      <c r="R12" s="8"/>
      <c r="S12" s="8">
        <v>4278</v>
      </c>
      <c r="T12" s="8"/>
      <c r="U12" s="8">
        <v>143880464315</v>
      </c>
      <c r="V12" s="8"/>
      <c r="W12" s="8">
        <v>148032985394.104</v>
      </c>
      <c r="X12" s="8"/>
      <c r="Y12" s="10">
        <v>4.7942728176708811E-3</v>
      </c>
    </row>
    <row r="13" spans="1:25">
      <c r="A13" s="1" t="s">
        <v>19</v>
      </c>
      <c r="C13" s="8">
        <v>19277906</v>
      </c>
      <c r="D13" s="8"/>
      <c r="E13" s="8">
        <v>116562462362</v>
      </c>
      <c r="F13" s="8"/>
      <c r="G13" s="8">
        <v>172660454158.293</v>
      </c>
      <c r="H13" s="8"/>
      <c r="I13" s="8">
        <v>400000</v>
      </c>
      <c r="J13" s="8"/>
      <c r="K13" s="8">
        <v>3641376011</v>
      </c>
      <c r="L13" s="8"/>
      <c r="M13" s="8">
        <v>0</v>
      </c>
      <c r="N13" s="8"/>
      <c r="O13" s="8">
        <v>0</v>
      </c>
      <c r="P13" s="8"/>
      <c r="Q13" s="8">
        <v>19677906</v>
      </c>
      <c r="R13" s="8"/>
      <c r="S13" s="8">
        <v>9180</v>
      </c>
      <c r="T13" s="8"/>
      <c r="U13" s="8">
        <v>120203838373</v>
      </c>
      <c r="V13" s="8"/>
      <c r="W13" s="8">
        <v>179568350176.37399</v>
      </c>
      <c r="X13" s="8"/>
      <c r="Y13" s="10">
        <v>5.8155934494778126E-3</v>
      </c>
    </row>
    <row r="14" spans="1:25">
      <c r="A14" s="1" t="s">
        <v>20</v>
      </c>
      <c r="C14" s="8">
        <v>20364172</v>
      </c>
      <c r="D14" s="8"/>
      <c r="E14" s="8">
        <v>202644133660</v>
      </c>
      <c r="F14" s="8"/>
      <c r="G14" s="8">
        <v>457896777094.69202</v>
      </c>
      <c r="H14" s="8"/>
      <c r="I14" s="8">
        <v>10000</v>
      </c>
      <c r="J14" s="8"/>
      <c r="K14" s="8">
        <v>216600810</v>
      </c>
      <c r="L14" s="8"/>
      <c r="M14" s="8">
        <v>-370000</v>
      </c>
      <c r="N14" s="8"/>
      <c r="O14" s="8">
        <v>8067088847</v>
      </c>
      <c r="P14" s="8"/>
      <c r="Q14" s="8">
        <v>20004172</v>
      </c>
      <c r="R14" s="8"/>
      <c r="S14" s="8">
        <v>21520</v>
      </c>
      <c r="T14" s="8"/>
      <c r="U14" s="8">
        <v>199176733383</v>
      </c>
      <c r="V14" s="8"/>
      <c r="W14" s="8">
        <v>427928367240.43201</v>
      </c>
      <c r="X14" s="8"/>
      <c r="Y14" s="10">
        <v>1.3859109397200597E-2</v>
      </c>
    </row>
    <row r="15" spans="1:25">
      <c r="A15" s="1" t="s">
        <v>21</v>
      </c>
      <c r="C15" s="8">
        <v>17947736</v>
      </c>
      <c r="D15" s="8"/>
      <c r="E15" s="8">
        <v>85171665992</v>
      </c>
      <c r="F15" s="8"/>
      <c r="G15" s="8">
        <v>99730893566.772003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17947736</v>
      </c>
      <c r="R15" s="8"/>
      <c r="S15" s="8">
        <v>5460</v>
      </c>
      <c r="T15" s="8"/>
      <c r="U15" s="8">
        <v>85171665992</v>
      </c>
      <c r="V15" s="8"/>
      <c r="W15" s="8">
        <v>97411570460.567993</v>
      </c>
      <c r="X15" s="8"/>
      <c r="Y15" s="10">
        <v>3.1548214956444004E-3</v>
      </c>
    </row>
    <row r="16" spans="1:25">
      <c r="A16" s="1" t="s">
        <v>22</v>
      </c>
      <c r="C16" s="8">
        <v>58410789</v>
      </c>
      <c r="D16" s="8"/>
      <c r="E16" s="8">
        <v>403147331748</v>
      </c>
      <c r="F16" s="8"/>
      <c r="G16" s="8">
        <v>771021827771.57104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58410789</v>
      </c>
      <c r="R16" s="8"/>
      <c r="S16" s="8">
        <v>13279</v>
      </c>
      <c r="T16" s="8"/>
      <c r="U16" s="8">
        <v>403147331748</v>
      </c>
      <c r="V16" s="8"/>
      <c r="W16" s="8">
        <v>771021827771.57104</v>
      </c>
      <c r="X16" s="8"/>
      <c r="Y16" s="10">
        <v>2.497071163480967E-2</v>
      </c>
    </row>
    <row r="17" spans="1:25">
      <c r="A17" s="1" t="s">
        <v>23</v>
      </c>
      <c r="C17" s="8">
        <v>1200000</v>
      </c>
      <c r="D17" s="8"/>
      <c r="E17" s="8">
        <v>100889918400</v>
      </c>
      <c r="F17" s="8"/>
      <c r="G17" s="8">
        <v>117496710000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1200000</v>
      </c>
      <c r="R17" s="8"/>
      <c r="S17" s="8">
        <v>86000</v>
      </c>
      <c r="T17" s="8"/>
      <c r="U17" s="8">
        <v>100889918400</v>
      </c>
      <c r="V17" s="8"/>
      <c r="W17" s="8">
        <v>102585960000</v>
      </c>
      <c r="X17" s="8"/>
      <c r="Y17" s="10">
        <v>3.3224019511144788E-3</v>
      </c>
    </row>
    <row r="18" spans="1:25">
      <c r="A18" s="1" t="s">
        <v>24</v>
      </c>
      <c r="C18" s="8">
        <v>1030000</v>
      </c>
      <c r="D18" s="8"/>
      <c r="E18" s="8">
        <v>42712500445</v>
      </c>
      <c r="F18" s="8"/>
      <c r="G18" s="8">
        <v>90469285740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1030000</v>
      </c>
      <c r="R18" s="8"/>
      <c r="S18" s="8">
        <v>96790</v>
      </c>
      <c r="T18" s="8"/>
      <c r="U18" s="8">
        <v>42712500445</v>
      </c>
      <c r="V18" s="8"/>
      <c r="W18" s="8">
        <v>99100522485</v>
      </c>
      <c r="X18" s="8"/>
      <c r="Y18" s="10">
        <v>3.2095207693199758E-3</v>
      </c>
    </row>
    <row r="19" spans="1:25">
      <c r="A19" s="1" t="s">
        <v>25</v>
      </c>
      <c r="C19" s="8">
        <v>185897164</v>
      </c>
      <c r="D19" s="8"/>
      <c r="E19" s="8">
        <v>144280878763</v>
      </c>
      <c r="F19" s="8"/>
      <c r="G19" s="8">
        <v>497457576253.34601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185897164</v>
      </c>
      <c r="R19" s="8"/>
      <c r="S19" s="8">
        <v>2990</v>
      </c>
      <c r="T19" s="8"/>
      <c r="U19" s="8">
        <v>144280878763</v>
      </c>
      <c r="V19" s="8"/>
      <c r="W19" s="8">
        <v>552525316863.85803</v>
      </c>
      <c r="X19" s="8"/>
      <c r="Y19" s="10">
        <v>1.7894370640861846E-2</v>
      </c>
    </row>
    <row r="20" spans="1:25">
      <c r="A20" s="1" t="s">
        <v>26</v>
      </c>
      <c r="C20" s="8">
        <v>8743426</v>
      </c>
      <c r="D20" s="8"/>
      <c r="E20" s="8">
        <v>244887172539</v>
      </c>
      <c r="F20" s="8"/>
      <c r="G20" s="8">
        <v>1521603855860.5701</v>
      </c>
      <c r="H20" s="8"/>
      <c r="I20" s="8">
        <v>68855</v>
      </c>
      <c r="J20" s="8"/>
      <c r="K20" s="8">
        <v>12239618589</v>
      </c>
      <c r="L20" s="8"/>
      <c r="M20" s="8">
        <v>0</v>
      </c>
      <c r="N20" s="8"/>
      <c r="O20" s="8">
        <v>0</v>
      </c>
      <c r="P20" s="8"/>
      <c r="Q20" s="8">
        <v>8812281</v>
      </c>
      <c r="R20" s="8"/>
      <c r="S20" s="8">
        <v>167370</v>
      </c>
      <c r="T20" s="8"/>
      <c r="U20" s="8">
        <v>257126791128</v>
      </c>
      <c r="V20" s="8"/>
      <c r="W20" s="8">
        <v>1466135747717.73</v>
      </c>
      <c r="X20" s="8"/>
      <c r="Y20" s="10">
        <v>4.7483030512324213E-2</v>
      </c>
    </row>
    <row r="21" spans="1:25">
      <c r="A21" s="1" t="s">
        <v>27</v>
      </c>
      <c r="C21" s="8">
        <v>23864695</v>
      </c>
      <c r="D21" s="8"/>
      <c r="E21" s="8">
        <v>251898132995</v>
      </c>
      <c r="F21" s="8"/>
      <c r="G21" s="8">
        <v>297719885812.612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23864695</v>
      </c>
      <c r="R21" s="8"/>
      <c r="S21" s="8">
        <v>10930</v>
      </c>
      <c r="T21" s="8"/>
      <c r="U21" s="8">
        <v>251898132995</v>
      </c>
      <c r="V21" s="8"/>
      <c r="W21" s="8">
        <v>259289111707.71799</v>
      </c>
      <c r="X21" s="8"/>
      <c r="Y21" s="10">
        <v>8.3974712586445781E-3</v>
      </c>
    </row>
    <row r="22" spans="1:25">
      <c r="A22" s="1" t="s">
        <v>28</v>
      </c>
      <c r="C22" s="8">
        <v>243478</v>
      </c>
      <c r="D22" s="8"/>
      <c r="E22" s="8">
        <v>8830361245</v>
      </c>
      <c r="F22" s="8"/>
      <c r="G22" s="8">
        <v>11617406683.200001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243478</v>
      </c>
      <c r="R22" s="8"/>
      <c r="S22" s="8">
        <v>46190</v>
      </c>
      <c r="T22" s="8"/>
      <c r="U22" s="8">
        <v>8830361245</v>
      </c>
      <c r="V22" s="8"/>
      <c r="W22" s="8">
        <v>11179333639.521</v>
      </c>
      <c r="X22" s="8"/>
      <c r="Y22" s="10">
        <v>3.6205968044851651E-4</v>
      </c>
    </row>
    <row r="23" spans="1:25">
      <c r="A23" s="1" t="s">
        <v>29</v>
      </c>
      <c r="C23" s="8">
        <v>2457297</v>
      </c>
      <c r="D23" s="8"/>
      <c r="E23" s="8">
        <v>266910297547</v>
      </c>
      <c r="F23" s="8"/>
      <c r="G23" s="8">
        <v>463131385308.35999</v>
      </c>
      <c r="H23" s="8"/>
      <c r="I23" s="8">
        <v>0</v>
      </c>
      <c r="J23" s="8"/>
      <c r="K23" s="8">
        <v>0</v>
      </c>
      <c r="L23" s="8"/>
      <c r="M23" s="8">
        <v>-739907</v>
      </c>
      <c r="N23" s="8"/>
      <c r="O23" s="8">
        <v>112005094770</v>
      </c>
      <c r="P23" s="8"/>
      <c r="Q23" s="8">
        <v>1717390</v>
      </c>
      <c r="R23" s="8"/>
      <c r="S23" s="8">
        <v>131300</v>
      </c>
      <c r="T23" s="8"/>
      <c r="U23" s="8">
        <v>186541991442</v>
      </c>
      <c r="V23" s="8"/>
      <c r="W23" s="8">
        <v>224151621823.35001</v>
      </c>
      <c r="X23" s="8"/>
      <c r="Y23" s="10">
        <v>7.2594903405044202E-3</v>
      </c>
    </row>
    <row r="24" spans="1:25">
      <c r="A24" s="1" t="s">
        <v>30</v>
      </c>
      <c r="C24" s="8">
        <v>4900000</v>
      </c>
      <c r="D24" s="8"/>
      <c r="E24" s="8">
        <v>338697800000</v>
      </c>
      <c r="F24" s="8"/>
      <c r="G24" s="8">
        <v>461025479250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4900000</v>
      </c>
      <c r="R24" s="8"/>
      <c r="S24" s="8">
        <v>82030</v>
      </c>
      <c r="T24" s="8"/>
      <c r="U24" s="8">
        <v>338697800000</v>
      </c>
      <c r="V24" s="8"/>
      <c r="W24" s="8">
        <v>399555415350</v>
      </c>
      <c r="X24" s="8"/>
      <c r="Y24" s="10">
        <v>1.2940208304695847E-2</v>
      </c>
    </row>
    <row r="25" spans="1:25">
      <c r="A25" s="1" t="s">
        <v>31</v>
      </c>
      <c r="C25" s="8">
        <v>4145525</v>
      </c>
      <c r="D25" s="8"/>
      <c r="E25" s="8">
        <v>69463604252</v>
      </c>
      <c r="F25" s="8"/>
      <c r="G25" s="8">
        <v>485808082393.612</v>
      </c>
      <c r="H25" s="8"/>
      <c r="I25" s="8">
        <v>0</v>
      </c>
      <c r="J25" s="8"/>
      <c r="K25" s="8">
        <v>0</v>
      </c>
      <c r="L25" s="8"/>
      <c r="M25" s="8">
        <v>-50000</v>
      </c>
      <c r="N25" s="8"/>
      <c r="O25" s="8">
        <v>5859528331</v>
      </c>
      <c r="P25" s="8"/>
      <c r="Q25" s="8">
        <v>4095525</v>
      </c>
      <c r="R25" s="8"/>
      <c r="S25" s="8">
        <v>119270</v>
      </c>
      <c r="T25" s="8"/>
      <c r="U25" s="8">
        <v>68625789932</v>
      </c>
      <c r="V25" s="8"/>
      <c r="W25" s="8">
        <v>485566850812.83801</v>
      </c>
      <c r="X25" s="8"/>
      <c r="Y25" s="10">
        <v>1.5725819132921173E-2</v>
      </c>
    </row>
    <row r="26" spans="1:25">
      <c r="A26" s="1" t="s">
        <v>32</v>
      </c>
      <c r="C26" s="8">
        <v>2239163</v>
      </c>
      <c r="D26" s="8"/>
      <c r="E26" s="8">
        <v>100561807294</v>
      </c>
      <c r="F26" s="8"/>
      <c r="G26" s="8">
        <v>106150308653.354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2239163</v>
      </c>
      <c r="R26" s="8"/>
      <c r="S26" s="8">
        <v>44660</v>
      </c>
      <c r="T26" s="8"/>
      <c r="U26" s="8">
        <v>100561807294</v>
      </c>
      <c r="V26" s="8"/>
      <c r="W26" s="8">
        <v>99406013513.498993</v>
      </c>
      <c r="X26" s="8"/>
      <c r="Y26" s="10">
        <v>3.2194145597483448E-3</v>
      </c>
    </row>
    <row r="27" spans="1:25">
      <c r="A27" s="1" t="s">
        <v>33</v>
      </c>
      <c r="C27" s="8">
        <v>10540888</v>
      </c>
      <c r="D27" s="8"/>
      <c r="E27" s="8">
        <v>123567447424</v>
      </c>
      <c r="F27" s="8"/>
      <c r="G27" s="8">
        <v>824736738377.84399</v>
      </c>
      <c r="H27" s="8"/>
      <c r="I27" s="8">
        <v>3881</v>
      </c>
      <c r="J27" s="8"/>
      <c r="K27" s="8">
        <v>304552752</v>
      </c>
      <c r="L27" s="8"/>
      <c r="M27" s="8">
        <v>0</v>
      </c>
      <c r="N27" s="8"/>
      <c r="O27" s="8">
        <v>0</v>
      </c>
      <c r="P27" s="8"/>
      <c r="Q27" s="8">
        <v>10544769</v>
      </c>
      <c r="R27" s="8"/>
      <c r="S27" s="8">
        <v>77300</v>
      </c>
      <c r="T27" s="8"/>
      <c r="U27" s="8">
        <v>123872000176</v>
      </c>
      <c r="V27" s="8"/>
      <c r="W27" s="8">
        <v>810260735369.98499</v>
      </c>
      <c r="X27" s="8"/>
      <c r="Y27" s="10">
        <v>2.6241523188014135E-2</v>
      </c>
    </row>
    <row r="28" spans="1:25">
      <c r="A28" s="1" t="s">
        <v>34</v>
      </c>
      <c r="C28" s="8">
        <v>8769709</v>
      </c>
      <c r="D28" s="8"/>
      <c r="E28" s="8">
        <v>156481457130</v>
      </c>
      <c r="F28" s="8"/>
      <c r="G28" s="8">
        <v>286806711714.70502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8769709</v>
      </c>
      <c r="R28" s="8"/>
      <c r="S28" s="8">
        <v>17490</v>
      </c>
      <c r="T28" s="8"/>
      <c r="U28" s="8">
        <v>101090225355</v>
      </c>
      <c r="V28" s="8"/>
      <c r="W28" s="8">
        <v>152469586258.06</v>
      </c>
      <c r="X28" s="8"/>
      <c r="Y28" s="10">
        <v>4.9379588675623433E-3</v>
      </c>
    </row>
    <row r="29" spans="1:25">
      <c r="A29" s="1" t="s">
        <v>35</v>
      </c>
      <c r="C29" s="8">
        <v>3872716</v>
      </c>
      <c r="D29" s="8"/>
      <c r="E29" s="8">
        <v>184109576462</v>
      </c>
      <c r="F29" s="8"/>
      <c r="G29" s="8">
        <v>546307143651.01801</v>
      </c>
      <c r="H29" s="8"/>
      <c r="I29" s="8">
        <v>0</v>
      </c>
      <c r="J29" s="8"/>
      <c r="K29" s="8">
        <v>0</v>
      </c>
      <c r="L29" s="8"/>
      <c r="M29" s="8">
        <v>-151443</v>
      </c>
      <c r="N29" s="8"/>
      <c r="O29" s="8">
        <v>20595399317</v>
      </c>
      <c r="P29" s="8"/>
      <c r="Q29" s="8">
        <v>3721273</v>
      </c>
      <c r="R29" s="8"/>
      <c r="S29" s="8">
        <v>146250</v>
      </c>
      <c r="T29" s="8"/>
      <c r="U29" s="8">
        <v>176909950520</v>
      </c>
      <c r="V29" s="8"/>
      <c r="W29" s="8">
        <v>540997971001.31299</v>
      </c>
      <c r="X29" s="8"/>
      <c r="Y29" s="10">
        <v>1.752104005658997E-2</v>
      </c>
    </row>
    <row r="30" spans="1:25">
      <c r="A30" s="1" t="s">
        <v>36</v>
      </c>
      <c r="C30" s="8">
        <v>4950000</v>
      </c>
      <c r="D30" s="8"/>
      <c r="E30" s="8">
        <v>107538453726</v>
      </c>
      <c r="F30" s="8"/>
      <c r="G30" s="8">
        <v>392659690500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4950000</v>
      </c>
      <c r="R30" s="8"/>
      <c r="S30" s="8">
        <v>79500</v>
      </c>
      <c r="T30" s="8"/>
      <c r="U30" s="8">
        <v>107538453726</v>
      </c>
      <c r="V30" s="8"/>
      <c r="W30" s="8">
        <v>391183526250</v>
      </c>
      <c r="X30" s="8"/>
      <c r="Y30" s="10">
        <v>1.2669071974925632E-2</v>
      </c>
    </row>
    <row r="31" spans="1:25">
      <c r="A31" s="1" t="s">
        <v>37</v>
      </c>
      <c r="C31" s="8">
        <v>16103312</v>
      </c>
      <c r="D31" s="8"/>
      <c r="E31" s="8">
        <v>27989032185</v>
      </c>
      <c r="F31" s="8"/>
      <c r="G31" s="8">
        <v>114613680622.17599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16103312</v>
      </c>
      <c r="R31" s="8"/>
      <c r="S31" s="8">
        <v>7000</v>
      </c>
      <c r="T31" s="8"/>
      <c r="U31" s="8">
        <v>27989032185</v>
      </c>
      <c r="V31" s="8"/>
      <c r="W31" s="8">
        <v>112052481055.2</v>
      </c>
      <c r="X31" s="8"/>
      <c r="Y31" s="10">
        <v>3.6289895974557789E-3</v>
      </c>
    </row>
    <row r="32" spans="1:25">
      <c r="A32" s="1" t="s">
        <v>38</v>
      </c>
      <c r="C32" s="8">
        <v>12226369</v>
      </c>
      <c r="D32" s="8"/>
      <c r="E32" s="8">
        <v>32204250207</v>
      </c>
      <c r="F32" s="8"/>
      <c r="G32" s="8">
        <v>55311134197.351997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12226369</v>
      </c>
      <c r="R32" s="8"/>
      <c r="S32" s="8">
        <v>4644</v>
      </c>
      <c r="T32" s="8"/>
      <c r="U32" s="8">
        <v>32204250207</v>
      </c>
      <c r="V32" s="8"/>
      <c r="W32" s="8">
        <v>56441421053.065804</v>
      </c>
      <c r="X32" s="8"/>
      <c r="Y32" s="10">
        <v>1.8279410499290512E-3</v>
      </c>
    </row>
    <row r="33" spans="1:25">
      <c r="A33" s="1" t="s">
        <v>39</v>
      </c>
      <c r="C33" s="8">
        <v>36000000</v>
      </c>
      <c r="D33" s="8"/>
      <c r="E33" s="8">
        <v>214787173491</v>
      </c>
      <c r="F33" s="8"/>
      <c r="G33" s="8">
        <v>213641226000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36000000</v>
      </c>
      <c r="R33" s="8"/>
      <c r="S33" s="8">
        <v>5400</v>
      </c>
      <c r="T33" s="8"/>
      <c r="U33" s="8">
        <v>214787173491</v>
      </c>
      <c r="V33" s="8"/>
      <c r="W33" s="8">
        <v>193243320000</v>
      </c>
      <c r="X33" s="8"/>
      <c r="Y33" s="10">
        <v>6.2584780939598326E-3</v>
      </c>
    </row>
    <row r="34" spans="1:25">
      <c r="A34" s="1" t="s">
        <v>40</v>
      </c>
      <c r="C34" s="8">
        <v>10593117</v>
      </c>
      <c r="D34" s="8"/>
      <c r="E34" s="8">
        <v>79568040205</v>
      </c>
      <c r="F34" s="8"/>
      <c r="G34" s="8">
        <v>190173388446.53101</v>
      </c>
      <c r="H34" s="8"/>
      <c r="I34" s="8">
        <v>0</v>
      </c>
      <c r="J34" s="8"/>
      <c r="K34" s="8">
        <v>0</v>
      </c>
      <c r="L34" s="8"/>
      <c r="M34" s="8">
        <v>-351256</v>
      </c>
      <c r="N34" s="8"/>
      <c r="O34" s="8">
        <v>6318384869</v>
      </c>
      <c r="P34" s="8"/>
      <c r="Q34" s="8">
        <v>10241861</v>
      </c>
      <c r="R34" s="8"/>
      <c r="S34" s="8">
        <v>17490</v>
      </c>
      <c r="T34" s="8"/>
      <c r="U34" s="8">
        <v>76929652321</v>
      </c>
      <c r="V34" s="8"/>
      <c r="W34" s="8">
        <v>178064324504.104</v>
      </c>
      <c r="X34" s="8"/>
      <c r="Y34" s="10">
        <v>5.7668832962748202E-3</v>
      </c>
    </row>
    <row r="35" spans="1:25">
      <c r="A35" s="1" t="s">
        <v>41</v>
      </c>
      <c r="C35" s="8">
        <v>375100</v>
      </c>
      <c r="D35" s="8"/>
      <c r="E35" s="8">
        <v>204252341295</v>
      </c>
      <c r="F35" s="8"/>
      <c r="G35" s="8">
        <v>538356540189.875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375100</v>
      </c>
      <c r="R35" s="8"/>
      <c r="S35" s="8">
        <v>1577502</v>
      </c>
      <c r="T35" s="8"/>
      <c r="U35" s="8">
        <v>204252341295</v>
      </c>
      <c r="V35" s="8"/>
      <c r="W35" s="8">
        <v>590981348949.75</v>
      </c>
      <c r="X35" s="8"/>
      <c r="Y35" s="10">
        <v>1.9139827582867246E-2</v>
      </c>
    </row>
    <row r="36" spans="1:25">
      <c r="A36" s="1" t="s">
        <v>42</v>
      </c>
      <c r="C36" s="8">
        <v>21400</v>
      </c>
      <c r="D36" s="8"/>
      <c r="E36" s="8">
        <v>14836930661</v>
      </c>
      <c r="F36" s="8"/>
      <c r="G36" s="8">
        <v>30755572418.75</v>
      </c>
      <c r="H36" s="8"/>
      <c r="I36" s="8">
        <v>3700</v>
      </c>
      <c r="J36" s="8"/>
      <c r="K36" s="8">
        <v>5729485296</v>
      </c>
      <c r="L36" s="8"/>
      <c r="M36" s="8">
        <v>0</v>
      </c>
      <c r="N36" s="8"/>
      <c r="O36" s="8">
        <v>0</v>
      </c>
      <c r="P36" s="8"/>
      <c r="Q36" s="8">
        <v>25100</v>
      </c>
      <c r="R36" s="8"/>
      <c r="S36" s="8">
        <v>1578353</v>
      </c>
      <c r="T36" s="8"/>
      <c r="U36" s="8">
        <v>20566415957</v>
      </c>
      <c r="V36" s="8"/>
      <c r="W36" s="8">
        <v>39567139474.625</v>
      </c>
      <c r="X36" s="8"/>
      <c r="Y36" s="10">
        <v>1.2814418404868738E-3</v>
      </c>
    </row>
    <row r="37" spans="1:25">
      <c r="A37" s="1" t="s">
        <v>43</v>
      </c>
      <c r="C37" s="8">
        <v>285900</v>
      </c>
      <c r="D37" s="8"/>
      <c r="E37" s="8">
        <v>339498244800</v>
      </c>
      <c r="F37" s="8"/>
      <c r="G37" s="8">
        <v>411257334338.25</v>
      </c>
      <c r="H37" s="8"/>
      <c r="I37" s="8">
        <v>75400</v>
      </c>
      <c r="J37" s="8"/>
      <c r="K37" s="8">
        <v>115087025846</v>
      </c>
      <c r="L37" s="8"/>
      <c r="M37" s="8">
        <v>0</v>
      </c>
      <c r="N37" s="8"/>
      <c r="O37" s="8">
        <v>0</v>
      </c>
      <c r="P37" s="8"/>
      <c r="Q37" s="8">
        <v>361300</v>
      </c>
      <c r="R37" s="8"/>
      <c r="S37" s="8">
        <v>1574500</v>
      </c>
      <c r="T37" s="8"/>
      <c r="U37" s="8">
        <v>454585270646</v>
      </c>
      <c r="V37" s="8"/>
      <c r="W37" s="8">
        <v>568155766437.5</v>
      </c>
      <c r="X37" s="8"/>
      <c r="Y37" s="10">
        <v>1.8400586463770404E-2</v>
      </c>
    </row>
    <row r="38" spans="1:25">
      <c r="A38" s="1" t="s">
        <v>44</v>
      </c>
      <c r="C38" s="8">
        <v>59247848</v>
      </c>
      <c r="D38" s="8"/>
      <c r="E38" s="8">
        <v>435421729313</v>
      </c>
      <c r="F38" s="8"/>
      <c r="G38" s="8">
        <v>743258980101.52795</v>
      </c>
      <c r="H38" s="8"/>
      <c r="I38" s="8">
        <v>31034586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90282434</v>
      </c>
      <c r="R38" s="8"/>
      <c r="S38" s="8">
        <v>5990</v>
      </c>
      <c r="T38" s="8"/>
      <c r="U38" s="8">
        <v>319905376739</v>
      </c>
      <c r="V38" s="8"/>
      <c r="W38" s="8">
        <v>537574068571.02301</v>
      </c>
      <c r="X38" s="8"/>
      <c r="Y38" s="10">
        <v>1.7410151781870692E-2</v>
      </c>
    </row>
    <row r="39" spans="1:25">
      <c r="A39" s="1" t="s">
        <v>45</v>
      </c>
      <c r="C39" s="8">
        <v>10890593</v>
      </c>
      <c r="D39" s="8"/>
      <c r="E39" s="8">
        <v>35100765202</v>
      </c>
      <c r="F39" s="8"/>
      <c r="G39" s="8">
        <v>95158729010.803497</v>
      </c>
      <c r="H39" s="8"/>
      <c r="I39" s="8">
        <v>0</v>
      </c>
      <c r="J39" s="8"/>
      <c r="K39" s="8">
        <v>0</v>
      </c>
      <c r="L39" s="8"/>
      <c r="M39" s="8">
        <v>-100000</v>
      </c>
      <c r="N39" s="8"/>
      <c r="O39" s="8">
        <v>949317769</v>
      </c>
      <c r="P39" s="8"/>
      <c r="Q39" s="8">
        <v>10790593</v>
      </c>
      <c r="R39" s="8"/>
      <c r="S39" s="8">
        <v>7590</v>
      </c>
      <c r="T39" s="8"/>
      <c r="U39" s="8">
        <v>34778461675</v>
      </c>
      <c r="V39" s="8"/>
      <c r="W39" s="8">
        <v>81413292294.823502</v>
      </c>
      <c r="X39" s="8"/>
      <c r="Y39" s="10">
        <v>2.6366929857358158E-3</v>
      </c>
    </row>
    <row r="40" spans="1:25">
      <c r="A40" s="1" t="s">
        <v>46</v>
      </c>
      <c r="C40" s="8">
        <v>48066666</v>
      </c>
      <c r="D40" s="8"/>
      <c r="E40" s="8">
        <v>158379657882</v>
      </c>
      <c r="F40" s="8"/>
      <c r="G40" s="8">
        <v>115581439126.929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48066666</v>
      </c>
      <c r="R40" s="8"/>
      <c r="S40" s="8">
        <v>2249</v>
      </c>
      <c r="T40" s="8"/>
      <c r="U40" s="8">
        <v>158379657882</v>
      </c>
      <c r="V40" s="8"/>
      <c r="W40" s="8">
        <v>107458725339.588</v>
      </c>
      <c r="X40" s="8"/>
      <c r="Y40" s="10">
        <v>3.4802138492686725E-3</v>
      </c>
    </row>
    <row r="41" spans="1:25">
      <c r="A41" s="1" t="s">
        <v>47</v>
      </c>
      <c r="C41" s="8">
        <v>1039741</v>
      </c>
      <c r="D41" s="8"/>
      <c r="E41" s="8">
        <v>27127882431</v>
      </c>
      <c r="F41" s="8"/>
      <c r="G41" s="8">
        <v>26293627524.312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1039741</v>
      </c>
      <c r="R41" s="8"/>
      <c r="S41" s="8">
        <v>28920</v>
      </c>
      <c r="T41" s="8"/>
      <c r="U41" s="8">
        <v>27127882431</v>
      </c>
      <c r="V41" s="8"/>
      <c r="W41" s="8">
        <v>29890397327.166</v>
      </c>
      <c r="X41" s="8"/>
      <c r="Y41" s="10">
        <v>9.6804586513947249E-4</v>
      </c>
    </row>
    <row r="42" spans="1:25">
      <c r="A42" s="1" t="s">
        <v>48</v>
      </c>
      <c r="C42" s="8">
        <v>2435209</v>
      </c>
      <c r="D42" s="8"/>
      <c r="E42" s="8">
        <v>5678853868</v>
      </c>
      <c r="F42" s="8"/>
      <c r="G42" s="8">
        <v>7358987299.6079998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2435209</v>
      </c>
      <c r="R42" s="8"/>
      <c r="S42" s="8">
        <v>2898</v>
      </c>
      <c r="T42" s="8"/>
      <c r="U42" s="8">
        <v>5678853868</v>
      </c>
      <c r="V42" s="8"/>
      <c r="W42" s="8">
        <v>7015245129.6920996</v>
      </c>
      <c r="X42" s="8"/>
      <c r="Y42" s="10">
        <v>2.2719935658286356E-4</v>
      </c>
    </row>
    <row r="43" spans="1:25">
      <c r="A43" s="1" t="s">
        <v>49</v>
      </c>
      <c r="C43" s="8">
        <v>4072834</v>
      </c>
      <c r="D43" s="8"/>
      <c r="E43" s="8">
        <v>36455937134</v>
      </c>
      <c r="F43" s="8"/>
      <c r="G43" s="8">
        <v>62591365858.842003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4072834</v>
      </c>
      <c r="R43" s="8"/>
      <c r="S43" s="8">
        <v>14480</v>
      </c>
      <c r="T43" s="8"/>
      <c r="U43" s="8">
        <v>36455937134</v>
      </c>
      <c r="V43" s="8"/>
      <c r="W43" s="8">
        <v>58623737233.896004</v>
      </c>
      <c r="X43" s="8"/>
      <c r="Y43" s="10">
        <v>1.898618670308477E-3</v>
      </c>
    </row>
    <row r="44" spans="1:25">
      <c r="A44" s="1" t="s">
        <v>50</v>
      </c>
      <c r="C44" s="8">
        <v>70231606</v>
      </c>
      <c r="D44" s="8"/>
      <c r="E44" s="8">
        <v>468985832157</v>
      </c>
      <c r="F44" s="8"/>
      <c r="G44" s="8">
        <v>349976218184.776</v>
      </c>
      <c r="H44" s="8"/>
      <c r="I44" s="8">
        <v>1200000</v>
      </c>
      <c r="J44" s="8"/>
      <c r="K44" s="8">
        <v>4558226075</v>
      </c>
      <c r="L44" s="8"/>
      <c r="M44" s="8">
        <v>0</v>
      </c>
      <c r="N44" s="8"/>
      <c r="O44" s="8">
        <v>0</v>
      </c>
      <c r="P44" s="8"/>
      <c r="Q44" s="8">
        <v>71431606</v>
      </c>
      <c r="R44" s="8"/>
      <c r="S44" s="8">
        <v>3698</v>
      </c>
      <c r="T44" s="8"/>
      <c r="U44" s="8">
        <v>473544058232</v>
      </c>
      <c r="V44" s="8"/>
      <c r="W44" s="8">
        <v>262582362218.021</v>
      </c>
      <c r="X44" s="8"/>
      <c r="Y44" s="10">
        <v>8.5041281727187799E-3</v>
      </c>
    </row>
    <row r="45" spans="1:25">
      <c r="A45" s="1" t="s">
        <v>51</v>
      </c>
      <c r="C45" s="8">
        <v>26000000</v>
      </c>
      <c r="D45" s="8"/>
      <c r="E45" s="8">
        <v>150897318400</v>
      </c>
      <c r="F45" s="8"/>
      <c r="G45" s="8">
        <v>222011127000</v>
      </c>
      <c r="H45" s="8"/>
      <c r="I45" s="8">
        <v>0</v>
      </c>
      <c r="J45" s="8"/>
      <c r="K45" s="8">
        <v>0</v>
      </c>
      <c r="L45" s="8"/>
      <c r="M45" s="8">
        <v>-2360000</v>
      </c>
      <c r="N45" s="8"/>
      <c r="O45" s="8">
        <v>20006223115</v>
      </c>
      <c r="P45" s="8"/>
      <c r="Q45" s="8">
        <v>23640000</v>
      </c>
      <c r="R45" s="8"/>
      <c r="S45" s="8">
        <v>7220</v>
      </c>
      <c r="T45" s="8"/>
      <c r="U45" s="8">
        <v>137200484887</v>
      </c>
      <c r="V45" s="8"/>
      <c r="W45" s="8">
        <v>169665249240</v>
      </c>
      <c r="X45" s="8"/>
      <c r="Y45" s="10">
        <v>5.4948665013350786E-3</v>
      </c>
    </row>
    <row r="46" spans="1:25">
      <c r="A46" s="1" t="s">
        <v>52</v>
      </c>
      <c r="C46" s="8">
        <v>10944108</v>
      </c>
      <c r="D46" s="8"/>
      <c r="E46" s="8">
        <v>219490133710</v>
      </c>
      <c r="F46" s="8"/>
      <c r="G46" s="8">
        <v>258376025738.25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10944108</v>
      </c>
      <c r="R46" s="8"/>
      <c r="S46" s="8">
        <v>24300</v>
      </c>
      <c r="T46" s="8"/>
      <c r="U46" s="8">
        <v>219490133710</v>
      </c>
      <c r="V46" s="8"/>
      <c r="W46" s="8">
        <v>264359470544.82001</v>
      </c>
      <c r="X46" s="8"/>
      <c r="Y46" s="10">
        <v>8.5616825219913192E-3</v>
      </c>
    </row>
    <row r="47" spans="1:25">
      <c r="A47" s="1" t="s">
        <v>53</v>
      </c>
      <c r="C47" s="8">
        <v>538214</v>
      </c>
      <c r="D47" s="8"/>
      <c r="E47" s="8">
        <v>173702413977</v>
      </c>
      <c r="F47" s="8"/>
      <c r="G47" s="8">
        <v>380104360305.28198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538214</v>
      </c>
      <c r="R47" s="8"/>
      <c r="S47" s="8">
        <v>616380</v>
      </c>
      <c r="T47" s="8"/>
      <c r="U47" s="8">
        <v>173702413977</v>
      </c>
      <c r="V47" s="8"/>
      <c r="W47" s="8">
        <v>329770466465.34601</v>
      </c>
      <c r="X47" s="8"/>
      <c r="Y47" s="10">
        <v>1.0680116862038406E-2</v>
      </c>
    </row>
    <row r="48" spans="1:25">
      <c r="A48" s="1" t="s">
        <v>54</v>
      </c>
      <c r="C48" s="8">
        <v>11359792</v>
      </c>
      <c r="D48" s="8"/>
      <c r="E48" s="8">
        <v>91092876655</v>
      </c>
      <c r="F48" s="8"/>
      <c r="G48" s="8">
        <v>50216418903.607201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11359792</v>
      </c>
      <c r="R48" s="8"/>
      <c r="S48" s="8">
        <v>4204</v>
      </c>
      <c r="T48" s="8"/>
      <c r="U48" s="8">
        <v>91092876655</v>
      </c>
      <c r="V48" s="8"/>
      <c r="W48" s="8">
        <v>47472414002.870399</v>
      </c>
      <c r="X48" s="8"/>
      <c r="Y48" s="10">
        <v>1.5374661494345905E-3</v>
      </c>
    </row>
    <row r="49" spans="1:25">
      <c r="A49" s="1" t="s">
        <v>55</v>
      </c>
      <c r="C49" s="8">
        <v>317907035</v>
      </c>
      <c r="D49" s="8"/>
      <c r="E49" s="8">
        <v>249546932223</v>
      </c>
      <c r="F49" s="8"/>
      <c r="G49" s="8">
        <v>328656107667.41998</v>
      </c>
      <c r="H49" s="8"/>
      <c r="I49" s="8">
        <v>28020000</v>
      </c>
      <c r="J49" s="8"/>
      <c r="K49" s="8">
        <v>27719177938</v>
      </c>
      <c r="L49" s="8"/>
      <c r="M49" s="8">
        <v>0</v>
      </c>
      <c r="N49" s="8"/>
      <c r="O49" s="8">
        <v>0</v>
      </c>
      <c r="P49" s="8"/>
      <c r="Q49" s="8">
        <v>345927035</v>
      </c>
      <c r="R49" s="8"/>
      <c r="S49" s="8">
        <v>955</v>
      </c>
      <c r="T49" s="8"/>
      <c r="U49" s="8">
        <v>277266110161</v>
      </c>
      <c r="V49" s="8"/>
      <c r="W49" s="8">
        <v>328394674530.37097</v>
      </c>
      <c r="X49" s="8"/>
      <c r="Y49" s="10">
        <v>1.0635559752965306E-2</v>
      </c>
    </row>
    <row r="50" spans="1:25">
      <c r="A50" s="1" t="s">
        <v>56</v>
      </c>
      <c r="C50" s="8">
        <v>72100000</v>
      </c>
      <c r="D50" s="8"/>
      <c r="E50" s="8">
        <v>309812180799</v>
      </c>
      <c r="F50" s="8"/>
      <c r="G50" s="8">
        <v>359788445100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72100000</v>
      </c>
      <c r="R50" s="8"/>
      <c r="S50" s="8">
        <v>4976</v>
      </c>
      <c r="T50" s="8"/>
      <c r="U50" s="8">
        <v>309812180799</v>
      </c>
      <c r="V50" s="8"/>
      <c r="W50" s="8">
        <v>356634920880</v>
      </c>
      <c r="X50" s="8"/>
      <c r="Y50" s="10">
        <v>1.1550162975199237E-2</v>
      </c>
    </row>
    <row r="51" spans="1:25">
      <c r="A51" s="1" t="s">
        <v>57</v>
      </c>
      <c r="C51" s="8">
        <v>97010998</v>
      </c>
      <c r="D51" s="8"/>
      <c r="E51" s="8">
        <v>382524306479</v>
      </c>
      <c r="F51" s="8"/>
      <c r="G51" s="8">
        <v>661535748374.63403</v>
      </c>
      <c r="H51" s="8"/>
      <c r="I51" s="8">
        <v>90000</v>
      </c>
      <c r="J51" s="8"/>
      <c r="K51" s="8">
        <v>520682740</v>
      </c>
      <c r="L51" s="8"/>
      <c r="M51" s="8">
        <v>0</v>
      </c>
      <c r="N51" s="8"/>
      <c r="O51" s="8">
        <v>0</v>
      </c>
      <c r="P51" s="8"/>
      <c r="Q51" s="8">
        <v>97100998</v>
      </c>
      <c r="R51" s="8"/>
      <c r="S51" s="8">
        <v>6490</v>
      </c>
      <c r="T51" s="8"/>
      <c r="U51" s="8">
        <v>383044989219</v>
      </c>
      <c r="V51" s="8"/>
      <c r="W51" s="8">
        <v>626435873431.73096</v>
      </c>
      <c r="X51" s="8"/>
      <c r="Y51" s="10">
        <v>2.0288076147434657E-2</v>
      </c>
    </row>
    <row r="52" spans="1:25">
      <c r="A52" s="1" t="s">
        <v>58</v>
      </c>
      <c r="C52" s="8">
        <v>53195935</v>
      </c>
      <c r="D52" s="8"/>
      <c r="E52" s="8">
        <v>276310634658</v>
      </c>
      <c r="F52" s="8"/>
      <c r="G52" s="8">
        <v>475385978488.883</v>
      </c>
      <c r="H52" s="8"/>
      <c r="I52" s="8">
        <v>14819501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68015436</v>
      </c>
      <c r="R52" s="8"/>
      <c r="S52" s="8">
        <v>4903</v>
      </c>
      <c r="T52" s="8"/>
      <c r="U52" s="8">
        <v>204591627562</v>
      </c>
      <c r="V52" s="8"/>
      <c r="W52" s="8">
        <v>331495478595.88702</v>
      </c>
      <c r="X52" s="8"/>
      <c r="Y52" s="10">
        <v>1.0735983996958288E-2</v>
      </c>
    </row>
    <row r="53" spans="1:25">
      <c r="A53" s="1" t="s">
        <v>59</v>
      </c>
      <c r="C53" s="8">
        <v>27973678</v>
      </c>
      <c r="D53" s="8"/>
      <c r="E53" s="8">
        <v>145746594425</v>
      </c>
      <c r="F53" s="8"/>
      <c r="G53" s="8">
        <v>128191351579.299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27973678</v>
      </c>
      <c r="R53" s="8"/>
      <c r="S53" s="8">
        <v>3924</v>
      </c>
      <c r="T53" s="8"/>
      <c r="U53" s="8">
        <v>145746594425</v>
      </c>
      <c r="V53" s="8"/>
      <c r="W53" s="8">
        <v>109115588632.79201</v>
      </c>
      <c r="X53" s="8"/>
      <c r="Y53" s="10">
        <v>3.5338738807005657E-3</v>
      </c>
    </row>
    <row r="54" spans="1:25">
      <c r="A54" s="1" t="s">
        <v>60</v>
      </c>
      <c r="C54" s="8">
        <v>6033787</v>
      </c>
      <c r="D54" s="8"/>
      <c r="E54" s="8">
        <v>55790261615</v>
      </c>
      <c r="F54" s="8"/>
      <c r="G54" s="8">
        <v>60038838533.1735</v>
      </c>
      <c r="H54" s="8"/>
      <c r="I54" s="8">
        <v>0</v>
      </c>
      <c r="J54" s="8"/>
      <c r="K54" s="8">
        <v>0</v>
      </c>
      <c r="L54" s="8"/>
      <c r="M54" s="8">
        <v>-33787</v>
      </c>
      <c r="N54" s="8"/>
      <c r="O54" s="8">
        <v>364071896</v>
      </c>
      <c r="P54" s="8"/>
      <c r="Q54" s="8">
        <v>6000000</v>
      </c>
      <c r="R54" s="8"/>
      <c r="S54" s="8">
        <v>11020</v>
      </c>
      <c r="T54" s="8"/>
      <c r="U54" s="8">
        <v>55477856558</v>
      </c>
      <c r="V54" s="8"/>
      <c r="W54" s="8">
        <v>65726586000</v>
      </c>
      <c r="X54" s="8"/>
      <c r="Y54" s="10">
        <v>2.1286552035628811E-3</v>
      </c>
    </row>
    <row r="55" spans="1:25">
      <c r="A55" s="1" t="s">
        <v>61</v>
      </c>
      <c r="C55" s="8">
        <v>61642926</v>
      </c>
      <c r="D55" s="8"/>
      <c r="E55" s="8">
        <v>292759916768</v>
      </c>
      <c r="F55" s="8"/>
      <c r="G55" s="8">
        <v>916691212830.88794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61642926</v>
      </c>
      <c r="R55" s="8"/>
      <c r="S55" s="8">
        <v>13830</v>
      </c>
      <c r="T55" s="8"/>
      <c r="U55" s="8">
        <v>292759916768</v>
      </c>
      <c r="V55" s="8"/>
      <c r="W55" s="8">
        <v>847449162663.849</v>
      </c>
      <c r="X55" s="8"/>
      <c r="Y55" s="10">
        <v>2.7445926825705031E-2</v>
      </c>
    </row>
    <row r="56" spans="1:25">
      <c r="A56" s="1" t="s">
        <v>62</v>
      </c>
      <c r="C56" s="8">
        <v>68933961</v>
      </c>
      <c r="D56" s="8"/>
      <c r="E56" s="8">
        <v>632254929277</v>
      </c>
      <c r="F56" s="8"/>
      <c r="G56" s="8">
        <v>1012096584076.38</v>
      </c>
      <c r="H56" s="8"/>
      <c r="I56" s="8">
        <v>798187</v>
      </c>
      <c r="J56" s="8"/>
      <c r="K56" s="8">
        <v>11609182412</v>
      </c>
      <c r="L56" s="8"/>
      <c r="M56" s="8">
        <v>0</v>
      </c>
      <c r="N56" s="8"/>
      <c r="O56" s="8">
        <v>0</v>
      </c>
      <c r="P56" s="8"/>
      <c r="Q56" s="8">
        <v>69732148</v>
      </c>
      <c r="R56" s="8"/>
      <c r="S56" s="8">
        <v>14670</v>
      </c>
      <c r="T56" s="8"/>
      <c r="U56" s="8">
        <v>643864111689</v>
      </c>
      <c r="V56" s="8"/>
      <c r="W56" s="8">
        <v>1016883936023.6</v>
      </c>
      <c r="X56" s="8"/>
      <c r="Y56" s="10">
        <v>3.2933329015995751E-2</v>
      </c>
    </row>
    <row r="57" spans="1:25">
      <c r="A57" s="1" t="s">
        <v>63</v>
      </c>
      <c r="C57" s="8">
        <v>629846</v>
      </c>
      <c r="D57" s="8"/>
      <c r="E57" s="8">
        <v>15778148953</v>
      </c>
      <c r="F57" s="8"/>
      <c r="G57" s="8">
        <v>17274055305.716999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629846</v>
      </c>
      <c r="R57" s="8"/>
      <c r="S57" s="8">
        <v>25000</v>
      </c>
      <c r="T57" s="8"/>
      <c r="U57" s="8">
        <v>15778148953</v>
      </c>
      <c r="V57" s="8"/>
      <c r="W57" s="8">
        <v>15652460407.5</v>
      </c>
      <c r="X57" s="8"/>
      <c r="Y57" s="10">
        <v>5.0692867715640747E-4</v>
      </c>
    </row>
    <row r="58" spans="1:25">
      <c r="A58" s="1" t="s">
        <v>64</v>
      </c>
      <c r="C58" s="8">
        <v>1750945</v>
      </c>
      <c r="D58" s="8"/>
      <c r="E58" s="8">
        <v>98373758090</v>
      </c>
      <c r="F58" s="8"/>
      <c r="G58" s="8">
        <v>93814398683.774994</v>
      </c>
      <c r="H58" s="8"/>
      <c r="I58" s="8">
        <v>44182</v>
      </c>
      <c r="J58" s="8"/>
      <c r="K58" s="8">
        <v>2221765900</v>
      </c>
      <c r="L58" s="8"/>
      <c r="M58" s="8">
        <v>0</v>
      </c>
      <c r="N58" s="8"/>
      <c r="O58" s="8">
        <v>0</v>
      </c>
      <c r="P58" s="8"/>
      <c r="Q58" s="8">
        <v>1795127</v>
      </c>
      <c r="R58" s="8"/>
      <c r="S58" s="8">
        <v>58550</v>
      </c>
      <c r="T58" s="8"/>
      <c r="U58" s="8">
        <v>100595523990</v>
      </c>
      <c r="V58" s="8"/>
      <c r="W58" s="8">
        <v>104479312969.19299</v>
      </c>
      <c r="X58" s="8"/>
      <c r="Y58" s="10">
        <v>3.3837210594894964E-3</v>
      </c>
    </row>
    <row r="59" spans="1:25">
      <c r="A59" s="1" t="s">
        <v>65</v>
      </c>
      <c r="C59" s="8">
        <v>5112144</v>
      </c>
      <c r="D59" s="8"/>
      <c r="E59" s="8">
        <v>58110335989</v>
      </c>
      <c r="F59" s="8"/>
      <c r="G59" s="8">
        <v>65249371382.688004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5112144</v>
      </c>
      <c r="R59" s="8"/>
      <c r="S59" s="8">
        <v>13840</v>
      </c>
      <c r="T59" s="8"/>
      <c r="U59" s="8">
        <v>58110335989</v>
      </c>
      <c r="V59" s="8"/>
      <c r="W59" s="8">
        <v>70331098125.888</v>
      </c>
      <c r="X59" s="8"/>
      <c r="Y59" s="10">
        <v>2.2777793144156781E-3</v>
      </c>
    </row>
    <row r="60" spans="1:25">
      <c r="A60" s="1" t="s">
        <v>66</v>
      </c>
      <c r="C60" s="8">
        <v>2426064</v>
      </c>
      <c r="D60" s="8"/>
      <c r="E60" s="8">
        <v>65726622179</v>
      </c>
      <c r="F60" s="8"/>
      <c r="G60" s="8">
        <v>69479029162.151993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2426064</v>
      </c>
      <c r="R60" s="8"/>
      <c r="S60" s="8">
        <v>32450</v>
      </c>
      <c r="T60" s="8"/>
      <c r="U60" s="8">
        <v>65726622179</v>
      </c>
      <c r="V60" s="8"/>
      <c r="W60" s="8">
        <v>78257358428.039993</v>
      </c>
      <c r="X60" s="8"/>
      <c r="Y60" s="10">
        <v>2.5344832794895636E-3</v>
      </c>
    </row>
    <row r="61" spans="1:25">
      <c r="A61" s="1" t="s">
        <v>67</v>
      </c>
      <c r="C61" s="8">
        <v>8582415</v>
      </c>
      <c r="D61" s="8"/>
      <c r="E61" s="8">
        <v>93343463094</v>
      </c>
      <c r="F61" s="8"/>
      <c r="G61" s="8">
        <v>97172072294.242493</v>
      </c>
      <c r="H61" s="8"/>
      <c r="I61" s="8">
        <v>3000</v>
      </c>
      <c r="J61" s="8"/>
      <c r="K61" s="8">
        <v>35462876</v>
      </c>
      <c r="L61" s="8"/>
      <c r="M61" s="8">
        <v>0</v>
      </c>
      <c r="N61" s="8"/>
      <c r="O61" s="8">
        <v>0</v>
      </c>
      <c r="P61" s="8"/>
      <c r="Q61" s="8">
        <v>8585415</v>
      </c>
      <c r="R61" s="8"/>
      <c r="S61" s="8">
        <v>12940</v>
      </c>
      <c r="T61" s="8"/>
      <c r="U61" s="8">
        <v>93378925970</v>
      </c>
      <c r="V61" s="8"/>
      <c r="W61" s="8">
        <v>110434253242.905</v>
      </c>
      <c r="X61" s="8"/>
      <c r="Y61" s="10">
        <v>3.5765808346882753E-3</v>
      </c>
    </row>
    <row r="62" spans="1:25">
      <c r="A62" s="1" t="s">
        <v>68</v>
      </c>
      <c r="C62" s="8">
        <v>5820926</v>
      </c>
      <c r="D62" s="8"/>
      <c r="E62" s="8">
        <v>54469603871</v>
      </c>
      <c r="F62" s="8"/>
      <c r="G62" s="8">
        <v>152295192024.69601</v>
      </c>
      <c r="H62" s="8"/>
      <c r="I62" s="8">
        <v>53447</v>
      </c>
      <c r="J62" s="8"/>
      <c r="K62" s="8">
        <v>1324040802</v>
      </c>
      <c r="L62" s="8"/>
      <c r="M62" s="8">
        <v>0</v>
      </c>
      <c r="N62" s="8"/>
      <c r="O62" s="8">
        <v>0</v>
      </c>
      <c r="P62" s="8"/>
      <c r="Q62" s="8">
        <v>5874373</v>
      </c>
      <c r="R62" s="8"/>
      <c r="S62" s="8">
        <v>30020</v>
      </c>
      <c r="T62" s="8"/>
      <c r="U62" s="8">
        <v>55793644673</v>
      </c>
      <c r="V62" s="8"/>
      <c r="W62" s="8">
        <v>175299402829.11301</v>
      </c>
      <c r="X62" s="8"/>
      <c r="Y62" s="10">
        <v>5.6773371130771503E-3</v>
      </c>
    </row>
    <row r="63" spans="1:25">
      <c r="A63" s="1" t="s">
        <v>69</v>
      </c>
      <c r="C63" s="8">
        <v>45861974</v>
      </c>
      <c r="D63" s="8"/>
      <c r="E63" s="8">
        <v>371178100259</v>
      </c>
      <c r="F63" s="8"/>
      <c r="G63" s="8">
        <v>640982679281.08203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45861974</v>
      </c>
      <c r="R63" s="8"/>
      <c r="S63" s="8">
        <v>13060</v>
      </c>
      <c r="T63" s="8"/>
      <c r="U63" s="8">
        <v>371178100259</v>
      </c>
      <c r="V63" s="8"/>
      <c r="W63" s="8">
        <v>595393584026.38196</v>
      </c>
      <c r="X63" s="8"/>
      <c r="Y63" s="10">
        <v>1.9282724509770088E-2</v>
      </c>
    </row>
    <row r="64" spans="1:25">
      <c r="A64" s="1" t="s">
        <v>70</v>
      </c>
      <c r="C64" s="8">
        <v>10148705</v>
      </c>
      <c r="D64" s="8"/>
      <c r="E64" s="8">
        <v>94444459093</v>
      </c>
      <c r="F64" s="8"/>
      <c r="G64" s="8">
        <v>102194683679.183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10148705</v>
      </c>
      <c r="R64" s="8"/>
      <c r="S64" s="8">
        <v>8550</v>
      </c>
      <c r="T64" s="8"/>
      <c r="U64" s="8">
        <v>94444459093</v>
      </c>
      <c r="V64" s="8"/>
      <c r="W64" s="8">
        <v>86255137754.887497</v>
      </c>
      <c r="X64" s="8"/>
      <c r="Y64" s="10">
        <v>2.7935034966820641E-3</v>
      </c>
    </row>
    <row r="65" spans="1:25">
      <c r="A65" s="1" t="s">
        <v>71</v>
      </c>
      <c r="C65" s="8">
        <v>2630196</v>
      </c>
      <c r="D65" s="8"/>
      <c r="E65" s="8">
        <v>50040096510</v>
      </c>
      <c r="F65" s="8"/>
      <c r="G65" s="8">
        <v>32681829172.5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2630196</v>
      </c>
      <c r="R65" s="8"/>
      <c r="S65" s="8">
        <v>11090</v>
      </c>
      <c r="T65" s="8"/>
      <c r="U65" s="8">
        <v>50040096510</v>
      </c>
      <c r="V65" s="8"/>
      <c r="W65" s="8">
        <v>28995318841.841999</v>
      </c>
      <c r="X65" s="8"/>
      <c r="Y65" s="10">
        <v>9.3905739043941559E-4</v>
      </c>
    </row>
    <row r="66" spans="1:25">
      <c r="A66" s="1" t="s">
        <v>72</v>
      </c>
      <c r="C66" s="8">
        <v>65012902</v>
      </c>
      <c r="D66" s="8"/>
      <c r="E66" s="8">
        <v>465899303076</v>
      </c>
      <c r="F66" s="8"/>
      <c r="G66" s="8">
        <v>546090335719.69501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65012902</v>
      </c>
      <c r="R66" s="8"/>
      <c r="S66" s="8">
        <v>8570</v>
      </c>
      <c r="T66" s="8"/>
      <c r="U66" s="8">
        <v>465899303076</v>
      </c>
      <c r="V66" s="8"/>
      <c r="W66" s="8">
        <v>553845464747.66699</v>
      </c>
      <c r="X66" s="8"/>
      <c r="Y66" s="10">
        <v>1.7937125632918521E-2</v>
      </c>
    </row>
    <row r="67" spans="1:25">
      <c r="A67" s="1" t="s">
        <v>73</v>
      </c>
      <c r="C67" s="8">
        <v>1359359</v>
      </c>
      <c r="D67" s="8"/>
      <c r="E67" s="8">
        <v>57035592632</v>
      </c>
      <c r="F67" s="8"/>
      <c r="G67" s="8">
        <v>90413530161.394501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1359359</v>
      </c>
      <c r="R67" s="8"/>
      <c r="S67" s="8">
        <v>64400</v>
      </c>
      <c r="T67" s="8"/>
      <c r="U67" s="8">
        <v>57035592632</v>
      </c>
      <c r="V67" s="8"/>
      <c r="W67" s="8">
        <v>87021840418.380005</v>
      </c>
      <c r="X67" s="8"/>
      <c r="Y67" s="10">
        <v>2.8183343256289509E-3</v>
      </c>
    </row>
    <row r="68" spans="1:25">
      <c r="A68" s="1" t="s">
        <v>74</v>
      </c>
      <c r="C68" s="8">
        <v>561012</v>
      </c>
      <c r="D68" s="8"/>
      <c r="E68" s="8">
        <v>3604960219</v>
      </c>
      <c r="F68" s="8"/>
      <c r="G68" s="8">
        <v>20187798025.32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561012</v>
      </c>
      <c r="R68" s="8"/>
      <c r="S68" s="8">
        <v>33450</v>
      </c>
      <c r="T68" s="8"/>
      <c r="U68" s="8">
        <v>3604960219</v>
      </c>
      <c r="V68" s="8"/>
      <c r="W68" s="8">
        <v>18654194584.169998</v>
      </c>
      <c r="X68" s="8"/>
      <c r="Y68" s="10">
        <v>6.0414439249694156E-4</v>
      </c>
    </row>
    <row r="69" spans="1:25">
      <c r="A69" s="1" t="s">
        <v>75</v>
      </c>
      <c r="C69" s="8">
        <v>22548162</v>
      </c>
      <c r="D69" s="8"/>
      <c r="E69" s="8">
        <v>219763018422</v>
      </c>
      <c r="F69" s="8"/>
      <c r="G69" s="8">
        <v>353020506868.57501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22548162</v>
      </c>
      <c r="R69" s="8"/>
      <c r="S69" s="8">
        <v>20940</v>
      </c>
      <c r="T69" s="8"/>
      <c r="U69" s="8">
        <v>219763018422</v>
      </c>
      <c r="V69" s="8"/>
      <c r="W69" s="8">
        <v>469349169131.93402</v>
      </c>
      <c r="X69" s="8"/>
      <c r="Y69" s="10">
        <v>1.52005849073099E-2</v>
      </c>
    </row>
    <row r="70" spans="1:25">
      <c r="A70" s="1" t="s">
        <v>76</v>
      </c>
      <c r="C70" s="8">
        <v>108185</v>
      </c>
      <c r="D70" s="8"/>
      <c r="E70" s="8">
        <v>1337308947</v>
      </c>
      <c r="F70" s="8"/>
      <c r="G70" s="8">
        <v>1570102969.05</v>
      </c>
      <c r="H70" s="8"/>
      <c r="I70" s="8">
        <v>0</v>
      </c>
      <c r="J70" s="8"/>
      <c r="K70" s="8">
        <v>0</v>
      </c>
      <c r="L70" s="8"/>
      <c r="M70" s="8">
        <v>-108185</v>
      </c>
      <c r="N70" s="8"/>
      <c r="O70" s="8">
        <v>1595169198</v>
      </c>
      <c r="P70" s="8"/>
      <c r="Q70" s="8">
        <v>0</v>
      </c>
      <c r="R70" s="8"/>
      <c r="S70" s="8">
        <v>0</v>
      </c>
      <c r="T70" s="8"/>
      <c r="U70" s="8">
        <v>0</v>
      </c>
      <c r="V70" s="8"/>
      <c r="W70" s="8">
        <v>0</v>
      </c>
      <c r="X70" s="8"/>
      <c r="Y70" s="10">
        <v>0</v>
      </c>
    </row>
    <row r="71" spans="1:25">
      <c r="A71" s="1" t="s">
        <v>77</v>
      </c>
      <c r="C71" s="8">
        <v>2390004</v>
      </c>
      <c r="D71" s="8"/>
      <c r="E71" s="8">
        <v>16040459866</v>
      </c>
      <c r="F71" s="8"/>
      <c r="G71" s="8">
        <v>17699586897.689999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2390004</v>
      </c>
      <c r="R71" s="8"/>
      <c r="S71" s="8">
        <v>6920</v>
      </c>
      <c r="T71" s="8"/>
      <c r="U71" s="8">
        <v>16040459866</v>
      </c>
      <c r="V71" s="8"/>
      <c r="W71" s="8">
        <v>16440421655.304001</v>
      </c>
      <c r="X71" s="8"/>
      <c r="Y71" s="10">
        <v>5.3244799760831542E-4</v>
      </c>
    </row>
    <row r="72" spans="1:25">
      <c r="A72" s="1" t="s">
        <v>78</v>
      </c>
      <c r="C72" s="8">
        <v>221500000</v>
      </c>
      <c r="D72" s="8"/>
      <c r="E72" s="8">
        <v>620396936367</v>
      </c>
      <c r="F72" s="8"/>
      <c r="G72" s="8">
        <v>1358523402750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221500000</v>
      </c>
      <c r="R72" s="8"/>
      <c r="S72" s="8">
        <v>5870</v>
      </c>
      <c r="T72" s="8"/>
      <c r="U72" s="8">
        <v>620396936367</v>
      </c>
      <c r="V72" s="8"/>
      <c r="W72" s="8">
        <v>1292468780250</v>
      </c>
      <c r="X72" s="8"/>
      <c r="Y72" s="10">
        <v>4.1858562295046524E-2</v>
      </c>
    </row>
    <row r="73" spans="1:25">
      <c r="A73" s="1" t="s">
        <v>79</v>
      </c>
      <c r="C73" s="8">
        <v>44223800</v>
      </c>
      <c r="D73" s="8"/>
      <c r="E73" s="8">
        <v>507223841214</v>
      </c>
      <c r="F73" s="8"/>
      <c r="G73" s="8">
        <v>922294822822.19995</v>
      </c>
      <c r="H73" s="8"/>
      <c r="I73" s="8">
        <v>45000</v>
      </c>
      <c r="J73" s="8"/>
      <c r="K73" s="8">
        <v>764358666</v>
      </c>
      <c r="L73" s="8"/>
      <c r="M73" s="8">
        <v>-100000</v>
      </c>
      <c r="N73" s="8"/>
      <c r="O73" s="8">
        <v>1744369023</v>
      </c>
      <c r="P73" s="8"/>
      <c r="Q73" s="8">
        <v>44168800</v>
      </c>
      <c r="R73" s="8"/>
      <c r="S73" s="8">
        <v>16130</v>
      </c>
      <c r="T73" s="8"/>
      <c r="U73" s="8">
        <v>506841252216</v>
      </c>
      <c r="V73" s="8"/>
      <c r="W73" s="8">
        <v>708203709673.19995</v>
      </c>
      <c r="X73" s="8"/>
      <c r="Y73" s="10">
        <v>2.2936251576772801E-2</v>
      </c>
    </row>
    <row r="74" spans="1:25">
      <c r="A74" s="1" t="s">
        <v>80</v>
      </c>
      <c r="C74" s="8">
        <v>1604130</v>
      </c>
      <c r="D74" s="8"/>
      <c r="E74" s="8">
        <v>34671070372</v>
      </c>
      <c r="F74" s="8"/>
      <c r="G74" s="8">
        <v>36946544332.004997</v>
      </c>
      <c r="H74" s="8"/>
      <c r="I74" s="8">
        <v>0</v>
      </c>
      <c r="J74" s="8"/>
      <c r="K74" s="8">
        <v>0</v>
      </c>
      <c r="L74" s="8"/>
      <c r="M74" s="8">
        <v>-1604130</v>
      </c>
      <c r="N74" s="8"/>
      <c r="O74" s="8">
        <v>35026426034</v>
      </c>
      <c r="P74" s="8"/>
      <c r="Q74" s="8">
        <v>0</v>
      </c>
      <c r="R74" s="8"/>
      <c r="S74" s="8">
        <v>0</v>
      </c>
      <c r="T74" s="8"/>
      <c r="U74" s="8">
        <v>0</v>
      </c>
      <c r="V74" s="8"/>
      <c r="W74" s="8">
        <v>0</v>
      </c>
      <c r="X74" s="8"/>
      <c r="Y74" s="10">
        <v>0</v>
      </c>
    </row>
    <row r="75" spans="1:25">
      <c r="A75" s="1" t="s">
        <v>81</v>
      </c>
      <c r="C75" s="8">
        <v>160749622</v>
      </c>
      <c r="D75" s="8"/>
      <c r="E75" s="8">
        <v>868337197776</v>
      </c>
      <c r="F75" s="8"/>
      <c r="G75" s="8">
        <v>2005404179951.21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160749622</v>
      </c>
      <c r="R75" s="8"/>
      <c r="S75" s="8">
        <v>11550</v>
      </c>
      <c r="T75" s="8"/>
      <c r="U75" s="8">
        <v>868337197776</v>
      </c>
      <c r="V75" s="8"/>
      <c r="W75" s="8">
        <v>1845611018202.1101</v>
      </c>
      <c r="X75" s="8"/>
      <c r="Y75" s="10">
        <v>5.9772912861302568E-2</v>
      </c>
    </row>
    <row r="76" spans="1:25">
      <c r="A76" s="1" t="s">
        <v>82</v>
      </c>
      <c r="C76" s="8">
        <v>12250029</v>
      </c>
      <c r="D76" s="8"/>
      <c r="E76" s="8">
        <v>145112603884</v>
      </c>
      <c r="F76" s="8"/>
      <c r="G76" s="8">
        <v>161468894001.987</v>
      </c>
      <c r="H76" s="8"/>
      <c r="I76" s="8">
        <v>13883366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26133395</v>
      </c>
      <c r="R76" s="8"/>
      <c r="S76" s="8">
        <v>5880</v>
      </c>
      <c r="T76" s="8"/>
      <c r="U76" s="8">
        <v>145112603884</v>
      </c>
      <c r="V76" s="8"/>
      <c r="W76" s="8">
        <v>152750059642.53</v>
      </c>
      <c r="X76" s="8"/>
      <c r="Y76" s="10">
        <v>4.9470424236337475E-3</v>
      </c>
    </row>
    <row r="77" spans="1:25">
      <c r="A77" s="1" t="s">
        <v>83</v>
      </c>
      <c r="C77" s="8">
        <v>91735821</v>
      </c>
      <c r="D77" s="8"/>
      <c r="E77" s="8">
        <v>83146190561</v>
      </c>
      <c r="F77" s="8"/>
      <c r="G77" s="8">
        <v>215390763147.24799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91735821</v>
      </c>
      <c r="R77" s="8"/>
      <c r="S77" s="8">
        <v>2171</v>
      </c>
      <c r="T77" s="8"/>
      <c r="U77" s="8">
        <v>83146190561</v>
      </c>
      <c r="V77" s="8"/>
      <c r="W77" s="8">
        <v>197973474510.02399</v>
      </c>
      <c r="X77" s="8"/>
      <c r="Y77" s="10">
        <v>6.411671324039042E-3</v>
      </c>
    </row>
    <row r="78" spans="1:25">
      <c r="A78" s="1" t="s">
        <v>84</v>
      </c>
      <c r="C78" s="8">
        <v>46021621</v>
      </c>
      <c r="D78" s="8"/>
      <c r="E78" s="8">
        <v>582395852855</v>
      </c>
      <c r="F78" s="8"/>
      <c r="G78" s="8">
        <v>675237415160.53796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46021621</v>
      </c>
      <c r="R78" s="8"/>
      <c r="S78" s="8">
        <v>13910</v>
      </c>
      <c r="T78" s="8"/>
      <c r="U78" s="8">
        <v>582395852855</v>
      </c>
      <c r="V78" s="8"/>
      <c r="W78" s="8">
        <v>636351791658.745</v>
      </c>
      <c r="X78" s="8"/>
      <c r="Y78" s="10">
        <v>2.0609218202980298E-2</v>
      </c>
    </row>
    <row r="79" spans="1:25">
      <c r="A79" s="1" t="s">
        <v>85</v>
      </c>
      <c r="C79" s="8">
        <v>8513397</v>
      </c>
      <c r="D79" s="8"/>
      <c r="E79" s="8">
        <v>172122469939</v>
      </c>
      <c r="F79" s="8"/>
      <c r="G79" s="8">
        <v>262345010923.35001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8513397</v>
      </c>
      <c r="R79" s="8"/>
      <c r="S79" s="8">
        <v>30870</v>
      </c>
      <c r="T79" s="8"/>
      <c r="U79" s="8">
        <v>172122469939</v>
      </c>
      <c r="V79" s="8"/>
      <c r="W79" s="8">
        <v>261244854425.92999</v>
      </c>
      <c r="X79" s="8"/>
      <c r="Y79" s="10">
        <v>8.4608109536951047E-3</v>
      </c>
    </row>
    <row r="80" spans="1:25">
      <c r="A80" s="1" t="s">
        <v>86</v>
      </c>
      <c r="C80" s="8">
        <v>6180000</v>
      </c>
      <c r="D80" s="8"/>
      <c r="E80" s="8">
        <v>108737567937</v>
      </c>
      <c r="F80" s="8"/>
      <c r="G80" s="8">
        <v>125444736180</v>
      </c>
      <c r="H80" s="8"/>
      <c r="I80" s="8">
        <v>286951</v>
      </c>
      <c r="J80" s="8"/>
      <c r="K80" s="8">
        <v>5628887540</v>
      </c>
      <c r="L80" s="8"/>
      <c r="M80" s="8">
        <v>0</v>
      </c>
      <c r="N80" s="8"/>
      <c r="O80" s="8">
        <v>0</v>
      </c>
      <c r="P80" s="8"/>
      <c r="Q80" s="8">
        <v>6466951</v>
      </c>
      <c r="R80" s="8"/>
      <c r="S80" s="8">
        <v>20950</v>
      </c>
      <c r="T80" s="8"/>
      <c r="U80" s="8">
        <v>114366455477</v>
      </c>
      <c r="V80" s="8"/>
      <c r="W80" s="8">
        <v>134676501840.47301</v>
      </c>
      <c r="X80" s="8"/>
      <c r="Y80" s="10">
        <v>4.3617028342285849E-3</v>
      </c>
    </row>
    <row r="81" spans="1:25">
      <c r="A81" s="1" t="s">
        <v>87</v>
      </c>
      <c r="C81" s="8">
        <v>51603715</v>
      </c>
      <c r="D81" s="8"/>
      <c r="E81" s="8">
        <v>603107322016</v>
      </c>
      <c r="F81" s="8"/>
      <c r="G81" s="8">
        <v>1381419401082.55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51603715</v>
      </c>
      <c r="R81" s="8"/>
      <c r="S81" s="8">
        <v>32320</v>
      </c>
      <c r="T81" s="8"/>
      <c r="U81" s="8">
        <v>603107322016</v>
      </c>
      <c r="V81" s="8"/>
      <c r="W81" s="8">
        <v>1657908467990.6399</v>
      </c>
      <c r="X81" s="8"/>
      <c r="Y81" s="10">
        <v>5.3693881003027299E-2</v>
      </c>
    </row>
    <row r="82" spans="1:25">
      <c r="A82" s="1" t="s">
        <v>88</v>
      </c>
      <c r="C82" s="8">
        <v>36806987</v>
      </c>
      <c r="D82" s="8"/>
      <c r="E82" s="8">
        <v>431905744124</v>
      </c>
      <c r="F82" s="8"/>
      <c r="G82" s="8">
        <v>302948519338.45801</v>
      </c>
      <c r="H82" s="8"/>
      <c r="I82" s="8">
        <v>900000</v>
      </c>
      <c r="J82" s="8"/>
      <c r="K82" s="8">
        <v>6798302931</v>
      </c>
      <c r="L82" s="8"/>
      <c r="M82" s="8">
        <v>0</v>
      </c>
      <c r="N82" s="8"/>
      <c r="O82" s="8">
        <v>0</v>
      </c>
      <c r="P82" s="8"/>
      <c r="Q82" s="8">
        <v>37706987</v>
      </c>
      <c r="R82" s="8"/>
      <c r="S82" s="8">
        <v>6800</v>
      </c>
      <c r="T82" s="8"/>
      <c r="U82" s="8">
        <v>438704047055</v>
      </c>
      <c r="V82" s="8"/>
      <c r="W82" s="8">
        <v>254881886905.98001</v>
      </c>
      <c r="X82" s="8"/>
      <c r="Y82" s="10">
        <v>8.2547365970954308E-3</v>
      </c>
    </row>
    <row r="83" spans="1:25">
      <c r="A83" s="1" t="s">
        <v>89</v>
      </c>
      <c r="C83" s="8">
        <v>7817393</v>
      </c>
      <c r="D83" s="8"/>
      <c r="E83" s="8">
        <v>86256119089</v>
      </c>
      <c r="F83" s="8"/>
      <c r="G83" s="8">
        <v>170803931666.06699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7817393</v>
      </c>
      <c r="R83" s="8"/>
      <c r="S83" s="8">
        <v>17620</v>
      </c>
      <c r="T83" s="8"/>
      <c r="U83" s="8">
        <v>86256119089</v>
      </c>
      <c r="V83" s="8"/>
      <c r="W83" s="8">
        <v>136922896995.27299</v>
      </c>
      <c r="X83" s="8"/>
      <c r="Y83" s="10">
        <v>4.4344557493963292E-3</v>
      </c>
    </row>
    <row r="84" spans="1:25">
      <c r="A84" s="1" t="s">
        <v>90</v>
      </c>
      <c r="C84" s="8">
        <v>52971490</v>
      </c>
      <c r="D84" s="8"/>
      <c r="E84" s="8">
        <v>293254622901</v>
      </c>
      <c r="F84" s="8"/>
      <c r="G84" s="8">
        <v>893051011401.12</v>
      </c>
      <c r="H84" s="8"/>
      <c r="I84" s="8">
        <v>20000</v>
      </c>
      <c r="J84" s="8"/>
      <c r="K84" s="8">
        <v>313290459</v>
      </c>
      <c r="L84" s="8"/>
      <c r="M84" s="8">
        <v>0</v>
      </c>
      <c r="N84" s="8"/>
      <c r="O84" s="8">
        <v>0</v>
      </c>
      <c r="P84" s="8"/>
      <c r="Q84" s="8">
        <v>52991490</v>
      </c>
      <c r="R84" s="8"/>
      <c r="S84" s="8">
        <v>15930</v>
      </c>
      <c r="T84" s="8"/>
      <c r="U84" s="8">
        <v>293567913360</v>
      </c>
      <c r="V84" s="8"/>
      <c r="W84" s="8">
        <v>839131716807.58496</v>
      </c>
      <c r="X84" s="8"/>
      <c r="Y84" s="10">
        <v>2.7176553722980831E-2</v>
      </c>
    </row>
    <row r="85" spans="1:25">
      <c r="A85" s="1" t="s">
        <v>91</v>
      </c>
      <c r="C85" s="8">
        <v>79701063</v>
      </c>
      <c r="D85" s="8"/>
      <c r="E85" s="8">
        <v>225761622448</v>
      </c>
      <c r="F85" s="8"/>
      <c r="G85" s="8">
        <v>597370386230.63098</v>
      </c>
      <c r="H85" s="8"/>
      <c r="I85" s="8">
        <v>400000</v>
      </c>
      <c r="J85" s="8"/>
      <c r="K85" s="8">
        <v>2962746832</v>
      </c>
      <c r="L85" s="8"/>
      <c r="M85" s="8">
        <v>0</v>
      </c>
      <c r="N85" s="8"/>
      <c r="O85" s="8">
        <v>0</v>
      </c>
      <c r="P85" s="8"/>
      <c r="Q85" s="8">
        <v>80101063</v>
      </c>
      <c r="R85" s="8"/>
      <c r="S85" s="8">
        <v>7300</v>
      </c>
      <c r="T85" s="8"/>
      <c r="U85" s="8">
        <v>228724369280</v>
      </c>
      <c r="V85" s="8"/>
      <c r="W85" s="8">
        <v>581258570228.59497</v>
      </c>
      <c r="X85" s="8"/>
      <c r="Y85" s="10">
        <v>1.8824940643237108E-2</v>
      </c>
    </row>
    <row r="86" spans="1:25">
      <c r="A86" s="1" t="s">
        <v>92</v>
      </c>
      <c r="C86" s="8">
        <v>17700705</v>
      </c>
      <c r="D86" s="8"/>
      <c r="E86" s="8">
        <v>567743655349</v>
      </c>
      <c r="F86" s="8"/>
      <c r="G86" s="8">
        <v>947511525612.71301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17700705</v>
      </c>
      <c r="R86" s="8"/>
      <c r="S86" s="8">
        <v>55850</v>
      </c>
      <c r="T86" s="8"/>
      <c r="U86" s="8">
        <v>567743655349</v>
      </c>
      <c r="V86" s="8"/>
      <c r="W86" s="8">
        <v>982702297223.21301</v>
      </c>
      <c r="X86" s="8"/>
      <c r="Y86" s="10">
        <v>3.1826304785363253E-2</v>
      </c>
    </row>
    <row r="87" spans="1:25">
      <c r="A87" s="1" t="s">
        <v>93</v>
      </c>
      <c r="C87" s="8">
        <v>2350000</v>
      </c>
      <c r="D87" s="8"/>
      <c r="E87" s="8">
        <v>43482954454</v>
      </c>
      <c r="F87" s="8"/>
      <c r="G87" s="8">
        <v>44921616532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2350000</v>
      </c>
      <c r="R87" s="8"/>
      <c r="S87" s="8">
        <v>18290</v>
      </c>
      <c r="T87" s="8"/>
      <c r="U87" s="8">
        <v>43482954454</v>
      </c>
      <c r="V87" s="8"/>
      <c r="W87" s="8">
        <v>42725760037</v>
      </c>
      <c r="X87" s="8"/>
      <c r="Y87" s="10">
        <v>1.383738560676618E-3</v>
      </c>
    </row>
    <row r="88" spans="1:25">
      <c r="A88" s="1" t="s">
        <v>94</v>
      </c>
      <c r="C88" s="8">
        <v>67095601</v>
      </c>
      <c r="D88" s="8"/>
      <c r="E88" s="8">
        <v>80195397925</v>
      </c>
      <c r="F88" s="8"/>
      <c r="G88" s="8">
        <v>160671584616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67095601</v>
      </c>
      <c r="R88" s="8"/>
      <c r="S88" s="8">
        <v>2367</v>
      </c>
      <c r="T88" s="8"/>
      <c r="U88" s="8">
        <v>80195397925</v>
      </c>
      <c r="V88" s="8"/>
      <c r="W88" s="8">
        <v>157870336605.97601</v>
      </c>
      <c r="X88" s="8"/>
      <c r="Y88" s="10">
        <v>5.1128703612345608E-3</v>
      </c>
    </row>
    <row r="89" spans="1:25">
      <c r="A89" s="1" t="s">
        <v>95</v>
      </c>
      <c r="C89" s="8">
        <v>663903</v>
      </c>
      <c r="D89" s="8"/>
      <c r="E89" s="8">
        <v>2212110205</v>
      </c>
      <c r="F89" s="8"/>
      <c r="G89" s="8">
        <v>2666209219.6859999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663903</v>
      </c>
      <c r="R89" s="8"/>
      <c r="S89" s="8">
        <v>3898</v>
      </c>
      <c r="T89" s="8"/>
      <c r="U89" s="8">
        <v>2212110205</v>
      </c>
      <c r="V89" s="8"/>
      <c r="W89" s="8">
        <v>2572495925.3306999</v>
      </c>
      <c r="X89" s="8"/>
      <c r="Y89" s="10">
        <v>8.33141833595237E-5</v>
      </c>
    </row>
    <row r="90" spans="1:25">
      <c r="A90" s="1" t="s">
        <v>96</v>
      </c>
      <c r="C90" s="8">
        <v>1506553</v>
      </c>
      <c r="D90" s="8"/>
      <c r="E90" s="8">
        <v>4706471572</v>
      </c>
      <c r="F90" s="8"/>
      <c r="G90" s="8">
        <v>47009319012.913498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1506553</v>
      </c>
      <c r="R90" s="8"/>
      <c r="S90" s="8">
        <v>15140</v>
      </c>
      <c r="T90" s="8"/>
      <c r="U90" s="8">
        <v>3353085447</v>
      </c>
      <c r="V90" s="8"/>
      <c r="W90" s="8">
        <v>22673497606.101002</v>
      </c>
      <c r="X90" s="8"/>
      <c r="Y90" s="10">
        <v>7.3431561867822294E-4</v>
      </c>
    </row>
    <row r="91" spans="1:25">
      <c r="A91" s="1" t="s">
        <v>97</v>
      </c>
      <c r="C91" s="8">
        <v>2229925</v>
      </c>
      <c r="D91" s="8"/>
      <c r="E91" s="8">
        <v>35484634618</v>
      </c>
      <c r="F91" s="8"/>
      <c r="G91" s="8">
        <v>46970960691.037498</v>
      </c>
      <c r="H91" s="8"/>
      <c r="I91" s="8"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2229925</v>
      </c>
      <c r="R91" s="8"/>
      <c r="S91" s="8">
        <v>21800</v>
      </c>
      <c r="T91" s="8"/>
      <c r="U91" s="8">
        <v>35484634618</v>
      </c>
      <c r="V91" s="8"/>
      <c r="W91" s="8">
        <v>48323121428.25</v>
      </c>
      <c r="X91" s="8"/>
      <c r="Y91" s="10">
        <v>1.5650176000415622E-3</v>
      </c>
    </row>
    <row r="92" spans="1:25">
      <c r="A92" s="1" t="s">
        <v>98</v>
      </c>
      <c r="C92" s="8">
        <v>3800000</v>
      </c>
      <c r="D92" s="8"/>
      <c r="E92" s="8">
        <v>77610213741</v>
      </c>
      <c r="F92" s="8"/>
      <c r="G92" s="8">
        <v>75472252200</v>
      </c>
      <c r="H92" s="8"/>
      <c r="I92" s="8">
        <v>0</v>
      </c>
      <c r="J92" s="8"/>
      <c r="K92" s="8">
        <v>0</v>
      </c>
      <c r="L92" s="8"/>
      <c r="M92" s="8">
        <v>-3800000</v>
      </c>
      <c r="N92" s="8"/>
      <c r="O92" s="8">
        <v>78887505917</v>
      </c>
      <c r="P92" s="8"/>
      <c r="Q92" s="8">
        <v>0</v>
      </c>
      <c r="R92" s="8"/>
      <c r="S92" s="8">
        <v>0</v>
      </c>
      <c r="T92" s="8"/>
      <c r="U92" s="8">
        <v>0</v>
      </c>
      <c r="V92" s="8"/>
      <c r="W92" s="8">
        <v>0</v>
      </c>
      <c r="X92" s="8"/>
      <c r="Y92" s="10">
        <v>0</v>
      </c>
    </row>
    <row r="93" spans="1:25">
      <c r="A93" s="1" t="s">
        <v>99</v>
      </c>
      <c r="C93" s="8">
        <v>20719998</v>
      </c>
      <c r="D93" s="8"/>
      <c r="E93" s="8">
        <v>46143435546</v>
      </c>
      <c r="F93" s="8"/>
      <c r="G93" s="8">
        <v>117607237007.94901</v>
      </c>
      <c r="H93" s="8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20719998</v>
      </c>
      <c r="R93" s="8"/>
      <c r="S93" s="8">
        <v>5080</v>
      </c>
      <c r="T93" s="8"/>
      <c r="U93" s="8">
        <v>46143435546</v>
      </c>
      <c r="V93" s="8"/>
      <c r="W93" s="8">
        <v>104631307180.452</v>
      </c>
      <c r="X93" s="8"/>
      <c r="Y93" s="10">
        <v>3.3886436226165072E-3</v>
      </c>
    </row>
    <row r="94" spans="1:25">
      <c r="A94" s="1" t="s">
        <v>100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35716637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35716637</v>
      </c>
      <c r="R94" s="8"/>
      <c r="S94" s="8">
        <v>3903</v>
      </c>
      <c r="T94" s="8"/>
      <c r="U94" s="8">
        <v>71719007096</v>
      </c>
      <c r="V94" s="8"/>
      <c r="W94" s="8">
        <v>138572592107.44501</v>
      </c>
      <c r="X94" s="8"/>
      <c r="Y94" s="10">
        <v>4.487883628410419E-3</v>
      </c>
    </row>
    <row r="95" spans="1:25">
      <c r="A95" s="1" t="s">
        <v>101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4500</v>
      </c>
      <c r="J95" s="8"/>
      <c r="K95" s="8">
        <v>6967684403</v>
      </c>
      <c r="L95" s="8"/>
      <c r="M95" s="8">
        <v>0</v>
      </c>
      <c r="N95" s="8"/>
      <c r="O95" s="8">
        <v>0</v>
      </c>
      <c r="P95" s="8"/>
      <c r="Q95" s="8">
        <v>4500</v>
      </c>
      <c r="R95" s="8"/>
      <c r="S95" s="8">
        <v>1580129</v>
      </c>
      <c r="T95" s="8"/>
      <c r="U95" s="8">
        <v>6967684403</v>
      </c>
      <c r="V95" s="8"/>
      <c r="W95" s="8">
        <v>7101692274.375</v>
      </c>
      <c r="X95" s="8"/>
      <c r="Y95" s="10">
        <v>2.299990785152093E-4</v>
      </c>
    </row>
    <row r="96" spans="1:25">
      <c r="A96" s="1" t="s">
        <v>102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4300</v>
      </c>
      <c r="J96" s="8"/>
      <c r="K96" s="8">
        <v>6660414889</v>
      </c>
      <c r="L96" s="8"/>
      <c r="M96" s="8">
        <v>0</v>
      </c>
      <c r="N96" s="8"/>
      <c r="O96" s="8">
        <v>0</v>
      </c>
      <c r="P96" s="8"/>
      <c r="Q96" s="8">
        <v>4300</v>
      </c>
      <c r="R96" s="8"/>
      <c r="S96" s="8">
        <v>1576467</v>
      </c>
      <c r="T96" s="8"/>
      <c r="U96" s="8">
        <v>6660414889</v>
      </c>
      <c r="V96" s="8"/>
      <c r="W96" s="8">
        <v>6770334589.875</v>
      </c>
      <c r="X96" s="8"/>
      <c r="Y96" s="10">
        <v>2.1926755718909826E-4</v>
      </c>
    </row>
    <row r="97" spans="1:25">
      <c r="A97" s="1" t="s">
        <v>103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v>1104805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1104805</v>
      </c>
      <c r="R97" s="8"/>
      <c r="S97" s="8">
        <v>12880</v>
      </c>
      <c r="T97" s="8"/>
      <c r="U97" s="8">
        <v>1353386125</v>
      </c>
      <c r="V97" s="8"/>
      <c r="W97" s="8">
        <v>14145220564.02</v>
      </c>
      <c r="X97" s="8"/>
      <c r="Y97" s="10">
        <v>4.5811442814245435E-4</v>
      </c>
    </row>
    <row r="98" spans="1:25">
      <c r="A98" s="1" t="s">
        <v>104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v>5261825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5261825</v>
      </c>
      <c r="R98" s="8"/>
      <c r="S98" s="8">
        <v>15210</v>
      </c>
      <c r="T98" s="8"/>
      <c r="U98" s="8">
        <v>55391231775</v>
      </c>
      <c r="V98" s="8"/>
      <c r="W98" s="8">
        <v>79556165718.412506</v>
      </c>
      <c r="X98" s="8"/>
      <c r="Y98" s="10">
        <v>2.5765471240512886E-3</v>
      </c>
    </row>
    <row r="99" spans="1:25">
      <c r="A99" s="1" t="s">
        <v>105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v>45443097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45443097</v>
      </c>
      <c r="R99" s="8"/>
      <c r="S99" s="8">
        <v>3790</v>
      </c>
      <c r="T99" s="8"/>
      <c r="U99" s="8">
        <v>115516352574</v>
      </c>
      <c r="V99" s="8"/>
      <c r="W99" s="8">
        <v>171204573071.10199</v>
      </c>
      <c r="X99" s="8"/>
      <c r="Y99" s="10">
        <v>5.5447198389638368E-3</v>
      </c>
    </row>
    <row r="100" spans="1:25" ht="24.75" thickBot="1">
      <c r="C100" s="8"/>
      <c r="D100" s="8"/>
      <c r="E100" s="9">
        <f>SUM(E9:E99)</f>
        <v>15771202977392</v>
      </c>
      <c r="F100" s="8"/>
      <c r="G100" s="9">
        <f>SUM(G9:G99)</f>
        <v>29171271322481.137</v>
      </c>
      <c r="H100" s="8"/>
      <c r="I100" s="8"/>
      <c r="J100" s="8"/>
      <c r="K100" s="9">
        <f>SUM(K9:K99)</f>
        <v>217454478574</v>
      </c>
      <c r="L100" s="8"/>
      <c r="M100" s="8"/>
      <c r="N100" s="8"/>
      <c r="O100" s="9">
        <f>SUM(O9:O99)</f>
        <v>330954699380</v>
      </c>
      <c r="P100" s="8"/>
      <c r="Q100" s="8"/>
      <c r="R100" s="8"/>
      <c r="S100" s="8"/>
      <c r="T100" s="8"/>
      <c r="U100" s="9">
        <f>SUM(U9:U99)</f>
        <v>15725111411067</v>
      </c>
      <c r="V100" s="8"/>
      <c r="W100" s="9">
        <f>SUM(W9:W99)</f>
        <v>27993816346116.617</v>
      </c>
      <c r="X100" s="8"/>
      <c r="Y100" s="11">
        <f>SUM(Y9:Y99)</f>
        <v>0.90662221270439425</v>
      </c>
    </row>
    <row r="101" spans="1:25" ht="24.75" thickTop="1">
      <c r="G101" s="3"/>
      <c r="W101" s="3"/>
    </row>
    <row r="102" spans="1:25">
      <c r="G102" s="3"/>
      <c r="W102" s="3"/>
      <c r="Y102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K7" sqref="K7"/>
    </sheetView>
  </sheetViews>
  <sheetFormatPr defaultRowHeight="24"/>
  <cols>
    <col min="1" max="1" width="33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>
      <c r="A6" s="29" t="s">
        <v>3</v>
      </c>
      <c r="C6" s="30" t="s">
        <v>238</v>
      </c>
      <c r="D6" s="30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K6" s="30" t="s">
        <v>6</v>
      </c>
      <c r="L6" s="30" t="s">
        <v>6</v>
      </c>
      <c r="M6" s="30" t="s">
        <v>6</v>
      </c>
      <c r="N6" s="30" t="s">
        <v>6</v>
      </c>
      <c r="O6" s="30" t="s">
        <v>6</v>
      </c>
      <c r="P6" s="30" t="s">
        <v>6</v>
      </c>
      <c r="Q6" s="30" t="s">
        <v>6</v>
      </c>
    </row>
    <row r="7" spans="1:17" ht="24.75">
      <c r="A7" s="30" t="s">
        <v>3</v>
      </c>
      <c r="C7" s="30" t="s">
        <v>106</v>
      </c>
      <c r="E7" s="30" t="s">
        <v>107</v>
      </c>
      <c r="G7" s="30" t="s">
        <v>108</v>
      </c>
      <c r="I7" s="30" t="s">
        <v>109</v>
      </c>
      <c r="K7" s="30" t="s">
        <v>106</v>
      </c>
      <c r="M7" s="30" t="s">
        <v>107</v>
      </c>
      <c r="O7" s="30" t="s">
        <v>108</v>
      </c>
      <c r="Q7" s="30" t="s">
        <v>109</v>
      </c>
    </row>
    <row r="8" spans="1:17">
      <c r="A8" s="1" t="s">
        <v>110</v>
      </c>
      <c r="C8" s="12">
        <v>16203546</v>
      </c>
      <c r="D8" s="6"/>
      <c r="E8" s="12">
        <v>6937</v>
      </c>
      <c r="F8" s="6"/>
      <c r="G8" s="6" t="s">
        <v>111</v>
      </c>
      <c r="H8" s="6"/>
      <c r="I8" s="12">
        <v>1</v>
      </c>
      <c r="J8" s="6"/>
      <c r="K8" s="12">
        <v>16203546</v>
      </c>
      <c r="L8" s="6"/>
      <c r="M8" s="12">
        <v>6937</v>
      </c>
      <c r="N8" s="6"/>
      <c r="O8" s="6" t="s">
        <v>111</v>
      </c>
      <c r="P8" s="6"/>
      <c r="Q8" s="12">
        <v>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topLeftCell="J7" workbookViewId="0">
      <selection activeCell="AK14" sqref="AK14"/>
    </sheetView>
  </sheetViews>
  <sheetFormatPr defaultRowHeight="24"/>
  <cols>
    <col min="1" max="1" width="31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.7109375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24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7" ht="24.75">
      <c r="A6" s="30" t="s">
        <v>112</v>
      </c>
      <c r="B6" s="30" t="s">
        <v>112</v>
      </c>
      <c r="C6" s="30" t="s">
        <v>112</v>
      </c>
      <c r="D6" s="30" t="s">
        <v>112</v>
      </c>
      <c r="E6" s="30" t="s">
        <v>112</v>
      </c>
      <c r="F6" s="30" t="s">
        <v>112</v>
      </c>
      <c r="G6" s="30" t="s">
        <v>112</v>
      </c>
      <c r="H6" s="30" t="s">
        <v>112</v>
      </c>
      <c r="I6" s="30" t="s">
        <v>112</v>
      </c>
      <c r="J6" s="30" t="s">
        <v>112</v>
      </c>
      <c r="K6" s="30" t="s">
        <v>112</v>
      </c>
      <c r="L6" s="30" t="s">
        <v>112</v>
      </c>
      <c r="M6" s="30" t="s">
        <v>112</v>
      </c>
      <c r="O6" s="30" t="s">
        <v>238</v>
      </c>
      <c r="P6" s="30" t="s">
        <v>4</v>
      </c>
      <c r="Q6" s="30" t="s">
        <v>4</v>
      </c>
      <c r="R6" s="30" t="s">
        <v>4</v>
      </c>
      <c r="S6" s="30" t="s">
        <v>4</v>
      </c>
      <c r="U6" s="30" t="s">
        <v>5</v>
      </c>
      <c r="V6" s="30" t="s">
        <v>5</v>
      </c>
      <c r="W6" s="30" t="s">
        <v>5</v>
      </c>
      <c r="X6" s="30" t="s">
        <v>5</v>
      </c>
      <c r="Y6" s="30" t="s">
        <v>5</v>
      </c>
      <c r="Z6" s="30" t="s">
        <v>5</v>
      </c>
      <c r="AA6" s="30" t="s">
        <v>5</v>
      </c>
      <c r="AC6" s="30" t="s">
        <v>6</v>
      </c>
      <c r="AD6" s="30" t="s">
        <v>6</v>
      </c>
      <c r="AE6" s="30" t="s">
        <v>6</v>
      </c>
      <c r="AF6" s="30" t="s">
        <v>6</v>
      </c>
      <c r="AG6" s="30" t="s">
        <v>6</v>
      </c>
      <c r="AH6" s="30" t="s">
        <v>6</v>
      </c>
      <c r="AI6" s="30" t="s">
        <v>6</v>
      </c>
      <c r="AJ6" s="30" t="s">
        <v>6</v>
      </c>
      <c r="AK6" s="30" t="s">
        <v>6</v>
      </c>
    </row>
    <row r="7" spans="1:37" ht="24.75">
      <c r="A7" s="29" t="s">
        <v>113</v>
      </c>
      <c r="C7" s="29" t="s">
        <v>114</v>
      </c>
      <c r="E7" s="29" t="s">
        <v>115</v>
      </c>
      <c r="G7" s="29" t="s">
        <v>116</v>
      </c>
      <c r="I7" s="29" t="s">
        <v>117</v>
      </c>
      <c r="K7" s="29" t="s">
        <v>118</v>
      </c>
      <c r="M7" s="29" t="s">
        <v>109</v>
      </c>
      <c r="O7" s="29" t="s">
        <v>7</v>
      </c>
      <c r="Q7" s="29" t="s">
        <v>8</v>
      </c>
      <c r="S7" s="29" t="s">
        <v>9</v>
      </c>
      <c r="U7" s="30" t="s">
        <v>10</v>
      </c>
      <c r="V7" s="30" t="s">
        <v>10</v>
      </c>
      <c r="W7" s="30" t="s">
        <v>10</v>
      </c>
      <c r="Y7" s="30" t="s">
        <v>11</v>
      </c>
      <c r="Z7" s="30" t="s">
        <v>11</v>
      </c>
      <c r="AA7" s="30" t="s">
        <v>11</v>
      </c>
      <c r="AC7" s="29" t="s">
        <v>7</v>
      </c>
      <c r="AE7" s="29" t="s">
        <v>119</v>
      </c>
      <c r="AG7" s="29" t="s">
        <v>8</v>
      </c>
      <c r="AI7" s="29" t="s">
        <v>9</v>
      </c>
      <c r="AK7" s="29" t="s">
        <v>13</v>
      </c>
    </row>
    <row r="8" spans="1:37" ht="24.75">
      <c r="A8" s="30" t="s">
        <v>113</v>
      </c>
      <c r="C8" s="30" t="s">
        <v>114</v>
      </c>
      <c r="E8" s="30" t="s">
        <v>115</v>
      </c>
      <c r="G8" s="30" t="s">
        <v>116</v>
      </c>
      <c r="I8" s="30" t="s">
        <v>117</v>
      </c>
      <c r="K8" s="30" t="s">
        <v>118</v>
      </c>
      <c r="M8" s="30" t="s">
        <v>109</v>
      </c>
      <c r="O8" s="30" t="s">
        <v>7</v>
      </c>
      <c r="Q8" s="30" t="s">
        <v>8</v>
      </c>
      <c r="S8" s="30" t="s">
        <v>9</v>
      </c>
      <c r="U8" s="30" t="s">
        <v>7</v>
      </c>
      <c r="W8" s="30" t="s">
        <v>8</v>
      </c>
      <c r="Y8" s="30" t="s">
        <v>7</v>
      </c>
      <c r="AA8" s="30" t="s">
        <v>14</v>
      </c>
      <c r="AC8" s="30" t="s">
        <v>7</v>
      </c>
      <c r="AE8" s="30" t="s">
        <v>119</v>
      </c>
      <c r="AG8" s="30" t="s">
        <v>8</v>
      </c>
      <c r="AI8" s="30" t="s">
        <v>9</v>
      </c>
      <c r="AK8" s="30" t="s">
        <v>13</v>
      </c>
    </row>
    <row r="9" spans="1:37">
      <c r="A9" s="1" t="s">
        <v>120</v>
      </c>
      <c r="C9" s="6" t="s">
        <v>121</v>
      </c>
      <c r="D9" s="6"/>
      <c r="E9" s="6" t="s">
        <v>121</v>
      </c>
      <c r="F9" s="6"/>
      <c r="G9" s="6" t="s">
        <v>122</v>
      </c>
      <c r="H9" s="6"/>
      <c r="I9" s="6" t="s">
        <v>123</v>
      </c>
      <c r="J9" s="6"/>
      <c r="K9" s="12">
        <v>0</v>
      </c>
      <c r="L9" s="6"/>
      <c r="M9" s="12">
        <v>0</v>
      </c>
      <c r="N9" s="6"/>
      <c r="O9" s="12">
        <v>162728</v>
      </c>
      <c r="P9" s="6"/>
      <c r="Q9" s="12">
        <v>103608382069</v>
      </c>
      <c r="R9" s="6"/>
      <c r="S9" s="12">
        <v>121714752001</v>
      </c>
      <c r="T9" s="6"/>
      <c r="U9" s="12">
        <v>0</v>
      </c>
      <c r="V9" s="6"/>
      <c r="W9" s="12">
        <v>0</v>
      </c>
      <c r="X9" s="6"/>
      <c r="Y9" s="12">
        <v>100835</v>
      </c>
      <c r="Z9" s="6"/>
      <c r="AA9" s="12">
        <v>76985666520</v>
      </c>
      <c r="AB9" s="12"/>
      <c r="AC9" s="12">
        <v>61893</v>
      </c>
      <c r="AD9" s="6"/>
      <c r="AE9" s="12">
        <v>763820</v>
      </c>
      <c r="AF9" s="6"/>
      <c r="AG9" s="12">
        <v>39407069413</v>
      </c>
      <c r="AH9" s="6"/>
      <c r="AI9" s="12">
        <v>47266542646</v>
      </c>
      <c r="AK9" s="10">
        <v>1.5307986932081752E-3</v>
      </c>
    </row>
    <row r="10" spans="1:37">
      <c r="A10" s="1" t="s">
        <v>124</v>
      </c>
      <c r="C10" s="6" t="s">
        <v>121</v>
      </c>
      <c r="D10" s="6"/>
      <c r="E10" s="6" t="s">
        <v>121</v>
      </c>
      <c r="F10" s="6"/>
      <c r="G10" s="6" t="s">
        <v>125</v>
      </c>
      <c r="H10" s="6"/>
      <c r="I10" s="6" t="s">
        <v>126</v>
      </c>
      <c r="J10" s="6"/>
      <c r="K10" s="12">
        <v>0</v>
      </c>
      <c r="L10" s="6"/>
      <c r="M10" s="12">
        <v>0</v>
      </c>
      <c r="N10" s="6"/>
      <c r="O10" s="12">
        <v>5999</v>
      </c>
      <c r="P10" s="6"/>
      <c r="Q10" s="12">
        <v>5292129891</v>
      </c>
      <c r="R10" s="6"/>
      <c r="S10" s="12">
        <v>5932535433</v>
      </c>
      <c r="T10" s="6"/>
      <c r="U10" s="12">
        <v>0</v>
      </c>
      <c r="V10" s="6"/>
      <c r="W10" s="12">
        <v>0</v>
      </c>
      <c r="X10" s="6"/>
      <c r="Y10" s="12">
        <v>5999</v>
      </c>
      <c r="Z10" s="6"/>
      <c r="AA10" s="12">
        <v>5999000000</v>
      </c>
      <c r="AB10" s="12"/>
      <c r="AC10" s="12">
        <v>0</v>
      </c>
      <c r="AD10" s="6"/>
      <c r="AE10" s="12">
        <v>0</v>
      </c>
      <c r="AF10" s="6"/>
      <c r="AG10" s="12">
        <v>0</v>
      </c>
      <c r="AH10" s="6"/>
      <c r="AI10" s="12">
        <v>0</v>
      </c>
      <c r="AK10" s="10">
        <v>0</v>
      </c>
    </row>
    <row r="11" spans="1:37">
      <c r="A11" s="1" t="s">
        <v>127</v>
      </c>
      <c r="C11" s="6" t="s">
        <v>121</v>
      </c>
      <c r="D11" s="6"/>
      <c r="E11" s="6" t="s">
        <v>121</v>
      </c>
      <c r="F11" s="6"/>
      <c r="G11" s="6" t="s">
        <v>128</v>
      </c>
      <c r="H11" s="6"/>
      <c r="I11" s="6" t="s">
        <v>129</v>
      </c>
      <c r="J11" s="6"/>
      <c r="K11" s="12">
        <v>0</v>
      </c>
      <c r="L11" s="6"/>
      <c r="M11" s="12">
        <v>0</v>
      </c>
      <c r="N11" s="6"/>
      <c r="O11" s="12">
        <v>51330</v>
      </c>
      <c r="P11" s="6"/>
      <c r="Q11" s="12">
        <v>40031067022</v>
      </c>
      <c r="R11" s="6"/>
      <c r="S11" s="12">
        <v>50305059855</v>
      </c>
      <c r="T11" s="6"/>
      <c r="U11" s="12">
        <v>0</v>
      </c>
      <c r="V11" s="6"/>
      <c r="W11" s="12">
        <v>0</v>
      </c>
      <c r="X11" s="6"/>
      <c r="Y11" s="12">
        <v>0</v>
      </c>
      <c r="Z11" s="6"/>
      <c r="AA11" s="12">
        <v>0</v>
      </c>
      <c r="AB11" s="12"/>
      <c r="AC11" s="12">
        <v>51330</v>
      </c>
      <c r="AD11" s="6"/>
      <c r="AE11" s="12">
        <v>996710</v>
      </c>
      <c r="AF11" s="6"/>
      <c r="AG11" s="12">
        <v>40031067022</v>
      </c>
      <c r="AH11" s="6"/>
      <c r="AI11" s="12">
        <v>51151851346</v>
      </c>
      <c r="AK11" s="10">
        <v>1.6566303099865534E-3</v>
      </c>
    </row>
    <row r="12" spans="1:37">
      <c r="A12" s="1" t="s">
        <v>130</v>
      </c>
      <c r="C12" s="6" t="s">
        <v>121</v>
      </c>
      <c r="D12" s="6"/>
      <c r="E12" s="6" t="s">
        <v>121</v>
      </c>
      <c r="F12" s="6"/>
      <c r="G12" s="6" t="s">
        <v>131</v>
      </c>
      <c r="H12" s="6"/>
      <c r="I12" s="6" t="s">
        <v>132</v>
      </c>
      <c r="J12" s="6"/>
      <c r="K12" s="12">
        <v>0</v>
      </c>
      <c r="L12" s="6"/>
      <c r="M12" s="12">
        <v>0</v>
      </c>
      <c r="N12" s="6"/>
      <c r="O12" s="12">
        <v>89380</v>
      </c>
      <c r="P12" s="6"/>
      <c r="Q12" s="12">
        <v>68620268148</v>
      </c>
      <c r="R12" s="6"/>
      <c r="S12" s="12">
        <v>85700777718</v>
      </c>
      <c r="T12" s="6"/>
      <c r="U12" s="12">
        <v>0</v>
      </c>
      <c r="V12" s="6"/>
      <c r="W12" s="12">
        <v>0</v>
      </c>
      <c r="X12" s="6"/>
      <c r="Y12" s="12">
        <v>0</v>
      </c>
      <c r="Z12" s="6"/>
      <c r="AA12" s="12">
        <v>0</v>
      </c>
      <c r="AB12" s="12"/>
      <c r="AC12" s="12">
        <v>89380</v>
      </c>
      <c r="AD12" s="6"/>
      <c r="AE12" s="12">
        <v>975730</v>
      </c>
      <c r="AF12" s="6"/>
      <c r="AG12" s="12">
        <v>68620268148</v>
      </c>
      <c r="AH12" s="6"/>
      <c r="AI12" s="12">
        <v>87194940452</v>
      </c>
      <c r="AK12" s="10">
        <v>2.8239404328334558E-3</v>
      </c>
    </row>
    <row r="13" spans="1:37">
      <c r="A13" s="1" t="s">
        <v>133</v>
      </c>
      <c r="C13" s="6" t="s">
        <v>121</v>
      </c>
      <c r="D13" s="6"/>
      <c r="E13" s="6" t="s">
        <v>121</v>
      </c>
      <c r="F13" s="6"/>
      <c r="G13" s="6" t="s">
        <v>134</v>
      </c>
      <c r="H13" s="6"/>
      <c r="I13" s="6" t="s">
        <v>135</v>
      </c>
      <c r="J13" s="6"/>
      <c r="K13" s="12">
        <v>0</v>
      </c>
      <c r="L13" s="6"/>
      <c r="M13" s="12">
        <v>0</v>
      </c>
      <c r="N13" s="6"/>
      <c r="O13" s="12">
        <v>300000</v>
      </c>
      <c r="P13" s="6"/>
      <c r="Q13" s="12">
        <v>281233257587</v>
      </c>
      <c r="R13" s="6"/>
      <c r="S13" s="12">
        <v>296031334593</v>
      </c>
      <c r="T13" s="6"/>
      <c r="U13" s="12">
        <v>0</v>
      </c>
      <c r="V13" s="6"/>
      <c r="W13" s="12">
        <v>0</v>
      </c>
      <c r="X13" s="6"/>
      <c r="Y13" s="12">
        <v>300000</v>
      </c>
      <c r="Z13" s="6"/>
      <c r="AA13" s="12">
        <v>300000000000</v>
      </c>
      <c r="AB13" s="12"/>
      <c r="AC13" s="12">
        <v>0</v>
      </c>
      <c r="AD13" s="6"/>
      <c r="AE13" s="12">
        <v>0</v>
      </c>
      <c r="AF13" s="6"/>
      <c r="AG13" s="12">
        <v>0</v>
      </c>
      <c r="AH13" s="6"/>
      <c r="AI13" s="12">
        <v>0</v>
      </c>
      <c r="AK13" s="10">
        <v>0</v>
      </c>
    </row>
    <row r="14" spans="1:37">
      <c r="A14" s="1" t="s">
        <v>136</v>
      </c>
      <c r="C14" s="6" t="s">
        <v>121</v>
      </c>
      <c r="D14" s="6"/>
      <c r="E14" s="6" t="s">
        <v>121</v>
      </c>
      <c r="F14" s="6"/>
      <c r="G14" s="6" t="s">
        <v>137</v>
      </c>
      <c r="H14" s="6"/>
      <c r="I14" s="6" t="s">
        <v>138</v>
      </c>
      <c r="J14" s="6"/>
      <c r="K14" s="12">
        <v>0</v>
      </c>
      <c r="L14" s="6"/>
      <c r="M14" s="12">
        <v>0</v>
      </c>
      <c r="N14" s="6"/>
      <c r="O14" s="12">
        <v>12320</v>
      </c>
      <c r="P14" s="6"/>
      <c r="Q14" s="12">
        <v>9119631759</v>
      </c>
      <c r="R14" s="6"/>
      <c r="S14" s="12">
        <v>11546058897</v>
      </c>
      <c r="T14" s="6"/>
      <c r="U14" s="12">
        <v>0</v>
      </c>
      <c r="V14" s="6"/>
      <c r="W14" s="12">
        <v>0</v>
      </c>
      <c r="X14" s="6"/>
      <c r="Y14" s="12">
        <v>0</v>
      </c>
      <c r="Z14" s="6"/>
      <c r="AA14" s="12">
        <v>0</v>
      </c>
      <c r="AB14" s="12"/>
      <c r="AC14" s="12">
        <v>12320</v>
      </c>
      <c r="AD14" s="6"/>
      <c r="AE14" s="12">
        <v>954000</v>
      </c>
      <c r="AF14" s="6"/>
      <c r="AG14" s="12">
        <v>9119631759</v>
      </c>
      <c r="AH14" s="6"/>
      <c r="AI14" s="12">
        <v>11751149718</v>
      </c>
      <c r="AK14" s="10">
        <v>3.8057881167093003E-4</v>
      </c>
    </row>
    <row r="15" spans="1:37">
      <c r="A15" s="1" t="s">
        <v>139</v>
      </c>
      <c r="C15" s="6" t="s">
        <v>121</v>
      </c>
      <c r="D15" s="6"/>
      <c r="E15" s="6" t="s">
        <v>121</v>
      </c>
      <c r="F15" s="6"/>
      <c r="G15" s="6" t="s">
        <v>140</v>
      </c>
      <c r="H15" s="6"/>
      <c r="I15" s="6" t="s">
        <v>141</v>
      </c>
      <c r="J15" s="6"/>
      <c r="K15" s="12">
        <v>0</v>
      </c>
      <c r="L15" s="6"/>
      <c r="M15" s="12">
        <v>0</v>
      </c>
      <c r="N15" s="6"/>
      <c r="O15" s="12">
        <v>23124</v>
      </c>
      <c r="P15" s="6"/>
      <c r="Q15" s="12">
        <v>17793681112</v>
      </c>
      <c r="R15" s="6"/>
      <c r="S15" s="12">
        <v>20319306338</v>
      </c>
      <c r="T15" s="6"/>
      <c r="U15" s="12">
        <v>0</v>
      </c>
      <c r="V15" s="6"/>
      <c r="W15" s="12">
        <v>0</v>
      </c>
      <c r="X15" s="6"/>
      <c r="Y15" s="12">
        <v>0</v>
      </c>
      <c r="Z15" s="6"/>
      <c r="AA15" s="12">
        <v>0</v>
      </c>
      <c r="AB15" s="12"/>
      <c r="AC15" s="12">
        <v>23124</v>
      </c>
      <c r="AD15" s="6"/>
      <c r="AE15" s="12">
        <v>893640</v>
      </c>
      <c r="AF15" s="6"/>
      <c r="AG15" s="12">
        <v>17793681112</v>
      </c>
      <c r="AH15" s="6"/>
      <c r="AI15" s="12">
        <v>20660785913</v>
      </c>
      <c r="AK15" s="10">
        <v>6.6913089694642174E-4</v>
      </c>
    </row>
    <row r="16" spans="1:37">
      <c r="A16" s="1" t="s">
        <v>142</v>
      </c>
      <c r="C16" s="6" t="s">
        <v>121</v>
      </c>
      <c r="D16" s="6"/>
      <c r="E16" s="6" t="s">
        <v>121</v>
      </c>
      <c r="F16" s="6"/>
      <c r="G16" s="6" t="s">
        <v>143</v>
      </c>
      <c r="H16" s="6"/>
      <c r="I16" s="6" t="s">
        <v>144</v>
      </c>
      <c r="J16" s="6"/>
      <c r="K16" s="12">
        <v>0</v>
      </c>
      <c r="L16" s="6"/>
      <c r="M16" s="12">
        <v>0</v>
      </c>
      <c r="N16" s="6"/>
      <c r="O16" s="12">
        <v>55670</v>
      </c>
      <c r="P16" s="6"/>
      <c r="Q16" s="12">
        <v>42361256327</v>
      </c>
      <c r="R16" s="6"/>
      <c r="S16" s="12">
        <v>48244340028</v>
      </c>
      <c r="T16" s="6"/>
      <c r="U16" s="12">
        <v>0</v>
      </c>
      <c r="V16" s="6"/>
      <c r="W16" s="12">
        <v>0</v>
      </c>
      <c r="X16" s="6"/>
      <c r="Y16" s="12">
        <v>0</v>
      </c>
      <c r="Z16" s="6"/>
      <c r="AA16" s="12">
        <v>0</v>
      </c>
      <c r="AB16" s="12"/>
      <c r="AC16" s="12">
        <v>55670</v>
      </c>
      <c r="AD16" s="6"/>
      <c r="AE16" s="12">
        <v>883750</v>
      </c>
      <c r="AF16" s="6"/>
      <c r="AG16" s="12">
        <v>42361256327</v>
      </c>
      <c r="AH16" s="6"/>
      <c r="AI16" s="12">
        <v>49189445296</v>
      </c>
      <c r="AK16" s="10">
        <v>1.5930748128269144E-3</v>
      </c>
    </row>
    <row r="17" spans="1:37">
      <c r="A17" s="1" t="s">
        <v>145</v>
      </c>
      <c r="C17" s="6" t="s">
        <v>121</v>
      </c>
      <c r="D17" s="6"/>
      <c r="E17" s="6" t="s">
        <v>121</v>
      </c>
      <c r="F17" s="6"/>
      <c r="G17" s="6" t="s">
        <v>146</v>
      </c>
      <c r="H17" s="6"/>
      <c r="I17" s="6" t="s">
        <v>147</v>
      </c>
      <c r="J17" s="6"/>
      <c r="K17" s="12">
        <v>15</v>
      </c>
      <c r="L17" s="6"/>
      <c r="M17" s="12">
        <v>15</v>
      </c>
      <c r="N17" s="6"/>
      <c r="O17" s="12">
        <v>500000</v>
      </c>
      <c r="P17" s="6"/>
      <c r="Q17" s="12">
        <v>483320000000</v>
      </c>
      <c r="R17" s="6"/>
      <c r="S17" s="12">
        <v>499454457468</v>
      </c>
      <c r="T17" s="6"/>
      <c r="U17" s="12">
        <v>0</v>
      </c>
      <c r="V17" s="6"/>
      <c r="W17" s="12">
        <v>0</v>
      </c>
      <c r="X17" s="6"/>
      <c r="Y17" s="12">
        <v>500000</v>
      </c>
      <c r="Z17" s="6"/>
      <c r="AA17" s="12">
        <v>500000000000</v>
      </c>
      <c r="AB17" s="12"/>
      <c r="AC17" s="12">
        <v>0</v>
      </c>
      <c r="AD17" s="6"/>
      <c r="AE17" s="12">
        <v>0</v>
      </c>
      <c r="AF17" s="6"/>
      <c r="AG17" s="12">
        <v>0</v>
      </c>
      <c r="AH17" s="6"/>
      <c r="AI17" s="12">
        <v>0</v>
      </c>
      <c r="AK17" s="10">
        <v>0</v>
      </c>
    </row>
    <row r="18" spans="1:37">
      <c r="A18" s="1" t="s">
        <v>148</v>
      </c>
      <c r="C18" s="6" t="s">
        <v>121</v>
      </c>
      <c r="D18" s="6"/>
      <c r="E18" s="6" t="s">
        <v>121</v>
      </c>
      <c r="F18" s="6"/>
      <c r="G18" s="6" t="s">
        <v>146</v>
      </c>
      <c r="H18" s="6"/>
      <c r="I18" s="6" t="s">
        <v>149</v>
      </c>
      <c r="J18" s="6"/>
      <c r="K18" s="12">
        <v>15</v>
      </c>
      <c r="L18" s="6"/>
      <c r="M18" s="12">
        <v>15</v>
      </c>
      <c r="N18" s="6"/>
      <c r="O18" s="12">
        <v>800000</v>
      </c>
      <c r="P18" s="6"/>
      <c r="Q18" s="12">
        <v>772971156250</v>
      </c>
      <c r="R18" s="6"/>
      <c r="S18" s="12">
        <v>791856450000</v>
      </c>
      <c r="T18" s="6"/>
      <c r="U18" s="12">
        <v>0</v>
      </c>
      <c r="V18" s="6"/>
      <c r="W18" s="12">
        <v>0</v>
      </c>
      <c r="X18" s="6"/>
      <c r="Y18" s="12">
        <v>0</v>
      </c>
      <c r="Z18" s="6"/>
      <c r="AA18" s="12">
        <v>0</v>
      </c>
      <c r="AB18" s="12"/>
      <c r="AC18" s="12">
        <v>800000</v>
      </c>
      <c r="AD18" s="6"/>
      <c r="AE18" s="12">
        <v>999500</v>
      </c>
      <c r="AF18" s="6"/>
      <c r="AG18" s="12">
        <v>772971156250</v>
      </c>
      <c r="AH18" s="6"/>
      <c r="AI18" s="12">
        <v>799455072500</v>
      </c>
      <c r="AK18" s="10">
        <v>2.5891565402345187E-2</v>
      </c>
    </row>
    <row r="19" spans="1:37">
      <c r="A19" s="1" t="s">
        <v>150</v>
      </c>
      <c r="C19" s="6" t="s">
        <v>121</v>
      </c>
      <c r="D19" s="6"/>
      <c r="E19" s="6" t="s">
        <v>121</v>
      </c>
      <c r="F19" s="6"/>
      <c r="G19" s="6" t="s">
        <v>151</v>
      </c>
      <c r="H19" s="6"/>
      <c r="I19" s="6" t="s">
        <v>152</v>
      </c>
      <c r="J19" s="6"/>
      <c r="K19" s="12">
        <v>16</v>
      </c>
      <c r="L19" s="6"/>
      <c r="M19" s="12">
        <v>16</v>
      </c>
      <c r="N19" s="6"/>
      <c r="O19" s="12">
        <v>25000</v>
      </c>
      <c r="P19" s="6"/>
      <c r="Q19" s="12">
        <v>23754304687</v>
      </c>
      <c r="R19" s="6"/>
      <c r="S19" s="12">
        <v>24995468750</v>
      </c>
      <c r="T19" s="6"/>
      <c r="U19" s="12">
        <v>0</v>
      </c>
      <c r="V19" s="6"/>
      <c r="W19" s="12">
        <v>0</v>
      </c>
      <c r="X19" s="6"/>
      <c r="Y19" s="12">
        <v>0</v>
      </c>
      <c r="Z19" s="6"/>
      <c r="AA19" s="12">
        <v>0</v>
      </c>
      <c r="AB19" s="12"/>
      <c r="AC19" s="12">
        <v>25000</v>
      </c>
      <c r="AD19" s="6"/>
      <c r="AE19" s="12">
        <v>1000000</v>
      </c>
      <c r="AF19" s="6"/>
      <c r="AG19" s="12">
        <v>23754304687</v>
      </c>
      <c r="AH19" s="6"/>
      <c r="AI19" s="12">
        <v>24995468750</v>
      </c>
      <c r="AK19" s="10">
        <v>8.0951617691174288E-4</v>
      </c>
    </row>
    <row r="20" spans="1:37">
      <c r="A20" s="1" t="s">
        <v>153</v>
      </c>
      <c r="C20" s="6" t="s">
        <v>121</v>
      </c>
      <c r="D20" s="6"/>
      <c r="E20" s="6" t="s">
        <v>121</v>
      </c>
      <c r="F20" s="6"/>
      <c r="G20" s="6" t="s">
        <v>154</v>
      </c>
      <c r="H20" s="6"/>
      <c r="I20" s="6" t="s">
        <v>155</v>
      </c>
      <c r="J20" s="6"/>
      <c r="K20" s="12">
        <v>16</v>
      </c>
      <c r="L20" s="6"/>
      <c r="M20" s="12">
        <v>16</v>
      </c>
      <c r="N20" s="6"/>
      <c r="O20" s="12">
        <v>100000</v>
      </c>
      <c r="P20" s="6"/>
      <c r="Q20" s="12">
        <v>94164000000</v>
      </c>
      <c r="R20" s="6"/>
      <c r="S20" s="12">
        <v>94357894531</v>
      </c>
      <c r="T20" s="6"/>
      <c r="U20" s="12">
        <v>0</v>
      </c>
      <c r="V20" s="6"/>
      <c r="W20" s="12">
        <v>0</v>
      </c>
      <c r="X20" s="6"/>
      <c r="Y20" s="12">
        <v>0</v>
      </c>
      <c r="Z20" s="6"/>
      <c r="AA20" s="12">
        <v>0</v>
      </c>
      <c r="AB20" s="12"/>
      <c r="AC20" s="12">
        <v>100000</v>
      </c>
      <c r="AD20" s="6"/>
      <c r="AE20" s="12">
        <v>943750</v>
      </c>
      <c r="AF20" s="6"/>
      <c r="AG20" s="12">
        <v>94164000000</v>
      </c>
      <c r="AH20" s="6"/>
      <c r="AI20" s="12">
        <v>94357894531</v>
      </c>
      <c r="AK20" s="10">
        <v>3.055923567833733E-3</v>
      </c>
    </row>
    <row r="21" spans="1:37">
      <c r="A21" s="1" t="s">
        <v>156</v>
      </c>
      <c r="C21" s="6" t="s">
        <v>121</v>
      </c>
      <c r="D21" s="6"/>
      <c r="E21" s="6" t="s">
        <v>121</v>
      </c>
      <c r="F21" s="6"/>
      <c r="G21" s="6" t="s">
        <v>157</v>
      </c>
      <c r="H21" s="6"/>
      <c r="I21" s="6" t="s">
        <v>158</v>
      </c>
      <c r="J21" s="6"/>
      <c r="K21" s="12">
        <v>16</v>
      </c>
      <c r="L21" s="6"/>
      <c r="M21" s="12">
        <v>16</v>
      </c>
      <c r="N21" s="6"/>
      <c r="O21" s="12">
        <v>300500</v>
      </c>
      <c r="P21" s="6"/>
      <c r="Q21" s="12">
        <v>281113683918</v>
      </c>
      <c r="R21" s="6"/>
      <c r="S21" s="12">
        <v>294436623687</v>
      </c>
      <c r="T21" s="6"/>
      <c r="U21" s="12">
        <v>0</v>
      </c>
      <c r="V21" s="6"/>
      <c r="W21" s="12">
        <v>0</v>
      </c>
      <c r="X21" s="6"/>
      <c r="Y21" s="12">
        <v>0</v>
      </c>
      <c r="Z21" s="6"/>
      <c r="AA21" s="12">
        <v>0</v>
      </c>
      <c r="AB21" s="12"/>
      <c r="AC21" s="12">
        <v>300500</v>
      </c>
      <c r="AD21" s="6"/>
      <c r="AE21" s="12">
        <v>967330</v>
      </c>
      <c r="AF21" s="6"/>
      <c r="AG21" s="12">
        <v>281113683918</v>
      </c>
      <c r="AH21" s="6"/>
      <c r="AI21" s="12">
        <v>290629978766</v>
      </c>
      <c r="AK21" s="10">
        <v>9.4124927865813016E-3</v>
      </c>
    </row>
    <row r="22" spans="1:37">
      <c r="A22" s="1" t="s">
        <v>159</v>
      </c>
      <c r="C22" s="6" t="s">
        <v>121</v>
      </c>
      <c r="D22" s="6"/>
      <c r="E22" s="6" t="s">
        <v>121</v>
      </c>
      <c r="F22" s="6"/>
      <c r="G22" s="6" t="s">
        <v>160</v>
      </c>
      <c r="H22" s="6"/>
      <c r="I22" s="6" t="s">
        <v>161</v>
      </c>
      <c r="J22" s="6"/>
      <c r="K22" s="12">
        <v>16</v>
      </c>
      <c r="L22" s="6"/>
      <c r="M22" s="12">
        <v>16</v>
      </c>
      <c r="N22" s="6"/>
      <c r="O22" s="12">
        <v>100000</v>
      </c>
      <c r="P22" s="6"/>
      <c r="Q22" s="12">
        <v>94368000000</v>
      </c>
      <c r="R22" s="6"/>
      <c r="S22" s="12">
        <v>95732645312</v>
      </c>
      <c r="T22" s="6"/>
      <c r="U22" s="12">
        <v>0</v>
      </c>
      <c r="V22" s="6"/>
      <c r="W22" s="12">
        <v>0</v>
      </c>
      <c r="X22" s="6"/>
      <c r="Y22" s="12">
        <v>0</v>
      </c>
      <c r="Z22" s="6"/>
      <c r="AA22" s="12">
        <v>0</v>
      </c>
      <c r="AB22" s="12"/>
      <c r="AC22" s="12">
        <v>100000</v>
      </c>
      <c r="AD22" s="6"/>
      <c r="AE22" s="12">
        <v>965000</v>
      </c>
      <c r="AF22" s="6"/>
      <c r="AG22" s="12">
        <v>94368000000</v>
      </c>
      <c r="AH22" s="6"/>
      <c r="AI22" s="12">
        <v>96482509378</v>
      </c>
      <c r="AK22" s="10">
        <v>3.1247324429764874E-3</v>
      </c>
    </row>
    <row r="23" spans="1:37">
      <c r="A23" s="1" t="s">
        <v>162</v>
      </c>
      <c r="C23" s="6" t="s">
        <v>121</v>
      </c>
      <c r="D23" s="6"/>
      <c r="E23" s="6" t="s">
        <v>121</v>
      </c>
      <c r="F23" s="6"/>
      <c r="G23" s="6" t="s">
        <v>163</v>
      </c>
      <c r="H23" s="6"/>
      <c r="I23" s="6" t="s">
        <v>164</v>
      </c>
      <c r="J23" s="6"/>
      <c r="K23" s="12">
        <v>18</v>
      </c>
      <c r="L23" s="6"/>
      <c r="M23" s="12">
        <v>18</v>
      </c>
      <c r="N23" s="6"/>
      <c r="O23" s="12">
        <v>50000</v>
      </c>
      <c r="P23" s="6"/>
      <c r="Q23" s="12">
        <v>50009012486</v>
      </c>
      <c r="R23" s="6"/>
      <c r="S23" s="12">
        <v>49990887504</v>
      </c>
      <c r="T23" s="6"/>
      <c r="U23" s="12">
        <v>0</v>
      </c>
      <c r="V23" s="6"/>
      <c r="W23" s="12">
        <v>0</v>
      </c>
      <c r="X23" s="6"/>
      <c r="Y23" s="12">
        <v>0</v>
      </c>
      <c r="Z23" s="6"/>
      <c r="AA23" s="12">
        <v>0</v>
      </c>
      <c r="AB23" s="12"/>
      <c r="AC23" s="12">
        <v>50000</v>
      </c>
      <c r="AD23" s="6"/>
      <c r="AE23" s="12">
        <v>999999</v>
      </c>
      <c r="AF23" s="6"/>
      <c r="AG23" s="12">
        <v>50009012486</v>
      </c>
      <c r="AH23" s="6"/>
      <c r="AI23" s="12">
        <v>49990887509</v>
      </c>
      <c r="AK23" s="10">
        <v>1.6190307347891078E-3</v>
      </c>
    </row>
    <row r="24" spans="1:37">
      <c r="A24" s="1" t="s">
        <v>165</v>
      </c>
      <c r="C24" s="6" t="s">
        <v>121</v>
      </c>
      <c r="D24" s="6"/>
      <c r="E24" s="6" t="s">
        <v>121</v>
      </c>
      <c r="F24" s="6"/>
      <c r="G24" s="6" t="s">
        <v>163</v>
      </c>
      <c r="H24" s="6"/>
      <c r="I24" s="6" t="s">
        <v>164</v>
      </c>
      <c r="J24" s="6"/>
      <c r="K24" s="12">
        <v>18</v>
      </c>
      <c r="L24" s="6"/>
      <c r="M24" s="12">
        <v>18</v>
      </c>
      <c r="N24" s="6"/>
      <c r="O24" s="12">
        <v>25000</v>
      </c>
      <c r="P24" s="6"/>
      <c r="Q24" s="12">
        <v>24996704830</v>
      </c>
      <c r="R24" s="6"/>
      <c r="S24" s="12">
        <v>24995468750</v>
      </c>
      <c r="T24" s="6"/>
      <c r="U24" s="12">
        <v>0</v>
      </c>
      <c r="V24" s="6"/>
      <c r="W24" s="12">
        <v>0</v>
      </c>
      <c r="X24" s="6"/>
      <c r="Y24" s="12">
        <v>0</v>
      </c>
      <c r="Z24" s="6"/>
      <c r="AA24" s="12">
        <v>0</v>
      </c>
      <c r="AB24" s="12"/>
      <c r="AC24" s="12">
        <v>25000</v>
      </c>
      <c r="AD24" s="6"/>
      <c r="AE24" s="12">
        <v>1000000</v>
      </c>
      <c r="AF24" s="6"/>
      <c r="AG24" s="12">
        <v>24996704830</v>
      </c>
      <c r="AH24" s="6"/>
      <c r="AI24" s="12">
        <v>24995468750</v>
      </c>
      <c r="AK24" s="10">
        <v>8.0951617691174288E-4</v>
      </c>
    </row>
    <row r="25" spans="1:37">
      <c r="A25" s="1" t="s">
        <v>166</v>
      </c>
      <c r="C25" s="6" t="s">
        <v>121</v>
      </c>
      <c r="D25" s="6"/>
      <c r="E25" s="6" t="s">
        <v>121</v>
      </c>
      <c r="F25" s="6"/>
      <c r="G25" s="6" t="s">
        <v>147</v>
      </c>
      <c r="H25" s="6"/>
      <c r="I25" s="6" t="s">
        <v>167</v>
      </c>
      <c r="J25" s="6"/>
      <c r="K25" s="12">
        <v>18</v>
      </c>
      <c r="L25" s="6"/>
      <c r="M25" s="12">
        <v>18</v>
      </c>
      <c r="N25" s="6"/>
      <c r="O25" s="12">
        <v>0</v>
      </c>
      <c r="P25" s="6"/>
      <c r="Q25" s="12">
        <v>0</v>
      </c>
      <c r="R25" s="6"/>
      <c r="S25" s="12">
        <v>0</v>
      </c>
      <c r="T25" s="6"/>
      <c r="U25" s="12">
        <v>400000</v>
      </c>
      <c r="V25" s="6"/>
      <c r="W25" s="12">
        <v>391520000000</v>
      </c>
      <c r="X25" s="6"/>
      <c r="Y25" s="12">
        <v>0</v>
      </c>
      <c r="Z25" s="6"/>
      <c r="AA25" s="12">
        <v>0</v>
      </c>
      <c r="AB25" s="12"/>
      <c r="AC25" s="12">
        <v>400000</v>
      </c>
      <c r="AD25" s="6"/>
      <c r="AE25" s="12">
        <v>979240</v>
      </c>
      <c r="AF25" s="6"/>
      <c r="AG25" s="12">
        <v>391520000000</v>
      </c>
      <c r="AH25" s="6"/>
      <c r="AI25" s="12">
        <v>391625005100</v>
      </c>
      <c r="AK25" s="10">
        <v>1.2683369937264882E-2</v>
      </c>
    </row>
    <row r="26" spans="1:37" ht="24.75" thickBot="1">
      <c r="Q26" s="13">
        <f>SUM(Q9:Q25)</f>
        <v>2392756536086</v>
      </c>
      <c r="S26" s="13">
        <f>SUM(S9:S25)</f>
        <v>2515614060865</v>
      </c>
      <c r="W26" s="13">
        <f>SUM(W9:W25)</f>
        <v>391520000000</v>
      </c>
      <c r="AA26" s="13">
        <f>SUM(AA9:AA25)</f>
        <v>882984666520</v>
      </c>
      <c r="AG26" s="13">
        <f>SUM(AG9:AG25)</f>
        <v>1950229835952</v>
      </c>
      <c r="AI26" s="15">
        <f>SUM(AI9:AI25)</f>
        <v>2039747000655</v>
      </c>
      <c r="AK26" s="11">
        <f>SUM(AK9:AK25)</f>
        <v>6.6060301183086631E-2</v>
      </c>
    </row>
    <row r="27" spans="1:37" ht="24.75" thickTop="1">
      <c r="Q27" s="3"/>
      <c r="S27" s="3"/>
      <c r="AG27" s="3"/>
      <c r="AI27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C16" sqref="C16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>
      <c r="A6" s="29" t="s">
        <v>169</v>
      </c>
      <c r="C6" s="30" t="s">
        <v>170</v>
      </c>
      <c r="D6" s="30" t="s">
        <v>170</v>
      </c>
      <c r="E6" s="30" t="s">
        <v>170</v>
      </c>
      <c r="F6" s="30" t="s">
        <v>170</v>
      </c>
      <c r="G6" s="30" t="s">
        <v>170</v>
      </c>
      <c r="H6" s="30" t="s">
        <v>170</v>
      </c>
      <c r="I6" s="30" t="s">
        <v>170</v>
      </c>
      <c r="K6" s="30" t="s">
        <v>238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</row>
    <row r="7" spans="1:19" ht="24.75">
      <c r="A7" s="30" t="s">
        <v>169</v>
      </c>
      <c r="C7" s="30" t="s">
        <v>171</v>
      </c>
      <c r="E7" s="30" t="s">
        <v>172</v>
      </c>
      <c r="G7" s="30" t="s">
        <v>173</v>
      </c>
      <c r="I7" s="30" t="s">
        <v>118</v>
      </c>
      <c r="K7" s="30" t="s">
        <v>174</v>
      </c>
      <c r="M7" s="30" t="s">
        <v>175</v>
      </c>
      <c r="O7" s="30" t="s">
        <v>176</v>
      </c>
      <c r="Q7" s="30" t="s">
        <v>174</v>
      </c>
      <c r="S7" s="30" t="s">
        <v>168</v>
      </c>
    </row>
    <row r="8" spans="1:19">
      <c r="A8" s="1" t="s">
        <v>177</v>
      </c>
      <c r="C8" s="6" t="s">
        <v>178</v>
      </c>
      <c r="E8" s="1" t="s">
        <v>179</v>
      </c>
      <c r="G8" s="1" t="s">
        <v>180</v>
      </c>
      <c r="I8" s="12">
        <v>8</v>
      </c>
      <c r="K8" s="3">
        <v>390972690267</v>
      </c>
      <c r="M8" s="3">
        <v>1320023120588</v>
      </c>
      <c r="O8" s="3">
        <v>1599577939451</v>
      </c>
      <c r="Q8" s="3">
        <v>111417871404</v>
      </c>
      <c r="S8" s="10">
        <v>3.6084368011146135E-3</v>
      </c>
    </row>
    <row r="9" spans="1:19">
      <c r="A9" s="1" t="s">
        <v>181</v>
      </c>
      <c r="C9" s="6" t="s">
        <v>182</v>
      </c>
      <c r="E9" s="1" t="s">
        <v>179</v>
      </c>
      <c r="G9" s="1" t="s">
        <v>183</v>
      </c>
      <c r="I9" s="12">
        <v>8</v>
      </c>
      <c r="K9" s="3">
        <v>87337737668</v>
      </c>
      <c r="M9" s="3">
        <v>946094509033</v>
      </c>
      <c r="O9" s="3">
        <v>999695150952</v>
      </c>
      <c r="Q9" s="3">
        <v>33737095749</v>
      </c>
      <c r="S9" s="10">
        <v>1.0926270294825296E-3</v>
      </c>
    </row>
    <row r="10" spans="1:19" ht="24.75" thickBot="1">
      <c r="I10" s="16"/>
      <c r="K10" s="13">
        <f>SUM(K8:K9)</f>
        <v>478310427935</v>
      </c>
      <c r="M10" s="13">
        <f>SUM(M8:M9)</f>
        <v>2266117629621</v>
      </c>
      <c r="O10" s="13">
        <f>SUM(O8:O9)</f>
        <v>2599273090403</v>
      </c>
      <c r="Q10" s="13">
        <f>SUM(Q8:Q9)</f>
        <v>145154967153</v>
      </c>
      <c r="S10" s="14">
        <f>SUM(S8:S9)</f>
        <v>4.7010638305971433E-3</v>
      </c>
    </row>
    <row r="11" spans="1:19" ht="24.75" thickTop="1">
      <c r="Q11" s="3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workbookViewId="0">
      <selection activeCell="E11" sqref="E11"/>
    </sheetView>
  </sheetViews>
  <sheetFormatPr defaultRowHeight="24"/>
  <cols>
    <col min="1" max="1" width="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21.85546875" style="1" bestFit="1" customWidth="1"/>
    <col min="11" max="11" width="14.28515625" style="1" bestFit="1" customWidth="1"/>
    <col min="12" max="16384" width="9.140625" style="1"/>
  </cols>
  <sheetData>
    <row r="2" spans="1:11" ht="24.75">
      <c r="A2" s="28" t="s">
        <v>0</v>
      </c>
      <c r="B2" s="28"/>
      <c r="C2" s="28"/>
      <c r="D2" s="28"/>
      <c r="E2" s="28"/>
      <c r="F2" s="28"/>
      <c r="G2" s="28"/>
    </row>
    <row r="3" spans="1:11" ht="24.75">
      <c r="A3" s="28" t="s">
        <v>184</v>
      </c>
      <c r="B3" s="28"/>
      <c r="C3" s="28"/>
      <c r="D3" s="28"/>
      <c r="E3" s="28"/>
      <c r="F3" s="28"/>
      <c r="G3" s="28"/>
    </row>
    <row r="4" spans="1:11" ht="24.75">
      <c r="A4" s="28" t="s">
        <v>2</v>
      </c>
      <c r="B4" s="28"/>
      <c r="C4" s="28"/>
      <c r="D4" s="28"/>
      <c r="E4" s="28"/>
      <c r="F4" s="28"/>
      <c r="G4" s="28"/>
    </row>
    <row r="6" spans="1:11" ht="24.75">
      <c r="A6" s="30" t="s">
        <v>188</v>
      </c>
      <c r="C6" s="30" t="s">
        <v>174</v>
      </c>
      <c r="E6" s="30" t="s">
        <v>227</v>
      </c>
      <c r="G6" s="30" t="s">
        <v>13</v>
      </c>
      <c r="J6" s="3"/>
    </row>
    <row r="7" spans="1:11">
      <c r="A7" s="1" t="s">
        <v>235</v>
      </c>
      <c r="C7" s="8">
        <f>'سرمایه‌گذاری در سهام'!I100</f>
        <v>-867023828449</v>
      </c>
      <c r="D7" s="6"/>
      <c r="E7" s="10">
        <f>C7/$C$11</f>
        <v>1.0680179896472151</v>
      </c>
      <c r="F7" s="6"/>
      <c r="G7" s="10">
        <v>-2.8079882074522701E-2</v>
      </c>
      <c r="J7" s="3"/>
      <c r="K7" s="3"/>
    </row>
    <row r="8" spans="1:11">
      <c r="A8" s="1" t="s">
        <v>236</v>
      </c>
      <c r="C8" s="8">
        <f>'سرمایه‌گذاری در اوراق بهادار'!I27</f>
        <v>40295773914</v>
      </c>
      <c r="D8" s="6"/>
      <c r="E8" s="10">
        <f t="shared" ref="E8:E10" si="0">C8/$C$11</f>
        <v>-4.963717262984136E-2</v>
      </c>
      <c r="F8" s="6"/>
      <c r="G8" s="10">
        <v>1.3050397722411675E-3</v>
      </c>
      <c r="J8" s="3"/>
      <c r="K8" s="3"/>
    </row>
    <row r="9" spans="1:11">
      <c r="A9" s="1" t="s">
        <v>237</v>
      </c>
      <c r="C9" s="8">
        <f>'درآمد سپرده بانکی'!E10</f>
        <v>1429306411</v>
      </c>
      <c r="D9" s="6"/>
      <c r="E9" s="10">
        <f t="shared" si="0"/>
        <v>-1.7606493726900947E-3</v>
      </c>
      <c r="F9" s="6"/>
      <c r="G9" s="10">
        <v>4.6290256567729477E-5</v>
      </c>
      <c r="J9" s="3"/>
    </row>
    <row r="10" spans="1:11">
      <c r="A10" s="1" t="s">
        <v>243</v>
      </c>
      <c r="C10" s="8">
        <f>'سایر درآمدها'!C9</f>
        <v>13492358294</v>
      </c>
      <c r="D10" s="6"/>
      <c r="E10" s="10">
        <f t="shared" si="0"/>
        <v>-1.6620167644683641E-2</v>
      </c>
      <c r="F10" s="6"/>
      <c r="G10" s="10">
        <v>4.3697049304915821E-4</v>
      </c>
      <c r="J10" s="3"/>
    </row>
    <row r="11" spans="1:11" ht="24.75" thickBot="1">
      <c r="C11" s="9">
        <f>SUM(C7:C10)</f>
        <v>-811806389830</v>
      </c>
      <c r="D11" s="6"/>
      <c r="E11" s="14">
        <f>SUM(E7:E10)</f>
        <v>0.99999999999999989</v>
      </c>
      <c r="F11" s="6"/>
      <c r="G11" s="11">
        <f>SUM(G7:G10)</f>
        <v>-2.6291581552664645E-2</v>
      </c>
      <c r="J11" s="24"/>
    </row>
    <row r="12" spans="1:11" ht="24.75" thickTop="1">
      <c r="J12" s="25"/>
    </row>
    <row r="13" spans="1:11">
      <c r="J13" s="2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5"/>
  <sheetViews>
    <sheetView rightToLeft="1" workbookViewId="0">
      <selection activeCell="I22" sqref="I22"/>
    </sheetView>
  </sheetViews>
  <sheetFormatPr defaultRowHeight="24"/>
  <cols>
    <col min="1" max="1" width="33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4.75">
      <c r="A6" s="30" t="s">
        <v>185</v>
      </c>
      <c r="B6" s="30" t="s">
        <v>185</v>
      </c>
      <c r="C6" s="30" t="s">
        <v>185</v>
      </c>
      <c r="D6" s="30" t="s">
        <v>185</v>
      </c>
      <c r="E6" s="30" t="s">
        <v>185</v>
      </c>
      <c r="F6" s="30" t="s">
        <v>185</v>
      </c>
      <c r="G6" s="30" t="s">
        <v>185</v>
      </c>
      <c r="I6" s="30" t="s">
        <v>186</v>
      </c>
      <c r="J6" s="30" t="s">
        <v>186</v>
      </c>
      <c r="K6" s="30" t="s">
        <v>186</v>
      </c>
      <c r="L6" s="30" t="s">
        <v>186</v>
      </c>
      <c r="M6" s="30" t="s">
        <v>186</v>
      </c>
      <c r="O6" s="30" t="s">
        <v>187</v>
      </c>
      <c r="P6" s="30" t="s">
        <v>187</v>
      </c>
      <c r="Q6" s="30" t="s">
        <v>187</v>
      </c>
      <c r="R6" s="30" t="s">
        <v>187</v>
      </c>
      <c r="S6" s="30" t="s">
        <v>187</v>
      </c>
    </row>
    <row r="7" spans="1:19" ht="24.75">
      <c r="A7" s="30" t="s">
        <v>188</v>
      </c>
      <c r="C7" s="30" t="s">
        <v>189</v>
      </c>
      <c r="E7" s="31" t="s">
        <v>117</v>
      </c>
      <c r="F7" s="17"/>
      <c r="G7" s="31" t="s">
        <v>118</v>
      </c>
      <c r="H7" s="17"/>
      <c r="I7" s="31" t="s">
        <v>190</v>
      </c>
      <c r="J7" s="17"/>
      <c r="K7" s="31" t="s">
        <v>191</v>
      </c>
      <c r="L7" s="17"/>
      <c r="M7" s="31" t="s">
        <v>192</v>
      </c>
      <c r="N7" s="17"/>
      <c r="O7" s="31" t="s">
        <v>190</v>
      </c>
      <c r="P7" s="17"/>
      <c r="Q7" s="31" t="s">
        <v>191</v>
      </c>
      <c r="R7" s="17"/>
      <c r="S7" s="31" t="s">
        <v>192</v>
      </c>
    </row>
    <row r="8" spans="1:19">
      <c r="A8" s="1" t="s">
        <v>166</v>
      </c>
      <c r="C8" s="6" t="s">
        <v>239</v>
      </c>
      <c r="E8" s="6" t="s">
        <v>167</v>
      </c>
      <c r="F8" s="6"/>
      <c r="G8" s="12">
        <v>18</v>
      </c>
      <c r="H8" s="17"/>
      <c r="I8" s="12">
        <v>5099533779</v>
      </c>
      <c r="J8" s="6"/>
      <c r="K8" s="12">
        <v>0</v>
      </c>
      <c r="L8" s="6"/>
      <c r="M8" s="12">
        <v>5099533779</v>
      </c>
      <c r="N8" s="6"/>
      <c r="O8" s="12">
        <v>5099533779</v>
      </c>
      <c r="P8" s="6"/>
      <c r="Q8" s="12">
        <v>0</v>
      </c>
      <c r="R8" s="6"/>
      <c r="S8" s="12">
        <v>5099533779</v>
      </c>
    </row>
    <row r="9" spans="1:19">
      <c r="A9" s="1" t="s">
        <v>156</v>
      </c>
      <c r="C9" s="6" t="s">
        <v>239</v>
      </c>
      <c r="E9" s="6" t="s">
        <v>158</v>
      </c>
      <c r="F9" s="6"/>
      <c r="G9" s="12">
        <v>16</v>
      </c>
      <c r="H9" s="17"/>
      <c r="I9" s="12">
        <v>3880853196</v>
      </c>
      <c r="J9" s="6"/>
      <c r="K9" s="12">
        <v>0</v>
      </c>
      <c r="L9" s="6"/>
      <c r="M9" s="12">
        <v>3880853196</v>
      </c>
      <c r="N9" s="6"/>
      <c r="O9" s="12">
        <v>8360240668</v>
      </c>
      <c r="P9" s="6"/>
      <c r="Q9" s="12">
        <v>0</v>
      </c>
      <c r="R9" s="6"/>
      <c r="S9" s="12">
        <v>8360240668</v>
      </c>
    </row>
    <row r="10" spans="1:19">
      <c r="A10" s="1" t="s">
        <v>153</v>
      </c>
      <c r="C10" s="6" t="s">
        <v>239</v>
      </c>
      <c r="E10" s="6" t="s">
        <v>155</v>
      </c>
      <c r="F10" s="6"/>
      <c r="G10" s="12">
        <v>16</v>
      </c>
      <c r="H10" s="17"/>
      <c r="I10" s="12">
        <v>1404300466</v>
      </c>
      <c r="J10" s="6"/>
      <c r="K10" s="12">
        <v>0</v>
      </c>
      <c r="L10" s="6"/>
      <c r="M10" s="12">
        <v>1404300466</v>
      </c>
      <c r="N10" s="6"/>
      <c r="O10" s="12">
        <v>2815055847</v>
      </c>
      <c r="P10" s="6"/>
      <c r="Q10" s="12">
        <v>0</v>
      </c>
      <c r="R10" s="6"/>
      <c r="S10" s="12">
        <v>2815055847</v>
      </c>
    </row>
    <row r="11" spans="1:19">
      <c r="A11" s="1" t="s">
        <v>159</v>
      </c>
      <c r="C11" s="6" t="s">
        <v>239</v>
      </c>
      <c r="E11" s="6" t="s">
        <v>161</v>
      </c>
      <c r="F11" s="6"/>
      <c r="G11" s="12">
        <v>16</v>
      </c>
      <c r="H11" s="17"/>
      <c r="I11" s="12">
        <v>1438786650</v>
      </c>
      <c r="J11" s="6"/>
      <c r="K11" s="12">
        <v>0</v>
      </c>
      <c r="L11" s="6"/>
      <c r="M11" s="12">
        <v>1438786650</v>
      </c>
      <c r="N11" s="6"/>
      <c r="O11" s="12">
        <v>2884926058</v>
      </c>
      <c r="P11" s="6"/>
      <c r="Q11" s="12">
        <v>0</v>
      </c>
      <c r="R11" s="6"/>
      <c r="S11" s="12">
        <v>2884926058</v>
      </c>
    </row>
    <row r="12" spans="1:19">
      <c r="A12" s="1" t="s">
        <v>150</v>
      </c>
      <c r="C12" s="6" t="s">
        <v>239</v>
      </c>
      <c r="E12" s="6" t="s">
        <v>152</v>
      </c>
      <c r="F12" s="6"/>
      <c r="G12" s="12">
        <v>16</v>
      </c>
      <c r="H12" s="17"/>
      <c r="I12" s="12">
        <v>346893875</v>
      </c>
      <c r="J12" s="6"/>
      <c r="K12" s="12">
        <v>0</v>
      </c>
      <c r="L12" s="6"/>
      <c r="M12" s="12">
        <v>346893875</v>
      </c>
      <c r="N12" s="6"/>
      <c r="O12" s="12">
        <v>695266598</v>
      </c>
      <c r="P12" s="6"/>
      <c r="Q12" s="12">
        <v>0</v>
      </c>
      <c r="R12" s="6"/>
      <c r="S12" s="12">
        <v>695266598</v>
      </c>
    </row>
    <row r="13" spans="1:19">
      <c r="A13" s="1" t="s">
        <v>148</v>
      </c>
      <c r="C13" s="6" t="s">
        <v>239</v>
      </c>
      <c r="E13" s="6" t="s">
        <v>149</v>
      </c>
      <c r="F13" s="6"/>
      <c r="G13" s="12">
        <v>15</v>
      </c>
      <c r="H13" s="17"/>
      <c r="I13" s="12">
        <v>10804132293</v>
      </c>
      <c r="J13" s="6"/>
      <c r="K13" s="12">
        <v>0</v>
      </c>
      <c r="L13" s="6"/>
      <c r="M13" s="12">
        <v>10804132293</v>
      </c>
      <c r="N13" s="6"/>
      <c r="O13" s="12">
        <v>21682146371</v>
      </c>
      <c r="P13" s="6"/>
      <c r="Q13" s="12">
        <v>0</v>
      </c>
      <c r="R13" s="6"/>
      <c r="S13" s="12">
        <v>21682146371</v>
      </c>
    </row>
    <row r="14" spans="1:19">
      <c r="A14" s="1" t="s">
        <v>145</v>
      </c>
      <c r="C14" s="6" t="s">
        <v>239</v>
      </c>
      <c r="E14" s="6" t="s">
        <v>147</v>
      </c>
      <c r="F14" s="6"/>
      <c r="G14" s="12">
        <v>15</v>
      </c>
      <c r="H14" s="17"/>
      <c r="I14" s="12">
        <v>654452055</v>
      </c>
      <c r="J14" s="6"/>
      <c r="K14" s="12">
        <v>0</v>
      </c>
      <c r="L14" s="6"/>
      <c r="M14" s="12">
        <v>654452055</v>
      </c>
      <c r="N14" s="6"/>
      <c r="O14" s="12">
        <v>7539383563</v>
      </c>
      <c r="P14" s="6"/>
      <c r="Q14" s="12">
        <v>0</v>
      </c>
      <c r="R14" s="6"/>
      <c r="S14" s="12">
        <v>7539383563</v>
      </c>
    </row>
    <row r="15" spans="1:19">
      <c r="A15" s="1" t="s">
        <v>165</v>
      </c>
      <c r="C15" s="6" t="s">
        <v>239</v>
      </c>
      <c r="E15" s="6" t="s">
        <v>164</v>
      </c>
      <c r="F15" s="6"/>
      <c r="G15" s="12">
        <v>18</v>
      </c>
      <c r="H15" s="17"/>
      <c r="I15" s="12">
        <v>356405098</v>
      </c>
      <c r="J15" s="6"/>
      <c r="K15" s="12">
        <v>0</v>
      </c>
      <c r="L15" s="6"/>
      <c r="M15" s="12">
        <v>356405098</v>
      </c>
      <c r="N15" s="6"/>
      <c r="O15" s="12">
        <v>754151440</v>
      </c>
      <c r="P15" s="6"/>
      <c r="Q15" s="12">
        <v>0</v>
      </c>
      <c r="R15" s="6"/>
      <c r="S15" s="12">
        <v>754151440</v>
      </c>
    </row>
    <row r="16" spans="1:19">
      <c r="A16" s="1" t="s">
        <v>162</v>
      </c>
      <c r="C16" s="6" t="s">
        <v>239</v>
      </c>
      <c r="E16" s="6" t="s">
        <v>164</v>
      </c>
      <c r="F16" s="6"/>
      <c r="G16" s="12">
        <v>18</v>
      </c>
      <c r="H16" s="17"/>
      <c r="I16" s="12">
        <v>712810197</v>
      </c>
      <c r="J16" s="6"/>
      <c r="K16" s="12">
        <v>0</v>
      </c>
      <c r="L16" s="6"/>
      <c r="M16" s="12">
        <v>712810197</v>
      </c>
      <c r="N16" s="6"/>
      <c r="O16" s="12">
        <v>1508302882</v>
      </c>
      <c r="P16" s="6"/>
      <c r="Q16" s="12">
        <v>0</v>
      </c>
      <c r="R16" s="6"/>
      <c r="S16" s="12">
        <v>1508302882</v>
      </c>
    </row>
    <row r="17" spans="1:20">
      <c r="A17" s="1" t="s">
        <v>194</v>
      </c>
      <c r="C17" s="6" t="s">
        <v>239</v>
      </c>
      <c r="E17" s="6" t="s">
        <v>195</v>
      </c>
      <c r="F17" s="6"/>
      <c r="G17" s="12">
        <v>16</v>
      </c>
      <c r="H17" s="17"/>
      <c r="I17" s="12">
        <v>0</v>
      </c>
      <c r="J17" s="6"/>
      <c r="K17" s="12">
        <v>0</v>
      </c>
      <c r="L17" s="6"/>
      <c r="M17" s="12">
        <v>0</v>
      </c>
      <c r="N17" s="6"/>
      <c r="O17" s="12">
        <v>1464684872</v>
      </c>
      <c r="P17" s="6"/>
      <c r="Q17" s="12">
        <v>0</v>
      </c>
      <c r="R17" s="6"/>
      <c r="S17" s="12">
        <v>1464684872</v>
      </c>
    </row>
    <row r="18" spans="1:20">
      <c r="A18" s="1" t="s">
        <v>177</v>
      </c>
      <c r="C18" s="12">
        <v>1</v>
      </c>
      <c r="E18" s="6" t="s">
        <v>239</v>
      </c>
      <c r="F18" s="6"/>
      <c r="G18" s="12">
        <v>8</v>
      </c>
      <c r="H18" s="17"/>
      <c r="I18" s="12">
        <v>691368787</v>
      </c>
      <c r="J18" s="6"/>
      <c r="K18" s="12">
        <v>0</v>
      </c>
      <c r="L18" s="6"/>
      <c r="M18" s="12">
        <v>691368787</v>
      </c>
      <c r="N18" s="6"/>
      <c r="O18" s="12">
        <v>1003057264</v>
      </c>
      <c r="P18" s="6"/>
      <c r="Q18" s="12">
        <v>0</v>
      </c>
      <c r="R18" s="6"/>
      <c r="S18" s="12">
        <v>1003057264</v>
      </c>
    </row>
    <row r="19" spans="1:20">
      <c r="A19" s="1" t="s">
        <v>181</v>
      </c>
      <c r="C19" s="12">
        <v>17</v>
      </c>
      <c r="E19" s="6" t="s">
        <v>239</v>
      </c>
      <c r="F19" s="6"/>
      <c r="G19" s="12">
        <v>8</v>
      </c>
      <c r="H19" s="17"/>
      <c r="I19" s="12">
        <v>737937624</v>
      </c>
      <c r="J19" s="6"/>
      <c r="K19" s="12">
        <v>0</v>
      </c>
      <c r="L19" s="6"/>
      <c r="M19" s="12">
        <v>737937624</v>
      </c>
      <c r="N19" s="6"/>
      <c r="O19" s="12">
        <v>1267470240</v>
      </c>
      <c r="P19" s="6"/>
      <c r="Q19" s="12">
        <v>0</v>
      </c>
      <c r="R19" s="6"/>
      <c r="S19" s="12">
        <v>1267470240</v>
      </c>
    </row>
    <row r="20" spans="1:20" ht="24.75" thickBot="1">
      <c r="E20" s="6"/>
      <c r="F20" s="6"/>
      <c r="G20" s="6"/>
      <c r="I20" s="15">
        <f>SUM(I8:I19)</f>
        <v>26127474020</v>
      </c>
      <c r="K20" s="15">
        <f>SUM(K8:K19)</f>
        <v>0</v>
      </c>
      <c r="M20" s="15">
        <f>SUM(M8:M19)</f>
        <v>26127474020</v>
      </c>
      <c r="O20" s="15">
        <f>SUM(O8:O19)</f>
        <v>55074219582</v>
      </c>
      <c r="Q20" s="15">
        <f>SUM(Q8:Q19)</f>
        <v>0</v>
      </c>
      <c r="S20" s="15">
        <f>SUM(S8:S19)</f>
        <v>55074219582</v>
      </c>
    </row>
    <row r="21" spans="1:20" ht="24.75" thickTop="1">
      <c r="M21" s="3"/>
      <c r="N21" s="3"/>
      <c r="O21" s="3"/>
      <c r="P21" s="3"/>
      <c r="Q21" s="3"/>
      <c r="R21" s="3"/>
      <c r="S21" s="3"/>
      <c r="T21" s="3"/>
    </row>
    <row r="22" spans="1:20">
      <c r="M22" s="3"/>
      <c r="S22" s="3"/>
    </row>
    <row r="24" spans="1:20">
      <c r="M24" s="3"/>
      <c r="N24" s="3"/>
      <c r="O24" s="3"/>
      <c r="P24" s="3"/>
      <c r="Q24" s="3"/>
      <c r="R24" s="3"/>
      <c r="S24" s="3"/>
    </row>
    <row r="25" spans="1:20">
      <c r="M25" s="3"/>
      <c r="S2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0"/>
  <sheetViews>
    <sheetView rightToLeft="1" workbookViewId="0">
      <selection activeCell="E35" sqref="E35"/>
    </sheetView>
  </sheetViews>
  <sheetFormatPr defaultRowHeight="24.75"/>
  <cols>
    <col min="1" max="1" width="33.140625" style="4" bestFit="1" customWidth="1"/>
    <col min="2" max="2" width="1" style="4" customWidth="1"/>
    <col min="3" max="3" width="14" style="4" bestFit="1" customWidth="1"/>
    <col min="4" max="4" width="1" style="4" customWidth="1"/>
    <col min="5" max="5" width="36.5703125" style="4" bestFit="1" customWidth="1"/>
    <col min="6" max="6" width="1" style="4" customWidth="1"/>
    <col min="7" max="7" width="24.85546875" style="4" bestFit="1" customWidth="1"/>
    <col min="8" max="8" width="1" style="4" customWidth="1"/>
    <col min="9" max="9" width="24.7109375" style="4" bestFit="1" customWidth="1"/>
    <col min="10" max="10" width="1" style="4" customWidth="1"/>
    <col min="11" max="11" width="19" style="4" bestFit="1" customWidth="1"/>
    <col min="12" max="12" width="1" style="4" customWidth="1"/>
    <col min="13" max="13" width="26.140625" style="4" bestFit="1" customWidth="1"/>
    <col min="14" max="14" width="1" style="4" customWidth="1"/>
    <col min="15" max="15" width="24.710937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26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6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6.25">
      <c r="A3" s="32" t="s">
        <v>184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6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26.25">
      <c r="A6" s="34" t="s">
        <v>3</v>
      </c>
      <c r="C6" s="33" t="s">
        <v>196</v>
      </c>
      <c r="D6" s="33" t="s">
        <v>196</v>
      </c>
      <c r="E6" s="33" t="s">
        <v>196</v>
      </c>
      <c r="F6" s="33" t="s">
        <v>196</v>
      </c>
      <c r="G6" s="33" t="s">
        <v>196</v>
      </c>
      <c r="I6" s="33" t="s">
        <v>186</v>
      </c>
      <c r="J6" s="33" t="s">
        <v>186</v>
      </c>
      <c r="K6" s="33" t="s">
        <v>186</v>
      </c>
      <c r="L6" s="33" t="s">
        <v>186</v>
      </c>
      <c r="M6" s="33" t="s">
        <v>186</v>
      </c>
      <c r="O6" s="33" t="s">
        <v>187</v>
      </c>
      <c r="P6" s="33" t="s">
        <v>187</v>
      </c>
      <c r="Q6" s="33" t="s">
        <v>187</v>
      </c>
      <c r="R6" s="33" t="s">
        <v>187</v>
      </c>
      <c r="S6" s="33" t="s">
        <v>187</v>
      </c>
    </row>
    <row r="7" spans="1:19" ht="26.25">
      <c r="A7" s="33" t="s">
        <v>3</v>
      </c>
      <c r="C7" s="33" t="s">
        <v>197</v>
      </c>
      <c r="E7" s="33" t="s">
        <v>198</v>
      </c>
      <c r="G7" s="33" t="s">
        <v>199</v>
      </c>
      <c r="I7" s="33" t="s">
        <v>200</v>
      </c>
      <c r="K7" s="33" t="s">
        <v>191</v>
      </c>
      <c r="M7" s="33" t="s">
        <v>201</v>
      </c>
      <c r="O7" s="33" t="s">
        <v>200</v>
      </c>
      <c r="Q7" s="33" t="s">
        <v>191</v>
      </c>
      <c r="S7" s="33" t="s">
        <v>201</v>
      </c>
    </row>
    <row r="8" spans="1:19">
      <c r="A8" s="4" t="s">
        <v>79</v>
      </c>
      <c r="C8" s="18" t="s">
        <v>202</v>
      </c>
      <c r="D8" s="18"/>
      <c r="E8" s="19">
        <v>44223800</v>
      </c>
      <c r="F8" s="18"/>
      <c r="G8" s="19">
        <v>1300</v>
      </c>
      <c r="H8" s="18"/>
      <c r="I8" s="19">
        <v>57490940000</v>
      </c>
      <c r="J8" s="18"/>
      <c r="K8" s="19">
        <v>3442792930</v>
      </c>
      <c r="L8" s="18"/>
      <c r="M8" s="19">
        <f>I8-K8</f>
        <v>54048147070</v>
      </c>
      <c r="N8" s="18"/>
      <c r="O8" s="19">
        <v>57490940000</v>
      </c>
      <c r="P8" s="18"/>
      <c r="Q8" s="19">
        <v>3442792930</v>
      </c>
      <c r="R8" s="18"/>
      <c r="S8" s="19">
        <f>O8-Q8</f>
        <v>54048147070</v>
      </c>
    </row>
    <row r="9" spans="1:19">
      <c r="A9" s="4" t="s">
        <v>60</v>
      </c>
      <c r="C9" s="18" t="s">
        <v>203</v>
      </c>
      <c r="D9" s="18"/>
      <c r="E9" s="19">
        <v>6000000</v>
      </c>
      <c r="F9" s="18"/>
      <c r="G9" s="19">
        <v>320</v>
      </c>
      <c r="H9" s="18"/>
      <c r="I9" s="19">
        <v>1920000000</v>
      </c>
      <c r="J9" s="18"/>
      <c r="K9" s="19">
        <v>272028219</v>
      </c>
      <c r="L9" s="18"/>
      <c r="M9" s="19">
        <f t="shared" ref="M9:M28" si="0">I9-K9</f>
        <v>1647971781</v>
      </c>
      <c r="N9" s="18"/>
      <c r="O9" s="19">
        <v>1920000000</v>
      </c>
      <c r="P9" s="18"/>
      <c r="Q9" s="19">
        <v>272028219</v>
      </c>
      <c r="R9" s="18"/>
      <c r="S9" s="19">
        <f t="shared" ref="S9:S28" si="1">O9-Q9</f>
        <v>1647971781</v>
      </c>
    </row>
    <row r="10" spans="1:19">
      <c r="A10" s="4" t="s">
        <v>84</v>
      </c>
      <c r="C10" s="18" t="s">
        <v>204</v>
      </c>
      <c r="D10" s="18"/>
      <c r="E10" s="19">
        <v>46021621</v>
      </c>
      <c r="F10" s="18"/>
      <c r="G10" s="19">
        <v>1030</v>
      </c>
      <c r="H10" s="18"/>
      <c r="I10" s="19">
        <v>0</v>
      </c>
      <c r="J10" s="18"/>
      <c r="K10" s="19">
        <v>0</v>
      </c>
      <c r="L10" s="18"/>
      <c r="M10" s="19">
        <f t="shared" si="0"/>
        <v>0</v>
      </c>
      <c r="N10" s="18"/>
      <c r="O10" s="19">
        <v>47402269630</v>
      </c>
      <c r="P10" s="18"/>
      <c r="Q10" s="19">
        <v>6010335623</v>
      </c>
      <c r="R10" s="18"/>
      <c r="S10" s="19">
        <f t="shared" si="1"/>
        <v>41391934007</v>
      </c>
    </row>
    <row r="11" spans="1:19">
      <c r="A11" s="4" t="s">
        <v>96</v>
      </c>
      <c r="C11" s="18" t="s">
        <v>205</v>
      </c>
      <c r="D11" s="18"/>
      <c r="E11" s="19">
        <v>1506553</v>
      </c>
      <c r="F11" s="18"/>
      <c r="G11" s="19">
        <v>3840</v>
      </c>
      <c r="H11" s="18"/>
      <c r="I11" s="19">
        <v>5785163520</v>
      </c>
      <c r="J11" s="18"/>
      <c r="K11" s="19">
        <v>669270886</v>
      </c>
      <c r="L11" s="18"/>
      <c r="M11" s="19">
        <f t="shared" si="0"/>
        <v>5115892634</v>
      </c>
      <c r="N11" s="18"/>
      <c r="O11" s="19">
        <v>5785163520</v>
      </c>
      <c r="P11" s="18"/>
      <c r="Q11" s="19">
        <v>669270886</v>
      </c>
      <c r="R11" s="18"/>
      <c r="S11" s="19">
        <f t="shared" si="1"/>
        <v>5115892634</v>
      </c>
    </row>
    <row r="12" spans="1:19">
      <c r="A12" s="4" t="s">
        <v>68</v>
      </c>
      <c r="C12" s="18" t="s">
        <v>206</v>
      </c>
      <c r="D12" s="18"/>
      <c r="E12" s="19">
        <v>5820926</v>
      </c>
      <c r="F12" s="18"/>
      <c r="G12" s="19">
        <v>3850</v>
      </c>
      <c r="H12" s="18"/>
      <c r="I12" s="19">
        <v>0</v>
      </c>
      <c r="J12" s="18"/>
      <c r="K12" s="19">
        <v>0</v>
      </c>
      <c r="L12" s="18"/>
      <c r="M12" s="19">
        <f t="shared" si="0"/>
        <v>0</v>
      </c>
      <c r="N12" s="18"/>
      <c r="O12" s="19">
        <v>22410565100</v>
      </c>
      <c r="P12" s="18"/>
      <c r="Q12" s="19">
        <v>2496125023</v>
      </c>
      <c r="R12" s="18"/>
      <c r="S12" s="19">
        <f t="shared" si="1"/>
        <v>19914440077</v>
      </c>
    </row>
    <row r="13" spans="1:19">
      <c r="A13" s="4" t="s">
        <v>76</v>
      </c>
      <c r="C13" s="18" t="s">
        <v>207</v>
      </c>
      <c r="D13" s="18"/>
      <c r="E13" s="19">
        <v>108185</v>
      </c>
      <c r="F13" s="18"/>
      <c r="G13" s="19">
        <v>200</v>
      </c>
      <c r="H13" s="18"/>
      <c r="I13" s="19">
        <v>0</v>
      </c>
      <c r="J13" s="18"/>
      <c r="K13" s="19">
        <v>0</v>
      </c>
      <c r="L13" s="18"/>
      <c r="M13" s="19">
        <f t="shared" si="0"/>
        <v>0</v>
      </c>
      <c r="N13" s="18"/>
      <c r="O13" s="19">
        <v>21637000</v>
      </c>
      <c r="P13" s="18"/>
      <c r="Q13" s="19">
        <v>2698139</v>
      </c>
      <c r="R13" s="18"/>
      <c r="S13" s="19">
        <f t="shared" si="1"/>
        <v>18938861</v>
      </c>
    </row>
    <row r="14" spans="1:19">
      <c r="A14" s="4" t="s">
        <v>66</v>
      </c>
      <c r="C14" s="18" t="s">
        <v>208</v>
      </c>
      <c r="D14" s="18"/>
      <c r="E14" s="19">
        <v>2426064</v>
      </c>
      <c r="F14" s="18"/>
      <c r="G14" s="19">
        <v>6130</v>
      </c>
      <c r="H14" s="18"/>
      <c r="I14" s="19">
        <v>0</v>
      </c>
      <c r="J14" s="18"/>
      <c r="K14" s="19">
        <v>0</v>
      </c>
      <c r="L14" s="18"/>
      <c r="M14" s="19">
        <f t="shared" si="0"/>
        <v>0</v>
      </c>
      <c r="N14" s="18"/>
      <c r="O14" s="19">
        <v>14871772320</v>
      </c>
      <c r="P14" s="18"/>
      <c r="Q14" s="19">
        <v>605814641</v>
      </c>
      <c r="R14" s="18"/>
      <c r="S14" s="19">
        <f t="shared" si="1"/>
        <v>14265957679</v>
      </c>
    </row>
    <row r="15" spans="1:19">
      <c r="A15" s="4" t="s">
        <v>15</v>
      </c>
      <c r="C15" s="18" t="s">
        <v>6</v>
      </c>
      <c r="D15" s="18"/>
      <c r="E15" s="19">
        <v>246420000</v>
      </c>
      <c r="F15" s="18"/>
      <c r="G15" s="19">
        <v>20</v>
      </c>
      <c r="H15" s="18"/>
      <c r="I15" s="19">
        <v>4928400000</v>
      </c>
      <c r="J15" s="18"/>
      <c r="K15" s="19">
        <v>703230299</v>
      </c>
      <c r="L15" s="18"/>
      <c r="M15" s="19">
        <f t="shared" si="0"/>
        <v>4225169701</v>
      </c>
      <c r="N15" s="18"/>
      <c r="O15" s="19">
        <v>4928400000</v>
      </c>
      <c r="P15" s="18"/>
      <c r="Q15" s="19">
        <v>703230299</v>
      </c>
      <c r="R15" s="18"/>
      <c r="S15" s="19">
        <f t="shared" si="1"/>
        <v>4225169701</v>
      </c>
    </row>
    <row r="16" spans="1:19">
      <c r="A16" s="4" t="s">
        <v>70</v>
      </c>
      <c r="C16" s="18" t="s">
        <v>209</v>
      </c>
      <c r="D16" s="18"/>
      <c r="E16" s="19">
        <v>10148705</v>
      </c>
      <c r="F16" s="18"/>
      <c r="G16" s="19">
        <v>590</v>
      </c>
      <c r="H16" s="18"/>
      <c r="I16" s="19">
        <v>5987735950</v>
      </c>
      <c r="J16" s="18"/>
      <c r="K16" s="19">
        <v>465250488</v>
      </c>
      <c r="L16" s="18"/>
      <c r="M16" s="19">
        <f t="shared" si="0"/>
        <v>5522485462</v>
      </c>
      <c r="N16" s="18"/>
      <c r="O16" s="19">
        <v>5987735950</v>
      </c>
      <c r="P16" s="18"/>
      <c r="Q16" s="19">
        <v>465250488</v>
      </c>
      <c r="R16" s="18"/>
      <c r="S16" s="19">
        <f t="shared" si="1"/>
        <v>5522485462</v>
      </c>
    </row>
    <row r="17" spans="1:19">
      <c r="A17" s="4" t="s">
        <v>71</v>
      </c>
      <c r="C17" s="18" t="s">
        <v>210</v>
      </c>
      <c r="D17" s="18"/>
      <c r="E17" s="19">
        <v>1556647</v>
      </c>
      <c r="F17" s="18"/>
      <c r="G17" s="19">
        <v>1220</v>
      </c>
      <c r="H17" s="18"/>
      <c r="I17" s="19">
        <v>0</v>
      </c>
      <c r="J17" s="18"/>
      <c r="K17" s="19">
        <v>0</v>
      </c>
      <c r="L17" s="18"/>
      <c r="M17" s="19">
        <f t="shared" si="0"/>
        <v>0</v>
      </c>
      <c r="N17" s="18"/>
      <c r="O17" s="19">
        <v>1899109340</v>
      </c>
      <c r="P17" s="18"/>
      <c r="Q17" s="19">
        <v>210498112</v>
      </c>
      <c r="R17" s="18"/>
      <c r="S17" s="19">
        <f t="shared" si="1"/>
        <v>1688611228</v>
      </c>
    </row>
    <row r="18" spans="1:19">
      <c r="A18" s="4" t="s">
        <v>69</v>
      </c>
      <c r="C18" s="18" t="s">
        <v>206</v>
      </c>
      <c r="D18" s="18"/>
      <c r="E18" s="19">
        <v>45861974</v>
      </c>
      <c r="F18" s="18"/>
      <c r="G18" s="19">
        <v>1200</v>
      </c>
      <c r="H18" s="18"/>
      <c r="I18" s="19">
        <v>0</v>
      </c>
      <c r="J18" s="18"/>
      <c r="K18" s="19">
        <v>0</v>
      </c>
      <c r="L18" s="18"/>
      <c r="M18" s="19">
        <f t="shared" si="0"/>
        <v>0</v>
      </c>
      <c r="N18" s="18"/>
      <c r="O18" s="19">
        <v>55034368800</v>
      </c>
      <c r="P18" s="18"/>
      <c r="Q18" s="19">
        <v>6129817097</v>
      </c>
      <c r="R18" s="18"/>
      <c r="S18" s="19">
        <f t="shared" si="1"/>
        <v>48904551703</v>
      </c>
    </row>
    <row r="19" spans="1:19">
      <c r="A19" s="4" t="s">
        <v>63</v>
      </c>
      <c r="C19" s="18" t="s">
        <v>211</v>
      </c>
      <c r="D19" s="18"/>
      <c r="E19" s="19">
        <v>629846</v>
      </c>
      <c r="F19" s="18"/>
      <c r="G19" s="19">
        <v>3456</v>
      </c>
      <c r="H19" s="18"/>
      <c r="I19" s="19">
        <v>2176747776</v>
      </c>
      <c r="J19" s="18"/>
      <c r="K19" s="19">
        <v>279403446</v>
      </c>
      <c r="L19" s="18"/>
      <c r="M19" s="19">
        <f t="shared" si="0"/>
        <v>1897344330</v>
      </c>
      <c r="N19" s="18"/>
      <c r="O19" s="19">
        <v>2176747776</v>
      </c>
      <c r="P19" s="18"/>
      <c r="Q19" s="19">
        <v>279403446</v>
      </c>
      <c r="R19" s="18"/>
      <c r="S19" s="19">
        <f t="shared" si="1"/>
        <v>1897344330</v>
      </c>
    </row>
    <row r="20" spans="1:19">
      <c r="A20" s="4" t="s">
        <v>52</v>
      </c>
      <c r="C20" s="18" t="s">
        <v>4</v>
      </c>
      <c r="D20" s="18"/>
      <c r="E20" s="19">
        <v>10944108</v>
      </c>
      <c r="F20" s="18"/>
      <c r="G20" s="19">
        <v>3000</v>
      </c>
      <c r="H20" s="18"/>
      <c r="I20" s="19">
        <v>0</v>
      </c>
      <c r="J20" s="18"/>
      <c r="K20" s="19">
        <v>0</v>
      </c>
      <c r="L20" s="18"/>
      <c r="M20" s="19">
        <f t="shared" si="0"/>
        <v>0</v>
      </c>
      <c r="N20" s="18"/>
      <c r="O20" s="19">
        <v>32832324000</v>
      </c>
      <c r="P20" s="18"/>
      <c r="Q20" s="19">
        <v>4197202710</v>
      </c>
      <c r="R20" s="18"/>
      <c r="S20" s="19">
        <f t="shared" si="1"/>
        <v>28635121290</v>
      </c>
    </row>
    <row r="21" spans="1:19">
      <c r="A21" s="4" t="s">
        <v>45</v>
      </c>
      <c r="C21" s="18" t="s">
        <v>212</v>
      </c>
      <c r="D21" s="18"/>
      <c r="E21" s="19">
        <v>7178060</v>
      </c>
      <c r="F21" s="18"/>
      <c r="G21" s="19">
        <v>450</v>
      </c>
      <c r="H21" s="18"/>
      <c r="I21" s="19">
        <v>0</v>
      </c>
      <c r="J21" s="18"/>
      <c r="K21" s="19">
        <v>0</v>
      </c>
      <c r="L21" s="18"/>
      <c r="M21" s="19">
        <f t="shared" si="0"/>
        <v>0</v>
      </c>
      <c r="N21" s="18"/>
      <c r="O21" s="19">
        <v>3230127000</v>
      </c>
      <c r="P21" s="18"/>
      <c r="Q21" s="19">
        <v>392590646</v>
      </c>
      <c r="R21" s="18"/>
      <c r="S21" s="19">
        <f t="shared" si="1"/>
        <v>2837536354</v>
      </c>
    </row>
    <row r="22" spans="1:19">
      <c r="A22" s="4" t="s">
        <v>38</v>
      </c>
      <c r="C22" s="18" t="s">
        <v>208</v>
      </c>
      <c r="D22" s="18"/>
      <c r="E22" s="19">
        <v>12226369</v>
      </c>
      <c r="F22" s="18"/>
      <c r="G22" s="19">
        <v>650</v>
      </c>
      <c r="H22" s="18"/>
      <c r="I22" s="19">
        <v>0</v>
      </c>
      <c r="J22" s="18"/>
      <c r="K22" s="19">
        <v>0</v>
      </c>
      <c r="L22" s="18"/>
      <c r="M22" s="19">
        <f t="shared" si="0"/>
        <v>0</v>
      </c>
      <c r="N22" s="18"/>
      <c r="O22" s="19">
        <v>7947139850</v>
      </c>
      <c r="P22" s="18"/>
      <c r="Q22" s="19">
        <v>923638530</v>
      </c>
      <c r="R22" s="18"/>
      <c r="S22" s="19">
        <f t="shared" si="1"/>
        <v>7023501320</v>
      </c>
    </row>
    <row r="23" spans="1:19">
      <c r="A23" s="4" t="s">
        <v>35</v>
      </c>
      <c r="C23" s="18" t="s">
        <v>207</v>
      </c>
      <c r="D23" s="18"/>
      <c r="E23" s="19">
        <v>3872716</v>
      </c>
      <c r="F23" s="18"/>
      <c r="G23" s="19">
        <v>24750</v>
      </c>
      <c r="H23" s="18"/>
      <c r="I23" s="19">
        <v>0</v>
      </c>
      <c r="J23" s="18"/>
      <c r="K23" s="19">
        <v>0</v>
      </c>
      <c r="L23" s="18"/>
      <c r="M23" s="19">
        <f t="shared" si="0"/>
        <v>0</v>
      </c>
      <c r="N23" s="18"/>
      <c r="O23" s="19">
        <v>95849721000</v>
      </c>
      <c r="P23" s="18"/>
      <c r="Q23" s="19">
        <v>0</v>
      </c>
      <c r="R23" s="18"/>
      <c r="S23" s="19">
        <f t="shared" si="1"/>
        <v>95849721000</v>
      </c>
    </row>
    <row r="24" spans="1:19">
      <c r="A24" s="4" t="s">
        <v>34</v>
      </c>
      <c r="C24" s="18" t="s">
        <v>213</v>
      </c>
      <c r="D24" s="18"/>
      <c r="E24" s="19">
        <v>8769709</v>
      </c>
      <c r="F24" s="18"/>
      <c r="G24" s="19">
        <v>3910</v>
      </c>
      <c r="H24" s="18"/>
      <c r="I24" s="19">
        <v>34289562190</v>
      </c>
      <c r="J24" s="18"/>
      <c r="K24" s="19">
        <v>3819226951</v>
      </c>
      <c r="L24" s="18"/>
      <c r="M24" s="19">
        <f t="shared" si="0"/>
        <v>30470335239</v>
      </c>
      <c r="N24" s="18"/>
      <c r="O24" s="19">
        <v>34289562190</v>
      </c>
      <c r="P24" s="18"/>
      <c r="Q24" s="19">
        <v>3819226951</v>
      </c>
      <c r="R24" s="18"/>
      <c r="S24" s="19">
        <f t="shared" si="1"/>
        <v>30470335239</v>
      </c>
    </row>
    <row r="25" spans="1:19">
      <c r="A25" s="4" t="s">
        <v>64</v>
      </c>
      <c r="C25" s="18" t="s">
        <v>214</v>
      </c>
      <c r="D25" s="18"/>
      <c r="E25" s="19">
        <v>1750945</v>
      </c>
      <c r="F25" s="18"/>
      <c r="G25" s="19">
        <v>7554</v>
      </c>
      <c r="H25" s="18"/>
      <c r="I25" s="19">
        <v>0</v>
      </c>
      <c r="J25" s="18"/>
      <c r="K25" s="19">
        <v>0</v>
      </c>
      <c r="L25" s="18"/>
      <c r="M25" s="19">
        <f t="shared" si="0"/>
        <v>0</v>
      </c>
      <c r="N25" s="18"/>
      <c r="O25" s="19">
        <v>13226638530</v>
      </c>
      <c r="P25" s="18"/>
      <c r="Q25" s="19">
        <v>538798679</v>
      </c>
      <c r="R25" s="18"/>
      <c r="S25" s="19">
        <f t="shared" si="1"/>
        <v>12687839851</v>
      </c>
    </row>
    <row r="26" spans="1:19">
      <c r="A26" s="4" t="s">
        <v>215</v>
      </c>
      <c r="C26" s="18" t="s">
        <v>216</v>
      </c>
      <c r="D26" s="18"/>
      <c r="E26" s="19">
        <v>178047</v>
      </c>
      <c r="F26" s="18"/>
      <c r="G26" s="19">
        <v>350</v>
      </c>
      <c r="H26" s="18"/>
      <c r="I26" s="19">
        <v>0</v>
      </c>
      <c r="J26" s="18"/>
      <c r="K26" s="19">
        <v>0</v>
      </c>
      <c r="L26" s="18"/>
      <c r="M26" s="19">
        <f t="shared" si="0"/>
        <v>0</v>
      </c>
      <c r="N26" s="18"/>
      <c r="O26" s="19">
        <v>62316450</v>
      </c>
      <c r="P26" s="18"/>
      <c r="Q26" s="19">
        <v>7639757</v>
      </c>
      <c r="R26" s="18"/>
      <c r="S26" s="19">
        <f t="shared" si="1"/>
        <v>54676693</v>
      </c>
    </row>
    <row r="27" spans="1:19">
      <c r="A27" s="4" t="s">
        <v>27</v>
      </c>
      <c r="C27" s="18" t="s">
        <v>217</v>
      </c>
      <c r="D27" s="18"/>
      <c r="E27" s="19">
        <v>23864695</v>
      </c>
      <c r="F27" s="18"/>
      <c r="G27" s="19">
        <v>1250</v>
      </c>
      <c r="H27" s="18"/>
      <c r="I27" s="19">
        <v>29830868750</v>
      </c>
      <c r="J27" s="18"/>
      <c r="K27" s="19">
        <v>303364767</v>
      </c>
      <c r="L27" s="18"/>
      <c r="M27" s="19">
        <f t="shared" si="0"/>
        <v>29527503983</v>
      </c>
      <c r="N27" s="18"/>
      <c r="O27" s="19">
        <v>29830868750</v>
      </c>
      <c r="P27" s="18"/>
      <c r="Q27" s="19">
        <v>303364767</v>
      </c>
      <c r="R27" s="18"/>
      <c r="S27" s="19">
        <f t="shared" si="1"/>
        <v>29527503983</v>
      </c>
    </row>
    <row r="28" spans="1:19">
      <c r="A28" s="4" t="s">
        <v>30</v>
      </c>
      <c r="C28" s="18" t="s">
        <v>126</v>
      </c>
      <c r="D28" s="18"/>
      <c r="E28" s="19">
        <v>4900000</v>
      </c>
      <c r="F28" s="18"/>
      <c r="G28" s="19">
        <v>13600</v>
      </c>
      <c r="H28" s="18"/>
      <c r="I28" s="19">
        <v>66640000000</v>
      </c>
      <c r="J28" s="18"/>
      <c r="K28" s="19">
        <v>2163923128</v>
      </c>
      <c r="L28" s="18"/>
      <c r="M28" s="19">
        <f t="shared" si="0"/>
        <v>64476076872</v>
      </c>
      <c r="N28" s="18"/>
      <c r="O28" s="19">
        <v>66640000000</v>
      </c>
      <c r="P28" s="18"/>
      <c r="Q28" s="19">
        <v>2163923128</v>
      </c>
      <c r="R28" s="18"/>
      <c r="S28" s="19">
        <f t="shared" si="1"/>
        <v>64476076872</v>
      </c>
    </row>
    <row r="29" spans="1:19" ht="25.5" thickBot="1">
      <c r="I29" s="20">
        <f>SUM(I8:I28)</f>
        <v>209049418186</v>
      </c>
      <c r="J29" s="18"/>
      <c r="K29" s="20">
        <f>SUM(K8:K28)</f>
        <v>12118491114</v>
      </c>
      <c r="L29" s="18"/>
      <c r="M29" s="20">
        <f>SUM(M8:M28)</f>
        <v>196930927072</v>
      </c>
      <c r="N29" s="18"/>
      <c r="O29" s="20">
        <f>SUM(O8:O28)</f>
        <v>503837407206</v>
      </c>
      <c r="P29" s="18"/>
      <c r="Q29" s="20">
        <f>SUM(Q8:Q28)</f>
        <v>33633650071</v>
      </c>
      <c r="R29" s="18"/>
      <c r="S29" s="20">
        <f>SUM(S8:S28)</f>
        <v>470203757135</v>
      </c>
    </row>
    <row r="30" spans="1:19" ht="25.5" thickTop="1">
      <c r="I30" s="5"/>
      <c r="O30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1"/>
  <sheetViews>
    <sheetView rightToLeft="1" workbookViewId="0">
      <selection activeCell="Q17" sqref="Q17"/>
    </sheetView>
  </sheetViews>
  <sheetFormatPr defaultRowHeight="24"/>
  <cols>
    <col min="1" max="1" width="31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>
      <c r="A3" s="28" t="s">
        <v>184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>
      <c r="A6" s="29" t="s">
        <v>3</v>
      </c>
      <c r="C6" s="30" t="s">
        <v>186</v>
      </c>
      <c r="D6" s="30" t="s">
        <v>186</v>
      </c>
      <c r="E6" s="30" t="s">
        <v>186</v>
      </c>
      <c r="F6" s="30" t="s">
        <v>186</v>
      </c>
      <c r="G6" s="30" t="s">
        <v>186</v>
      </c>
      <c r="H6" s="30" t="s">
        <v>186</v>
      </c>
      <c r="I6" s="30" t="s">
        <v>186</v>
      </c>
      <c r="K6" s="30" t="s">
        <v>187</v>
      </c>
      <c r="L6" s="30" t="s">
        <v>187</v>
      </c>
      <c r="M6" s="30" t="s">
        <v>187</v>
      </c>
      <c r="N6" s="30" t="s">
        <v>187</v>
      </c>
      <c r="O6" s="30" t="s">
        <v>187</v>
      </c>
      <c r="P6" s="30" t="s">
        <v>187</v>
      </c>
      <c r="Q6" s="30" t="s">
        <v>187</v>
      </c>
    </row>
    <row r="7" spans="1:17" ht="24.75">
      <c r="A7" s="30" t="s">
        <v>3</v>
      </c>
      <c r="C7" s="30" t="s">
        <v>7</v>
      </c>
      <c r="E7" s="30" t="s">
        <v>218</v>
      </c>
      <c r="G7" s="30" t="s">
        <v>219</v>
      </c>
      <c r="I7" s="30" t="s">
        <v>220</v>
      </c>
      <c r="K7" s="30" t="s">
        <v>7</v>
      </c>
      <c r="M7" s="30" t="s">
        <v>218</v>
      </c>
      <c r="O7" s="30" t="s">
        <v>219</v>
      </c>
      <c r="Q7" s="30" t="s">
        <v>220</v>
      </c>
    </row>
    <row r="8" spans="1:17">
      <c r="A8" s="1" t="s">
        <v>49</v>
      </c>
      <c r="C8" s="8">
        <v>4072834</v>
      </c>
      <c r="D8" s="8"/>
      <c r="E8" s="8">
        <v>58623737233</v>
      </c>
      <c r="F8" s="8"/>
      <c r="G8" s="8">
        <v>62591365858</v>
      </c>
      <c r="H8" s="8"/>
      <c r="I8" s="8">
        <f>E8-G8</f>
        <v>-3967628625</v>
      </c>
      <c r="J8" s="8"/>
      <c r="K8" s="8">
        <v>4072834</v>
      </c>
      <c r="L8" s="8"/>
      <c r="M8" s="8">
        <v>58623737233</v>
      </c>
      <c r="N8" s="8"/>
      <c r="O8" s="8">
        <v>36455937134</v>
      </c>
      <c r="P8" s="8"/>
      <c r="Q8" s="8">
        <f>M8-O8</f>
        <v>22167800099</v>
      </c>
    </row>
    <row r="9" spans="1:17">
      <c r="A9" s="1" t="s">
        <v>46</v>
      </c>
      <c r="C9" s="8">
        <v>48066666</v>
      </c>
      <c r="D9" s="8"/>
      <c r="E9" s="8">
        <v>107458725339</v>
      </c>
      <c r="F9" s="8"/>
      <c r="G9" s="8">
        <v>115581439126</v>
      </c>
      <c r="H9" s="8"/>
      <c r="I9" s="8">
        <f t="shared" ref="I9:I72" si="0">E9-G9</f>
        <v>-8122713787</v>
      </c>
      <c r="J9" s="8"/>
      <c r="K9" s="8">
        <v>48066666</v>
      </c>
      <c r="L9" s="8"/>
      <c r="M9" s="8">
        <v>107458725339</v>
      </c>
      <c r="N9" s="8"/>
      <c r="O9" s="8">
        <v>142195266033</v>
      </c>
      <c r="P9" s="8"/>
      <c r="Q9" s="8">
        <f t="shared" ref="Q9:Q72" si="1">M9-O9</f>
        <v>-34736540694</v>
      </c>
    </row>
    <row r="10" spans="1:17">
      <c r="A10" s="1" t="s">
        <v>104</v>
      </c>
      <c r="C10" s="8">
        <v>5261825</v>
      </c>
      <c r="D10" s="8"/>
      <c r="E10" s="8">
        <v>79556165718</v>
      </c>
      <c r="F10" s="8"/>
      <c r="G10" s="8">
        <v>55391231775</v>
      </c>
      <c r="H10" s="8"/>
      <c r="I10" s="8">
        <f t="shared" si="0"/>
        <v>24164933943</v>
      </c>
      <c r="J10" s="8"/>
      <c r="K10" s="8">
        <v>5261825</v>
      </c>
      <c r="L10" s="8"/>
      <c r="M10" s="8">
        <v>79556165718</v>
      </c>
      <c r="N10" s="8"/>
      <c r="O10" s="8">
        <v>55391231775</v>
      </c>
      <c r="P10" s="8"/>
      <c r="Q10" s="8">
        <f t="shared" si="1"/>
        <v>24164933943</v>
      </c>
    </row>
    <row r="11" spans="1:17">
      <c r="A11" s="1" t="s">
        <v>48</v>
      </c>
      <c r="C11" s="8">
        <v>2435209</v>
      </c>
      <c r="D11" s="8"/>
      <c r="E11" s="8">
        <v>7015245129</v>
      </c>
      <c r="F11" s="8"/>
      <c r="G11" s="8">
        <v>7358987299</v>
      </c>
      <c r="H11" s="8"/>
      <c r="I11" s="8">
        <f t="shared" si="0"/>
        <v>-343742170</v>
      </c>
      <c r="J11" s="8"/>
      <c r="K11" s="8">
        <v>2435209</v>
      </c>
      <c r="L11" s="8"/>
      <c r="M11" s="8">
        <v>7015245129</v>
      </c>
      <c r="N11" s="8"/>
      <c r="O11" s="8">
        <v>4391185184</v>
      </c>
      <c r="P11" s="8"/>
      <c r="Q11" s="8">
        <f t="shared" si="1"/>
        <v>2624059945</v>
      </c>
    </row>
    <row r="12" spans="1:17">
      <c r="A12" s="1" t="s">
        <v>105</v>
      </c>
      <c r="C12" s="8">
        <v>45443097</v>
      </c>
      <c r="D12" s="8"/>
      <c r="E12" s="8">
        <v>171204573071</v>
      </c>
      <c r="F12" s="8"/>
      <c r="G12" s="8">
        <v>115516352574</v>
      </c>
      <c r="H12" s="8"/>
      <c r="I12" s="8">
        <f t="shared" si="0"/>
        <v>55688220497</v>
      </c>
      <c r="J12" s="8"/>
      <c r="K12" s="8">
        <v>45443097</v>
      </c>
      <c r="L12" s="8"/>
      <c r="M12" s="8">
        <v>171204573071</v>
      </c>
      <c r="N12" s="8"/>
      <c r="O12" s="8">
        <v>115516352574</v>
      </c>
      <c r="P12" s="8"/>
      <c r="Q12" s="8">
        <f t="shared" si="1"/>
        <v>55688220497</v>
      </c>
    </row>
    <row r="13" spans="1:17">
      <c r="A13" s="1" t="s">
        <v>47</v>
      </c>
      <c r="C13" s="8">
        <v>1039741</v>
      </c>
      <c r="D13" s="8"/>
      <c r="E13" s="8">
        <v>29890397327</v>
      </c>
      <c r="F13" s="8"/>
      <c r="G13" s="8">
        <v>26293627524</v>
      </c>
      <c r="H13" s="8"/>
      <c r="I13" s="8">
        <f t="shared" si="0"/>
        <v>3596769803</v>
      </c>
      <c r="J13" s="8"/>
      <c r="K13" s="8">
        <v>1039741</v>
      </c>
      <c r="L13" s="8"/>
      <c r="M13" s="8">
        <v>29890397327</v>
      </c>
      <c r="N13" s="8"/>
      <c r="O13" s="8">
        <v>27127882431</v>
      </c>
      <c r="P13" s="8"/>
      <c r="Q13" s="8">
        <f t="shared" si="1"/>
        <v>2762514896</v>
      </c>
    </row>
    <row r="14" spans="1:17">
      <c r="A14" s="1" t="s">
        <v>100</v>
      </c>
      <c r="C14" s="8">
        <v>35716637</v>
      </c>
      <c r="D14" s="8"/>
      <c r="E14" s="8">
        <v>138572592107</v>
      </c>
      <c r="F14" s="8"/>
      <c r="G14" s="8">
        <v>71719007096</v>
      </c>
      <c r="H14" s="8"/>
      <c r="I14" s="8">
        <f t="shared" si="0"/>
        <v>66853585011</v>
      </c>
      <c r="J14" s="8"/>
      <c r="K14" s="8">
        <v>35716637</v>
      </c>
      <c r="L14" s="8"/>
      <c r="M14" s="8">
        <v>138572592107</v>
      </c>
      <c r="N14" s="8"/>
      <c r="O14" s="8">
        <v>71719007096</v>
      </c>
      <c r="P14" s="8"/>
      <c r="Q14" s="8">
        <f t="shared" si="1"/>
        <v>66853585011</v>
      </c>
    </row>
    <row r="15" spans="1:17">
      <c r="A15" s="1" t="s">
        <v>103</v>
      </c>
      <c r="C15" s="8">
        <v>1104805</v>
      </c>
      <c r="D15" s="8"/>
      <c r="E15" s="8">
        <v>14145220564</v>
      </c>
      <c r="F15" s="8"/>
      <c r="G15" s="8">
        <v>1353386125</v>
      </c>
      <c r="H15" s="8"/>
      <c r="I15" s="8">
        <f t="shared" si="0"/>
        <v>12791834439</v>
      </c>
      <c r="J15" s="8"/>
      <c r="K15" s="8">
        <v>1104805</v>
      </c>
      <c r="L15" s="8"/>
      <c r="M15" s="8">
        <v>14145220564</v>
      </c>
      <c r="N15" s="8"/>
      <c r="O15" s="8">
        <v>1353386125</v>
      </c>
      <c r="P15" s="8"/>
      <c r="Q15" s="8">
        <f t="shared" si="1"/>
        <v>12791834439</v>
      </c>
    </row>
    <row r="16" spans="1:17">
      <c r="A16" s="1" t="s">
        <v>72</v>
      </c>
      <c r="C16" s="8">
        <v>65012902</v>
      </c>
      <c r="D16" s="8"/>
      <c r="E16" s="8">
        <v>553845464747</v>
      </c>
      <c r="F16" s="8"/>
      <c r="G16" s="8">
        <v>546090335719</v>
      </c>
      <c r="H16" s="8"/>
      <c r="I16" s="8">
        <f t="shared" si="0"/>
        <v>7755129028</v>
      </c>
      <c r="J16" s="8"/>
      <c r="K16" s="8">
        <v>65012902</v>
      </c>
      <c r="L16" s="8"/>
      <c r="M16" s="8">
        <v>553845464747</v>
      </c>
      <c r="N16" s="8"/>
      <c r="O16" s="8">
        <v>514423550943</v>
      </c>
      <c r="P16" s="8"/>
      <c r="Q16" s="8">
        <f t="shared" si="1"/>
        <v>39421913804</v>
      </c>
    </row>
    <row r="17" spans="1:17">
      <c r="A17" s="1" t="s">
        <v>93</v>
      </c>
      <c r="C17" s="8">
        <v>2350000</v>
      </c>
      <c r="D17" s="8"/>
      <c r="E17" s="8">
        <v>42725760075</v>
      </c>
      <c r="F17" s="8"/>
      <c r="G17" s="8">
        <v>44921616525</v>
      </c>
      <c r="H17" s="8"/>
      <c r="I17" s="8">
        <f t="shared" si="0"/>
        <v>-2195856450</v>
      </c>
      <c r="J17" s="8"/>
      <c r="K17" s="8">
        <v>2350000</v>
      </c>
      <c r="L17" s="8"/>
      <c r="M17" s="8">
        <v>42725760075</v>
      </c>
      <c r="N17" s="8"/>
      <c r="O17" s="8">
        <v>43249531234</v>
      </c>
      <c r="P17" s="8"/>
      <c r="Q17" s="8">
        <f t="shared" si="1"/>
        <v>-523771159</v>
      </c>
    </row>
    <row r="18" spans="1:17">
      <c r="A18" s="1" t="s">
        <v>92</v>
      </c>
      <c r="C18" s="8">
        <v>17700705</v>
      </c>
      <c r="D18" s="8"/>
      <c r="E18" s="8">
        <v>982702297223</v>
      </c>
      <c r="F18" s="8"/>
      <c r="G18" s="8">
        <v>947511525612</v>
      </c>
      <c r="H18" s="8"/>
      <c r="I18" s="8">
        <f t="shared" si="0"/>
        <v>35190771611</v>
      </c>
      <c r="J18" s="8"/>
      <c r="K18" s="8">
        <v>17700705</v>
      </c>
      <c r="L18" s="8"/>
      <c r="M18" s="8">
        <v>982702297223</v>
      </c>
      <c r="N18" s="8"/>
      <c r="O18" s="8">
        <v>880649059552</v>
      </c>
      <c r="P18" s="8"/>
      <c r="Q18" s="8">
        <f t="shared" si="1"/>
        <v>102053237671</v>
      </c>
    </row>
    <row r="19" spans="1:17">
      <c r="A19" s="1" t="s">
        <v>70</v>
      </c>
      <c r="C19" s="8">
        <v>10148705</v>
      </c>
      <c r="D19" s="8"/>
      <c r="E19" s="8">
        <v>86255137754</v>
      </c>
      <c r="F19" s="8"/>
      <c r="G19" s="8">
        <v>102194683679</v>
      </c>
      <c r="H19" s="8"/>
      <c r="I19" s="8">
        <f t="shared" si="0"/>
        <v>-15939545925</v>
      </c>
      <c r="J19" s="8"/>
      <c r="K19" s="8">
        <v>10148705</v>
      </c>
      <c r="L19" s="8"/>
      <c r="M19" s="8">
        <v>86255137754</v>
      </c>
      <c r="N19" s="8"/>
      <c r="O19" s="8">
        <v>100580552446</v>
      </c>
      <c r="P19" s="8"/>
      <c r="Q19" s="8">
        <f t="shared" si="1"/>
        <v>-14325414692</v>
      </c>
    </row>
    <row r="20" spans="1:17">
      <c r="A20" s="1" t="s">
        <v>71</v>
      </c>
      <c r="C20" s="8">
        <v>2630196</v>
      </c>
      <c r="D20" s="8"/>
      <c r="E20" s="8">
        <v>28995318841</v>
      </c>
      <c r="F20" s="8"/>
      <c r="G20" s="8">
        <v>32681829172</v>
      </c>
      <c r="H20" s="8"/>
      <c r="I20" s="8">
        <f t="shared" si="0"/>
        <v>-3686510331</v>
      </c>
      <c r="J20" s="8"/>
      <c r="K20" s="8">
        <v>2630196</v>
      </c>
      <c r="L20" s="8"/>
      <c r="M20" s="8">
        <v>28995318841</v>
      </c>
      <c r="N20" s="8"/>
      <c r="O20" s="8">
        <v>28001791234</v>
      </c>
      <c r="P20" s="8"/>
      <c r="Q20" s="8">
        <f t="shared" si="1"/>
        <v>993527607</v>
      </c>
    </row>
    <row r="21" spans="1:17">
      <c r="A21" s="1" t="s">
        <v>69</v>
      </c>
      <c r="C21" s="8">
        <v>45861974</v>
      </c>
      <c r="D21" s="8"/>
      <c r="E21" s="8">
        <v>595393584026</v>
      </c>
      <c r="F21" s="8"/>
      <c r="G21" s="8">
        <v>640982679281</v>
      </c>
      <c r="H21" s="8"/>
      <c r="I21" s="8">
        <f t="shared" si="0"/>
        <v>-45589095255</v>
      </c>
      <c r="J21" s="8"/>
      <c r="K21" s="8">
        <v>45861974</v>
      </c>
      <c r="L21" s="8"/>
      <c r="M21" s="8">
        <v>595393584026</v>
      </c>
      <c r="N21" s="8"/>
      <c r="O21" s="8">
        <v>719851814071</v>
      </c>
      <c r="P21" s="8"/>
      <c r="Q21" s="8">
        <f t="shared" si="1"/>
        <v>-124458230045</v>
      </c>
    </row>
    <row r="22" spans="1:17">
      <c r="A22" s="1" t="s">
        <v>63</v>
      </c>
      <c r="C22" s="8">
        <v>629846</v>
      </c>
      <c r="D22" s="8"/>
      <c r="E22" s="8">
        <v>15652460407</v>
      </c>
      <c r="F22" s="8"/>
      <c r="G22" s="8">
        <v>17274055305</v>
      </c>
      <c r="H22" s="8"/>
      <c r="I22" s="8">
        <f t="shared" si="0"/>
        <v>-1621594898</v>
      </c>
      <c r="J22" s="8"/>
      <c r="K22" s="8">
        <v>629846</v>
      </c>
      <c r="L22" s="8"/>
      <c r="M22" s="8">
        <v>15652460407</v>
      </c>
      <c r="N22" s="8"/>
      <c r="O22" s="8">
        <v>17624670418</v>
      </c>
      <c r="P22" s="8"/>
      <c r="Q22" s="8">
        <f t="shared" si="1"/>
        <v>-1972210011</v>
      </c>
    </row>
    <row r="23" spans="1:17">
      <c r="A23" s="1" t="s">
        <v>52</v>
      </c>
      <c r="C23" s="8">
        <v>10944108</v>
      </c>
      <c r="D23" s="8"/>
      <c r="E23" s="8">
        <v>264359470544</v>
      </c>
      <c r="F23" s="8"/>
      <c r="G23" s="8">
        <v>258376025738</v>
      </c>
      <c r="H23" s="8"/>
      <c r="I23" s="8">
        <f t="shared" si="0"/>
        <v>5983444806</v>
      </c>
      <c r="J23" s="8"/>
      <c r="K23" s="8">
        <v>10944108</v>
      </c>
      <c r="L23" s="8"/>
      <c r="M23" s="8">
        <v>264359470544</v>
      </c>
      <c r="N23" s="8"/>
      <c r="O23" s="8">
        <v>258376025738</v>
      </c>
      <c r="P23" s="8"/>
      <c r="Q23" s="8">
        <f t="shared" si="1"/>
        <v>5983444806</v>
      </c>
    </row>
    <row r="24" spans="1:17">
      <c r="A24" s="1" t="s">
        <v>86</v>
      </c>
      <c r="C24" s="8">
        <v>6466951</v>
      </c>
      <c r="D24" s="8"/>
      <c r="E24" s="8">
        <v>134676501840</v>
      </c>
      <c r="F24" s="8"/>
      <c r="G24" s="8">
        <v>131073623720</v>
      </c>
      <c r="H24" s="8"/>
      <c r="I24" s="8">
        <f t="shared" si="0"/>
        <v>3602878120</v>
      </c>
      <c r="J24" s="8"/>
      <c r="K24" s="8">
        <v>6466951</v>
      </c>
      <c r="L24" s="8"/>
      <c r="M24" s="8">
        <v>134676501840</v>
      </c>
      <c r="N24" s="8"/>
      <c r="O24" s="8">
        <v>116066264815</v>
      </c>
      <c r="P24" s="8"/>
      <c r="Q24" s="8">
        <f t="shared" si="1"/>
        <v>18610237025</v>
      </c>
    </row>
    <row r="25" spans="1:17">
      <c r="A25" s="1" t="s">
        <v>82</v>
      </c>
      <c r="C25" s="8">
        <v>26133395</v>
      </c>
      <c r="D25" s="8"/>
      <c r="E25" s="8">
        <v>152750059642</v>
      </c>
      <c r="F25" s="8"/>
      <c r="G25" s="8">
        <v>161468894001</v>
      </c>
      <c r="H25" s="8"/>
      <c r="I25" s="8">
        <f t="shared" si="0"/>
        <v>-8718834359</v>
      </c>
      <c r="J25" s="8"/>
      <c r="K25" s="8">
        <v>26133395</v>
      </c>
      <c r="L25" s="8"/>
      <c r="M25" s="8">
        <v>152750059642</v>
      </c>
      <c r="N25" s="8"/>
      <c r="O25" s="8">
        <v>146512563251</v>
      </c>
      <c r="P25" s="8"/>
      <c r="Q25" s="8">
        <f t="shared" si="1"/>
        <v>6237496391</v>
      </c>
    </row>
    <row r="26" spans="1:17">
      <c r="A26" s="1" t="s">
        <v>87</v>
      </c>
      <c r="C26" s="8">
        <v>51603715</v>
      </c>
      <c r="D26" s="8"/>
      <c r="E26" s="8">
        <v>1657908467990</v>
      </c>
      <c r="F26" s="8"/>
      <c r="G26" s="8">
        <v>1381419401082</v>
      </c>
      <c r="H26" s="8"/>
      <c r="I26" s="8">
        <f t="shared" si="0"/>
        <v>276489066908</v>
      </c>
      <c r="J26" s="8"/>
      <c r="K26" s="8">
        <v>51603715</v>
      </c>
      <c r="L26" s="8"/>
      <c r="M26" s="8">
        <v>1657908467990</v>
      </c>
      <c r="N26" s="8"/>
      <c r="O26" s="8">
        <v>1278313088558</v>
      </c>
      <c r="P26" s="8"/>
      <c r="Q26" s="8">
        <f t="shared" si="1"/>
        <v>379595379432</v>
      </c>
    </row>
    <row r="27" spans="1:17">
      <c r="A27" s="1" t="s">
        <v>99</v>
      </c>
      <c r="C27" s="8">
        <v>20719998</v>
      </c>
      <c r="D27" s="8"/>
      <c r="E27" s="8">
        <v>104631307180</v>
      </c>
      <c r="F27" s="8"/>
      <c r="G27" s="8">
        <v>117607237007</v>
      </c>
      <c r="H27" s="8"/>
      <c r="I27" s="8">
        <f t="shared" si="0"/>
        <v>-12975929827</v>
      </c>
      <c r="J27" s="8"/>
      <c r="K27" s="8">
        <v>20719998</v>
      </c>
      <c r="L27" s="8"/>
      <c r="M27" s="8">
        <v>104631307180</v>
      </c>
      <c r="N27" s="8"/>
      <c r="O27" s="8">
        <v>105455175740</v>
      </c>
      <c r="P27" s="8"/>
      <c r="Q27" s="8">
        <f t="shared" si="1"/>
        <v>-823868560</v>
      </c>
    </row>
    <row r="28" spans="1:17">
      <c r="A28" s="1" t="s">
        <v>45</v>
      </c>
      <c r="C28" s="8">
        <v>10790593</v>
      </c>
      <c r="D28" s="8"/>
      <c r="E28" s="8">
        <v>81413292294</v>
      </c>
      <c r="F28" s="8"/>
      <c r="G28" s="8">
        <v>94276012607</v>
      </c>
      <c r="H28" s="8"/>
      <c r="I28" s="8">
        <f t="shared" si="0"/>
        <v>-12862720313</v>
      </c>
      <c r="J28" s="8"/>
      <c r="K28" s="8">
        <v>10790593</v>
      </c>
      <c r="L28" s="8"/>
      <c r="M28" s="8">
        <v>81413292294</v>
      </c>
      <c r="N28" s="8"/>
      <c r="O28" s="8">
        <v>95250334065</v>
      </c>
      <c r="P28" s="8"/>
      <c r="Q28" s="8">
        <f t="shared" si="1"/>
        <v>-13837041771</v>
      </c>
    </row>
    <row r="29" spans="1:17">
      <c r="A29" s="1" t="s">
        <v>28</v>
      </c>
      <c r="C29" s="8">
        <v>243478</v>
      </c>
      <c r="D29" s="8"/>
      <c r="E29" s="8">
        <v>11179333639</v>
      </c>
      <c r="F29" s="8"/>
      <c r="G29" s="8">
        <v>11617406683</v>
      </c>
      <c r="H29" s="8"/>
      <c r="I29" s="8">
        <f t="shared" si="0"/>
        <v>-438073044</v>
      </c>
      <c r="J29" s="8"/>
      <c r="K29" s="8">
        <v>243478</v>
      </c>
      <c r="L29" s="8"/>
      <c r="M29" s="8">
        <v>11179333639</v>
      </c>
      <c r="N29" s="8"/>
      <c r="O29" s="8">
        <v>11840073644</v>
      </c>
      <c r="P29" s="8"/>
      <c r="Q29" s="8">
        <f t="shared" si="1"/>
        <v>-660740005</v>
      </c>
    </row>
    <row r="30" spans="1:17">
      <c r="A30" s="1" t="s">
        <v>75</v>
      </c>
      <c r="C30" s="8">
        <v>22548162</v>
      </c>
      <c r="D30" s="8"/>
      <c r="E30" s="8">
        <v>469349169131</v>
      </c>
      <c r="F30" s="8"/>
      <c r="G30" s="8">
        <v>353020506868</v>
      </c>
      <c r="H30" s="8"/>
      <c r="I30" s="8">
        <f t="shared" si="0"/>
        <v>116328662263</v>
      </c>
      <c r="J30" s="8"/>
      <c r="K30" s="8">
        <v>22548162</v>
      </c>
      <c r="L30" s="8"/>
      <c r="M30" s="8">
        <v>469349169131</v>
      </c>
      <c r="N30" s="8"/>
      <c r="O30" s="8">
        <v>277485325398</v>
      </c>
      <c r="P30" s="8"/>
      <c r="Q30" s="8">
        <f t="shared" si="1"/>
        <v>191863843733</v>
      </c>
    </row>
    <row r="31" spans="1:17">
      <c r="A31" s="1" t="s">
        <v>95</v>
      </c>
      <c r="C31" s="8">
        <v>663903</v>
      </c>
      <c r="D31" s="8"/>
      <c r="E31" s="8">
        <v>2572495925</v>
      </c>
      <c r="F31" s="8"/>
      <c r="G31" s="8">
        <v>2666209219</v>
      </c>
      <c r="H31" s="8"/>
      <c r="I31" s="8">
        <f t="shared" si="0"/>
        <v>-93713294</v>
      </c>
      <c r="J31" s="8"/>
      <c r="K31" s="8">
        <v>663903</v>
      </c>
      <c r="L31" s="8"/>
      <c r="M31" s="8">
        <v>2572495925</v>
      </c>
      <c r="N31" s="8"/>
      <c r="O31" s="8">
        <v>1857107114</v>
      </c>
      <c r="P31" s="8"/>
      <c r="Q31" s="8">
        <f t="shared" si="1"/>
        <v>715388811</v>
      </c>
    </row>
    <row r="32" spans="1:17">
      <c r="A32" s="1" t="s">
        <v>83</v>
      </c>
      <c r="C32" s="8">
        <v>91735821</v>
      </c>
      <c r="D32" s="8"/>
      <c r="E32" s="8">
        <v>197973474510</v>
      </c>
      <c r="F32" s="8"/>
      <c r="G32" s="8">
        <v>215390763147</v>
      </c>
      <c r="H32" s="8"/>
      <c r="I32" s="8">
        <f t="shared" si="0"/>
        <v>-17417288637</v>
      </c>
      <c r="J32" s="8"/>
      <c r="K32" s="8">
        <v>91735821</v>
      </c>
      <c r="L32" s="8"/>
      <c r="M32" s="8">
        <v>197973474510</v>
      </c>
      <c r="N32" s="8"/>
      <c r="O32" s="8">
        <v>225604042348</v>
      </c>
      <c r="P32" s="8"/>
      <c r="Q32" s="8">
        <f t="shared" si="1"/>
        <v>-27630567838</v>
      </c>
    </row>
    <row r="33" spans="1:17">
      <c r="A33" s="1" t="s">
        <v>21</v>
      </c>
      <c r="C33" s="8">
        <v>17947736</v>
      </c>
      <c r="D33" s="8"/>
      <c r="E33" s="8">
        <v>97411570460</v>
      </c>
      <c r="F33" s="8"/>
      <c r="G33" s="8">
        <v>99730893566</v>
      </c>
      <c r="H33" s="8"/>
      <c r="I33" s="8">
        <f t="shared" si="0"/>
        <v>-2319323106</v>
      </c>
      <c r="J33" s="8"/>
      <c r="K33" s="8">
        <v>17947736</v>
      </c>
      <c r="L33" s="8"/>
      <c r="M33" s="8">
        <v>97411570460</v>
      </c>
      <c r="N33" s="8"/>
      <c r="O33" s="8">
        <v>105439996597</v>
      </c>
      <c r="P33" s="8"/>
      <c r="Q33" s="8">
        <f t="shared" si="1"/>
        <v>-8028426137</v>
      </c>
    </row>
    <row r="34" spans="1:17">
      <c r="A34" s="1" t="s">
        <v>89</v>
      </c>
      <c r="C34" s="8">
        <v>7817393</v>
      </c>
      <c r="D34" s="8"/>
      <c r="E34" s="8">
        <v>136922896995</v>
      </c>
      <c r="F34" s="8"/>
      <c r="G34" s="8">
        <v>170803931666</v>
      </c>
      <c r="H34" s="8"/>
      <c r="I34" s="8">
        <f t="shared" si="0"/>
        <v>-33881034671</v>
      </c>
      <c r="J34" s="8"/>
      <c r="K34" s="8">
        <v>7817393</v>
      </c>
      <c r="L34" s="8"/>
      <c r="M34" s="8">
        <v>136922896995</v>
      </c>
      <c r="N34" s="8"/>
      <c r="O34" s="8">
        <v>131794116518</v>
      </c>
      <c r="P34" s="8"/>
      <c r="Q34" s="8">
        <f t="shared" si="1"/>
        <v>5128780477</v>
      </c>
    </row>
    <row r="35" spans="1:17">
      <c r="A35" s="1" t="s">
        <v>25</v>
      </c>
      <c r="C35" s="8">
        <v>185897164</v>
      </c>
      <c r="D35" s="8"/>
      <c r="E35" s="8">
        <v>552525316863</v>
      </c>
      <c r="F35" s="8"/>
      <c r="G35" s="8">
        <v>497457576253</v>
      </c>
      <c r="H35" s="8"/>
      <c r="I35" s="8">
        <f t="shared" si="0"/>
        <v>55067740610</v>
      </c>
      <c r="J35" s="8"/>
      <c r="K35" s="8">
        <v>185897164</v>
      </c>
      <c r="L35" s="8"/>
      <c r="M35" s="8">
        <v>552525316863</v>
      </c>
      <c r="N35" s="8"/>
      <c r="O35" s="8">
        <v>412453681352</v>
      </c>
      <c r="P35" s="8"/>
      <c r="Q35" s="8">
        <f t="shared" si="1"/>
        <v>140071635511</v>
      </c>
    </row>
    <row r="36" spans="1:17">
      <c r="A36" s="1" t="s">
        <v>37</v>
      </c>
      <c r="C36" s="8">
        <v>16103312</v>
      </c>
      <c r="D36" s="8"/>
      <c r="E36" s="8">
        <v>112052481055</v>
      </c>
      <c r="F36" s="8"/>
      <c r="G36" s="8">
        <v>114613680622</v>
      </c>
      <c r="H36" s="8"/>
      <c r="I36" s="8">
        <f t="shared" si="0"/>
        <v>-2561199567</v>
      </c>
      <c r="J36" s="8"/>
      <c r="K36" s="8">
        <v>16103312</v>
      </c>
      <c r="L36" s="8"/>
      <c r="M36" s="8">
        <v>112052481055</v>
      </c>
      <c r="N36" s="8"/>
      <c r="O36" s="8">
        <v>111412181167</v>
      </c>
      <c r="P36" s="8"/>
      <c r="Q36" s="8">
        <f t="shared" si="1"/>
        <v>640299888</v>
      </c>
    </row>
    <row r="37" spans="1:17">
      <c r="A37" s="1" t="s">
        <v>38</v>
      </c>
      <c r="C37" s="8">
        <v>12226369</v>
      </c>
      <c r="D37" s="8"/>
      <c r="E37" s="8">
        <v>56441421053</v>
      </c>
      <c r="F37" s="8"/>
      <c r="G37" s="8">
        <v>55311134197</v>
      </c>
      <c r="H37" s="8"/>
      <c r="I37" s="8">
        <f t="shared" si="0"/>
        <v>1130286856</v>
      </c>
      <c r="J37" s="8"/>
      <c r="K37" s="8">
        <v>12226369</v>
      </c>
      <c r="L37" s="8"/>
      <c r="M37" s="8">
        <v>56441421053</v>
      </c>
      <c r="N37" s="8"/>
      <c r="O37" s="8">
        <v>61327177139</v>
      </c>
      <c r="P37" s="8"/>
      <c r="Q37" s="8">
        <f t="shared" si="1"/>
        <v>-4885756086</v>
      </c>
    </row>
    <row r="38" spans="1:17">
      <c r="A38" s="1" t="s">
        <v>31</v>
      </c>
      <c r="C38" s="8">
        <v>4095525</v>
      </c>
      <c r="D38" s="8"/>
      <c r="E38" s="8">
        <v>485566850812</v>
      </c>
      <c r="F38" s="8"/>
      <c r="G38" s="8">
        <v>479523698292</v>
      </c>
      <c r="H38" s="8"/>
      <c r="I38" s="8">
        <f t="shared" si="0"/>
        <v>6043152520</v>
      </c>
      <c r="J38" s="8"/>
      <c r="K38" s="8">
        <v>4095525</v>
      </c>
      <c r="L38" s="8"/>
      <c r="M38" s="8">
        <v>485566850812</v>
      </c>
      <c r="N38" s="8"/>
      <c r="O38" s="8">
        <v>514757044675</v>
      </c>
      <c r="P38" s="8"/>
      <c r="Q38" s="8">
        <f t="shared" si="1"/>
        <v>-29190193863</v>
      </c>
    </row>
    <row r="39" spans="1:17">
      <c r="A39" s="1" t="s">
        <v>35</v>
      </c>
      <c r="C39" s="8">
        <v>3721273</v>
      </c>
      <c r="D39" s="8"/>
      <c r="E39" s="8">
        <v>540997971001</v>
      </c>
      <c r="F39" s="8"/>
      <c r="G39" s="8">
        <v>521689024452</v>
      </c>
      <c r="H39" s="8"/>
      <c r="I39" s="8">
        <f t="shared" si="0"/>
        <v>19308946549</v>
      </c>
      <c r="J39" s="8"/>
      <c r="K39" s="8">
        <v>3721273</v>
      </c>
      <c r="L39" s="8"/>
      <c r="M39" s="8">
        <v>540997971001</v>
      </c>
      <c r="N39" s="8"/>
      <c r="O39" s="8">
        <v>604918962058</v>
      </c>
      <c r="P39" s="8"/>
      <c r="Q39" s="8">
        <f t="shared" si="1"/>
        <v>-63920991057</v>
      </c>
    </row>
    <row r="40" spans="1:17">
      <c r="A40" s="1" t="s">
        <v>54</v>
      </c>
      <c r="C40" s="8">
        <v>11359792</v>
      </c>
      <c r="D40" s="8"/>
      <c r="E40" s="8">
        <v>47472414002</v>
      </c>
      <c r="F40" s="8"/>
      <c r="G40" s="8">
        <v>50216418903</v>
      </c>
      <c r="H40" s="8"/>
      <c r="I40" s="8">
        <f t="shared" si="0"/>
        <v>-2744004901</v>
      </c>
      <c r="J40" s="8"/>
      <c r="K40" s="8">
        <v>11359792</v>
      </c>
      <c r="L40" s="8"/>
      <c r="M40" s="8">
        <v>47472414002</v>
      </c>
      <c r="N40" s="8"/>
      <c r="O40" s="8">
        <v>39850178167</v>
      </c>
      <c r="P40" s="8"/>
      <c r="Q40" s="8">
        <f t="shared" si="1"/>
        <v>7622235835</v>
      </c>
    </row>
    <row r="41" spans="1:17">
      <c r="A41" s="1" t="s">
        <v>34</v>
      </c>
      <c r="C41" s="8">
        <v>8769709</v>
      </c>
      <c r="D41" s="8"/>
      <c r="E41" s="8">
        <v>152469586258</v>
      </c>
      <c r="F41" s="8"/>
      <c r="G41" s="8">
        <v>231415479939</v>
      </c>
      <c r="H41" s="8"/>
      <c r="I41" s="8">
        <f t="shared" si="0"/>
        <v>-78945893681</v>
      </c>
      <c r="J41" s="8"/>
      <c r="K41" s="8">
        <v>8769709</v>
      </c>
      <c r="L41" s="8"/>
      <c r="M41" s="8">
        <v>152469586258</v>
      </c>
      <c r="N41" s="8"/>
      <c r="O41" s="8">
        <v>235774244555</v>
      </c>
      <c r="P41" s="8"/>
      <c r="Q41" s="8">
        <f t="shared" si="1"/>
        <v>-83304658297</v>
      </c>
    </row>
    <row r="42" spans="1:17">
      <c r="A42" s="1" t="s">
        <v>74</v>
      </c>
      <c r="C42" s="8">
        <v>561012</v>
      </c>
      <c r="D42" s="8"/>
      <c r="E42" s="8">
        <v>18654194584</v>
      </c>
      <c r="F42" s="8"/>
      <c r="G42" s="8">
        <v>20187798025</v>
      </c>
      <c r="H42" s="8"/>
      <c r="I42" s="8">
        <f t="shared" si="0"/>
        <v>-1533603441</v>
      </c>
      <c r="J42" s="8"/>
      <c r="K42" s="8">
        <v>561012</v>
      </c>
      <c r="L42" s="8"/>
      <c r="M42" s="8">
        <v>18654194584</v>
      </c>
      <c r="N42" s="8"/>
      <c r="O42" s="8">
        <v>19936844734</v>
      </c>
      <c r="P42" s="8"/>
      <c r="Q42" s="8">
        <f t="shared" si="1"/>
        <v>-1282650150</v>
      </c>
    </row>
    <row r="43" spans="1:17">
      <c r="A43" s="1" t="s">
        <v>42</v>
      </c>
      <c r="C43" s="8">
        <v>25100</v>
      </c>
      <c r="D43" s="8"/>
      <c r="E43" s="8">
        <v>39567139474</v>
      </c>
      <c r="F43" s="8"/>
      <c r="G43" s="8">
        <v>36485057714</v>
      </c>
      <c r="H43" s="8"/>
      <c r="I43" s="8">
        <f t="shared" si="0"/>
        <v>3082081760</v>
      </c>
      <c r="J43" s="8"/>
      <c r="K43" s="8">
        <v>25100</v>
      </c>
      <c r="L43" s="8"/>
      <c r="M43" s="8">
        <v>39567139474</v>
      </c>
      <c r="N43" s="8"/>
      <c r="O43" s="8">
        <v>33963206574</v>
      </c>
      <c r="P43" s="8"/>
      <c r="Q43" s="8">
        <f t="shared" si="1"/>
        <v>5603932900</v>
      </c>
    </row>
    <row r="44" spans="1:17">
      <c r="A44" s="1" t="s">
        <v>64</v>
      </c>
      <c r="C44" s="8">
        <v>1795127</v>
      </c>
      <c r="D44" s="8"/>
      <c r="E44" s="8">
        <v>104479312969</v>
      </c>
      <c r="F44" s="8"/>
      <c r="G44" s="8">
        <v>96036164583</v>
      </c>
      <c r="H44" s="8"/>
      <c r="I44" s="8">
        <f t="shared" si="0"/>
        <v>8443148386</v>
      </c>
      <c r="J44" s="8"/>
      <c r="K44" s="8">
        <v>1795127</v>
      </c>
      <c r="L44" s="8"/>
      <c r="M44" s="8">
        <v>104479312969</v>
      </c>
      <c r="N44" s="8"/>
      <c r="O44" s="8">
        <v>105401143738</v>
      </c>
      <c r="P44" s="8"/>
      <c r="Q44" s="8">
        <f t="shared" si="1"/>
        <v>-921830769</v>
      </c>
    </row>
    <row r="45" spans="1:17">
      <c r="A45" s="1" t="s">
        <v>27</v>
      </c>
      <c r="C45" s="8">
        <v>23864695</v>
      </c>
      <c r="D45" s="8"/>
      <c r="E45" s="8">
        <v>259289111707</v>
      </c>
      <c r="F45" s="8"/>
      <c r="G45" s="8">
        <v>297719885812</v>
      </c>
      <c r="H45" s="8"/>
      <c r="I45" s="8">
        <f t="shared" si="0"/>
        <v>-38430774105</v>
      </c>
      <c r="J45" s="8"/>
      <c r="K45" s="8">
        <v>23864695</v>
      </c>
      <c r="L45" s="8"/>
      <c r="M45" s="8">
        <v>259289111707</v>
      </c>
      <c r="N45" s="8"/>
      <c r="O45" s="8">
        <v>308632327842</v>
      </c>
      <c r="P45" s="8"/>
      <c r="Q45" s="8">
        <f t="shared" si="1"/>
        <v>-49343216135</v>
      </c>
    </row>
    <row r="46" spans="1:17">
      <c r="A46" s="1" t="s">
        <v>36</v>
      </c>
      <c r="C46" s="8">
        <v>4950000</v>
      </c>
      <c r="D46" s="8"/>
      <c r="E46" s="8">
        <v>391183526250</v>
      </c>
      <c r="F46" s="8"/>
      <c r="G46" s="8">
        <v>392659690500</v>
      </c>
      <c r="H46" s="8"/>
      <c r="I46" s="8">
        <f t="shared" si="0"/>
        <v>-1476164250</v>
      </c>
      <c r="J46" s="8"/>
      <c r="K46" s="8">
        <v>4950000</v>
      </c>
      <c r="L46" s="8"/>
      <c r="M46" s="8">
        <v>391183526250</v>
      </c>
      <c r="N46" s="8"/>
      <c r="O46" s="8">
        <v>441865165500</v>
      </c>
      <c r="P46" s="8"/>
      <c r="Q46" s="8">
        <f t="shared" si="1"/>
        <v>-50681639250</v>
      </c>
    </row>
    <row r="47" spans="1:17">
      <c r="A47" s="1" t="s">
        <v>56</v>
      </c>
      <c r="C47" s="8">
        <v>72100000</v>
      </c>
      <c r="D47" s="8"/>
      <c r="E47" s="8">
        <v>356634920880</v>
      </c>
      <c r="F47" s="8"/>
      <c r="G47" s="8">
        <v>359788445100</v>
      </c>
      <c r="H47" s="8"/>
      <c r="I47" s="8">
        <f t="shared" si="0"/>
        <v>-3153524220</v>
      </c>
      <c r="J47" s="8"/>
      <c r="K47" s="8">
        <v>72100000</v>
      </c>
      <c r="L47" s="8"/>
      <c r="M47" s="8">
        <v>356634920880</v>
      </c>
      <c r="N47" s="8"/>
      <c r="O47" s="8">
        <v>284963915880</v>
      </c>
      <c r="P47" s="8"/>
      <c r="Q47" s="8">
        <f t="shared" si="1"/>
        <v>71671005000</v>
      </c>
    </row>
    <row r="48" spans="1:17">
      <c r="A48" s="1" t="s">
        <v>55</v>
      </c>
      <c r="C48" s="8">
        <v>345927035</v>
      </c>
      <c r="D48" s="8"/>
      <c r="E48" s="8">
        <v>328394674530</v>
      </c>
      <c r="F48" s="8"/>
      <c r="G48" s="8">
        <v>356375285605</v>
      </c>
      <c r="H48" s="8"/>
      <c r="I48" s="8">
        <f t="shared" si="0"/>
        <v>-27980611075</v>
      </c>
      <c r="J48" s="8"/>
      <c r="K48" s="8">
        <v>345927035</v>
      </c>
      <c r="L48" s="8"/>
      <c r="M48" s="8">
        <v>328394674530</v>
      </c>
      <c r="N48" s="8"/>
      <c r="O48" s="8">
        <v>353604875564</v>
      </c>
      <c r="P48" s="8"/>
      <c r="Q48" s="8">
        <f t="shared" si="1"/>
        <v>-25210201034</v>
      </c>
    </row>
    <row r="49" spans="1:17">
      <c r="A49" s="1" t="s">
        <v>102</v>
      </c>
      <c r="C49" s="8">
        <v>4300</v>
      </c>
      <c r="D49" s="8"/>
      <c r="E49" s="8">
        <v>6770334589</v>
      </c>
      <c r="F49" s="8"/>
      <c r="G49" s="8">
        <v>6660414889</v>
      </c>
      <c r="H49" s="8"/>
      <c r="I49" s="8">
        <f t="shared" si="0"/>
        <v>109919700</v>
      </c>
      <c r="J49" s="8"/>
      <c r="K49" s="8">
        <v>4300</v>
      </c>
      <c r="L49" s="8"/>
      <c r="M49" s="8">
        <v>6770334589</v>
      </c>
      <c r="N49" s="8"/>
      <c r="O49" s="8">
        <v>6660414889</v>
      </c>
      <c r="P49" s="8"/>
      <c r="Q49" s="8">
        <f t="shared" si="1"/>
        <v>109919700</v>
      </c>
    </row>
    <row r="50" spans="1:17">
      <c r="A50" s="1" t="s">
        <v>24</v>
      </c>
      <c r="C50" s="8">
        <v>1030000</v>
      </c>
      <c r="D50" s="8"/>
      <c r="E50" s="8">
        <v>99100522485</v>
      </c>
      <c r="F50" s="8"/>
      <c r="G50" s="8">
        <v>90469285740</v>
      </c>
      <c r="H50" s="8"/>
      <c r="I50" s="8">
        <f t="shared" si="0"/>
        <v>8631236745</v>
      </c>
      <c r="J50" s="8"/>
      <c r="K50" s="8">
        <v>1030000</v>
      </c>
      <c r="L50" s="8"/>
      <c r="M50" s="8">
        <v>99100522485</v>
      </c>
      <c r="N50" s="8"/>
      <c r="O50" s="8">
        <v>86087115719</v>
      </c>
      <c r="P50" s="8"/>
      <c r="Q50" s="8">
        <f t="shared" si="1"/>
        <v>13013406766</v>
      </c>
    </row>
    <row r="51" spans="1:17">
      <c r="A51" s="1" t="s">
        <v>30</v>
      </c>
      <c r="C51" s="8">
        <v>4900000</v>
      </c>
      <c r="D51" s="8"/>
      <c r="E51" s="8">
        <v>399555415350</v>
      </c>
      <c r="F51" s="8"/>
      <c r="G51" s="8">
        <v>461025479250</v>
      </c>
      <c r="H51" s="8"/>
      <c r="I51" s="8">
        <f t="shared" si="0"/>
        <v>-61470063900</v>
      </c>
      <c r="J51" s="8"/>
      <c r="K51" s="8">
        <v>4900000</v>
      </c>
      <c r="L51" s="8"/>
      <c r="M51" s="8">
        <v>399555415350</v>
      </c>
      <c r="N51" s="8"/>
      <c r="O51" s="8">
        <v>479973066300</v>
      </c>
      <c r="P51" s="8"/>
      <c r="Q51" s="8">
        <f t="shared" si="1"/>
        <v>-80417650950</v>
      </c>
    </row>
    <row r="52" spans="1:17">
      <c r="A52" s="1" t="s">
        <v>51</v>
      </c>
      <c r="C52" s="8">
        <v>23640000</v>
      </c>
      <c r="D52" s="8"/>
      <c r="E52" s="8">
        <v>169665249240</v>
      </c>
      <c r="F52" s="8"/>
      <c r="G52" s="8">
        <v>208314293487</v>
      </c>
      <c r="H52" s="8"/>
      <c r="I52" s="8">
        <f t="shared" si="0"/>
        <v>-38649044247</v>
      </c>
      <c r="J52" s="8"/>
      <c r="K52" s="8">
        <v>23640000</v>
      </c>
      <c r="L52" s="8"/>
      <c r="M52" s="8">
        <v>169665249240</v>
      </c>
      <c r="N52" s="8"/>
      <c r="O52" s="8">
        <v>137200484887</v>
      </c>
      <c r="P52" s="8"/>
      <c r="Q52" s="8">
        <f t="shared" si="1"/>
        <v>32464764353</v>
      </c>
    </row>
    <row r="53" spans="1:17">
      <c r="A53" s="1" t="s">
        <v>18</v>
      </c>
      <c r="C53" s="8">
        <v>34810438</v>
      </c>
      <c r="D53" s="8"/>
      <c r="E53" s="8">
        <v>148032985394</v>
      </c>
      <c r="F53" s="8"/>
      <c r="G53" s="8">
        <v>150316804243</v>
      </c>
      <c r="H53" s="8"/>
      <c r="I53" s="8">
        <f t="shared" si="0"/>
        <v>-2283818849</v>
      </c>
      <c r="J53" s="8"/>
      <c r="K53" s="8">
        <v>34810438</v>
      </c>
      <c r="L53" s="8"/>
      <c r="M53" s="8">
        <v>148032985394</v>
      </c>
      <c r="N53" s="8"/>
      <c r="O53" s="8">
        <v>141700578585</v>
      </c>
      <c r="P53" s="8"/>
      <c r="Q53" s="8">
        <f t="shared" si="1"/>
        <v>6332406809</v>
      </c>
    </row>
    <row r="54" spans="1:17">
      <c r="A54" s="1" t="s">
        <v>101</v>
      </c>
      <c r="C54" s="8">
        <v>4500</v>
      </c>
      <c r="D54" s="8"/>
      <c r="E54" s="8">
        <v>7101692274</v>
      </c>
      <c r="F54" s="8"/>
      <c r="G54" s="8">
        <v>6967684403</v>
      </c>
      <c r="H54" s="8"/>
      <c r="I54" s="8">
        <f t="shared" si="0"/>
        <v>134007871</v>
      </c>
      <c r="J54" s="8"/>
      <c r="K54" s="8">
        <v>4500</v>
      </c>
      <c r="L54" s="8"/>
      <c r="M54" s="8">
        <v>7101692274</v>
      </c>
      <c r="N54" s="8"/>
      <c r="O54" s="8">
        <v>6967684403</v>
      </c>
      <c r="P54" s="8"/>
      <c r="Q54" s="8">
        <f t="shared" si="1"/>
        <v>134007871</v>
      </c>
    </row>
    <row r="55" spans="1:17">
      <c r="A55" s="1" t="s">
        <v>43</v>
      </c>
      <c r="C55" s="8">
        <v>361300</v>
      </c>
      <c r="D55" s="8"/>
      <c r="E55" s="8">
        <v>568155766437</v>
      </c>
      <c r="F55" s="8"/>
      <c r="G55" s="8">
        <v>526344360184</v>
      </c>
      <c r="H55" s="8"/>
      <c r="I55" s="8">
        <f t="shared" si="0"/>
        <v>41811406253</v>
      </c>
      <c r="J55" s="8"/>
      <c r="K55" s="8">
        <v>361300</v>
      </c>
      <c r="L55" s="8"/>
      <c r="M55" s="8">
        <v>568155766437</v>
      </c>
      <c r="N55" s="8"/>
      <c r="O55" s="8">
        <v>493374466531</v>
      </c>
      <c r="P55" s="8"/>
      <c r="Q55" s="8">
        <f t="shared" si="1"/>
        <v>74781299906</v>
      </c>
    </row>
    <row r="56" spans="1:17">
      <c r="A56" s="1" t="s">
        <v>41</v>
      </c>
      <c r="C56" s="8">
        <v>375100</v>
      </c>
      <c r="D56" s="8"/>
      <c r="E56" s="8">
        <v>590981348949</v>
      </c>
      <c r="F56" s="8"/>
      <c r="G56" s="8">
        <v>538356540189</v>
      </c>
      <c r="H56" s="8"/>
      <c r="I56" s="8">
        <f t="shared" si="0"/>
        <v>52624808760</v>
      </c>
      <c r="J56" s="8"/>
      <c r="K56" s="8">
        <v>375100</v>
      </c>
      <c r="L56" s="8"/>
      <c r="M56" s="8">
        <v>590981348949</v>
      </c>
      <c r="N56" s="8"/>
      <c r="O56" s="8">
        <v>501315531882</v>
      </c>
      <c r="P56" s="8"/>
      <c r="Q56" s="8">
        <f t="shared" si="1"/>
        <v>89665817067</v>
      </c>
    </row>
    <row r="57" spans="1:17">
      <c r="A57" s="1" t="s">
        <v>79</v>
      </c>
      <c r="C57" s="8">
        <v>44168800</v>
      </c>
      <c r="D57" s="8"/>
      <c r="E57" s="8">
        <v>708203709673</v>
      </c>
      <c r="F57" s="8"/>
      <c r="G57" s="8">
        <v>920899110862</v>
      </c>
      <c r="H57" s="8"/>
      <c r="I57" s="8">
        <f t="shared" si="0"/>
        <v>-212695401189</v>
      </c>
      <c r="J57" s="8"/>
      <c r="K57" s="8">
        <v>44168800</v>
      </c>
      <c r="L57" s="8"/>
      <c r="M57" s="8">
        <v>708203709673</v>
      </c>
      <c r="N57" s="8"/>
      <c r="O57" s="8">
        <v>953869612154</v>
      </c>
      <c r="P57" s="8"/>
      <c r="Q57" s="8">
        <f t="shared" si="1"/>
        <v>-245665902481</v>
      </c>
    </row>
    <row r="58" spans="1:17">
      <c r="A58" s="1" t="s">
        <v>60</v>
      </c>
      <c r="C58" s="8">
        <v>6000000</v>
      </c>
      <c r="D58" s="8"/>
      <c r="E58" s="8">
        <v>65726586000</v>
      </c>
      <c r="F58" s="8"/>
      <c r="G58" s="8">
        <v>59756380545</v>
      </c>
      <c r="H58" s="8"/>
      <c r="I58" s="8">
        <f t="shared" si="0"/>
        <v>5970205455</v>
      </c>
      <c r="J58" s="8"/>
      <c r="K58" s="8">
        <v>6000000</v>
      </c>
      <c r="L58" s="8"/>
      <c r="M58" s="8">
        <v>65726586000</v>
      </c>
      <c r="N58" s="8"/>
      <c r="O58" s="8">
        <v>50159762997</v>
      </c>
      <c r="P58" s="8"/>
      <c r="Q58" s="8">
        <f t="shared" si="1"/>
        <v>15566823003</v>
      </c>
    </row>
    <row r="59" spans="1:17">
      <c r="A59" s="1" t="s">
        <v>39</v>
      </c>
      <c r="C59" s="8">
        <v>36000000</v>
      </c>
      <c r="D59" s="8"/>
      <c r="E59" s="8">
        <v>193243320000</v>
      </c>
      <c r="F59" s="8"/>
      <c r="G59" s="8">
        <v>213641226000</v>
      </c>
      <c r="H59" s="8"/>
      <c r="I59" s="8">
        <f t="shared" si="0"/>
        <v>-20397906000</v>
      </c>
      <c r="J59" s="8"/>
      <c r="K59" s="8">
        <v>36000000</v>
      </c>
      <c r="L59" s="8"/>
      <c r="M59" s="8">
        <v>193243320000</v>
      </c>
      <c r="N59" s="8"/>
      <c r="O59" s="8">
        <v>198611189997</v>
      </c>
      <c r="P59" s="8"/>
      <c r="Q59" s="8">
        <f t="shared" si="1"/>
        <v>-5367869997</v>
      </c>
    </row>
    <row r="60" spans="1:17">
      <c r="A60" s="1" t="s">
        <v>88</v>
      </c>
      <c r="C60" s="8">
        <v>37706987</v>
      </c>
      <c r="D60" s="8"/>
      <c r="E60" s="8">
        <v>254881886905</v>
      </c>
      <c r="F60" s="8"/>
      <c r="G60" s="8">
        <v>309746822269</v>
      </c>
      <c r="H60" s="8"/>
      <c r="I60" s="8">
        <f t="shared" si="0"/>
        <v>-54864935364</v>
      </c>
      <c r="J60" s="8"/>
      <c r="K60" s="8">
        <v>37706987</v>
      </c>
      <c r="L60" s="8"/>
      <c r="M60" s="8">
        <v>254881886905</v>
      </c>
      <c r="N60" s="8"/>
      <c r="O60" s="8">
        <v>309975903090</v>
      </c>
      <c r="P60" s="8"/>
      <c r="Q60" s="8">
        <f t="shared" si="1"/>
        <v>-55094016185</v>
      </c>
    </row>
    <row r="61" spans="1:17">
      <c r="A61" s="1" t="s">
        <v>59</v>
      </c>
      <c r="C61" s="8">
        <v>27973678</v>
      </c>
      <c r="D61" s="8"/>
      <c r="E61" s="8">
        <v>109115588632</v>
      </c>
      <c r="F61" s="8"/>
      <c r="G61" s="8">
        <v>128191351579</v>
      </c>
      <c r="H61" s="8"/>
      <c r="I61" s="8">
        <f t="shared" si="0"/>
        <v>-19075762947</v>
      </c>
      <c r="J61" s="8"/>
      <c r="K61" s="8">
        <v>27973678</v>
      </c>
      <c r="L61" s="8"/>
      <c r="M61" s="8">
        <v>109115588632</v>
      </c>
      <c r="N61" s="8"/>
      <c r="O61" s="8">
        <v>131472605263</v>
      </c>
      <c r="P61" s="8"/>
      <c r="Q61" s="8">
        <f t="shared" si="1"/>
        <v>-22357016631</v>
      </c>
    </row>
    <row r="62" spans="1:17">
      <c r="A62" s="1" t="s">
        <v>58</v>
      </c>
      <c r="C62" s="8">
        <v>68015436</v>
      </c>
      <c r="D62" s="8"/>
      <c r="E62" s="8">
        <v>331495478595</v>
      </c>
      <c r="F62" s="8"/>
      <c r="G62" s="8">
        <v>403666971392</v>
      </c>
      <c r="H62" s="8"/>
      <c r="I62" s="8">
        <f t="shared" si="0"/>
        <v>-72171492797</v>
      </c>
      <c r="J62" s="8"/>
      <c r="K62" s="8">
        <v>68015436</v>
      </c>
      <c r="L62" s="8"/>
      <c r="M62" s="8">
        <v>331495478595</v>
      </c>
      <c r="N62" s="8"/>
      <c r="O62" s="8">
        <v>380928821142</v>
      </c>
      <c r="P62" s="8"/>
      <c r="Q62" s="8">
        <f t="shared" si="1"/>
        <v>-49433342547</v>
      </c>
    </row>
    <row r="63" spans="1:17">
      <c r="A63" s="1" t="s">
        <v>57</v>
      </c>
      <c r="C63" s="8">
        <v>97100998</v>
      </c>
      <c r="D63" s="8"/>
      <c r="E63" s="8">
        <v>626435873431</v>
      </c>
      <c r="F63" s="8"/>
      <c r="G63" s="8">
        <v>662056431114</v>
      </c>
      <c r="H63" s="8"/>
      <c r="I63" s="8">
        <f t="shared" si="0"/>
        <v>-35620557683</v>
      </c>
      <c r="J63" s="8"/>
      <c r="K63" s="8">
        <v>97100998</v>
      </c>
      <c r="L63" s="8"/>
      <c r="M63" s="8">
        <v>626435873431</v>
      </c>
      <c r="N63" s="8"/>
      <c r="O63" s="8">
        <v>599374472449</v>
      </c>
      <c r="P63" s="8"/>
      <c r="Q63" s="8">
        <f t="shared" si="1"/>
        <v>27061400982</v>
      </c>
    </row>
    <row r="64" spans="1:17">
      <c r="A64" s="1" t="s">
        <v>61</v>
      </c>
      <c r="C64" s="8">
        <v>61642926</v>
      </c>
      <c r="D64" s="8"/>
      <c r="E64" s="8">
        <v>847449162663</v>
      </c>
      <c r="F64" s="8"/>
      <c r="G64" s="8">
        <v>916691212830</v>
      </c>
      <c r="H64" s="8"/>
      <c r="I64" s="8">
        <f t="shared" si="0"/>
        <v>-69242050167</v>
      </c>
      <c r="J64" s="8"/>
      <c r="K64" s="8">
        <v>61642926</v>
      </c>
      <c r="L64" s="8"/>
      <c r="M64" s="8">
        <v>847449162663</v>
      </c>
      <c r="N64" s="8"/>
      <c r="O64" s="8">
        <v>879925522476</v>
      </c>
      <c r="P64" s="8"/>
      <c r="Q64" s="8">
        <f t="shared" si="1"/>
        <v>-32476359813</v>
      </c>
    </row>
    <row r="65" spans="1:17">
      <c r="A65" s="1" t="s">
        <v>62</v>
      </c>
      <c r="C65" s="8">
        <v>69732148</v>
      </c>
      <c r="D65" s="8"/>
      <c r="E65" s="8">
        <v>1016883936023</v>
      </c>
      <c r="F65" s="8"/>
      <c r="G65" s="8">
        <v>1023705766488</v>
      </c>
      <c r="H65" s="8"/>
      <c r="I65" s="8">
        <f t="shared" si="0"/>
        <v>-6821830465</v>
      </c>
      <c r="J65" s="8"/>
      <c r="K65" s="8">
        <v>69732148</v>
      </c>
      <c r="L65" s="8"/>
      <c r="M65" s="8">
        <v>1016883936023</v>
      </c>
      <c r="N65" s="8"/>
      <c r="O65" s="8">
        <v>990677870423</v>
      </c>
      <c r="P65" s="8"/>
      <c r="Q65" s="8">
        <f t="shared" si="1"/>
        <v>26206065600</v>
      </c>
    </row>
    <row r="66" spans="1:17">
      <c r="A66" s="1" t="s">
        <v>77</v>
      </c>
      <c r="C66" s="8">
        <v>2390004</v>
      </c>
      <c r="D66" s="8"/>
      <c r="E66" s="8">
        <v>16440421655</v>
      </c>
      <c r="F66" s="8"/>
      <c r="G66" s="8">
        <v>17699586897</v>
      </c>
      <c r="H66" s="8"/>
      <c r="I66" s="8">
        <f t="shared" si="0"/>
        <v>-1259165242</v>
      </c>
      <c r="J66" s="8"/>
      <c r="K66" s="8">
        <v>2390004</v>
      </c>
      <c r="L66" s="8"/>
      <c r="M66" s="8">
        <v>16440421655</v>
      </c>
      <c r="N66" s="8"/>
      <c r="O66" s="8">
        <v>17366977211</v>
      </c>
      <c r="P66" s="8"/>
      <c r="Q66" s="8">
        <f t="shared" si="1"/>
        <v>-926555556</v>
      </c>
    </row>
    <row r="67" spans="1:17">
      <c r="A67" s="1" t="s">
        <v>91</v>
      </c>
      <c r="C67" s="8">
        <v>80101063</v>
      </c>
      <c r="D67" s="8"/>
      <c r="E67" s="8">
        <v>581258570228</v>
      </c>
      <c r="F67" s="8"/>
      <c r="G67" s="8">
        <v>600333133062</v>
      </c>
      <c r="H67" s="8"/>
      <c r="I67" s="8">
        <f t="shared" si="0"/>
        <v>-19074562834</v>
      </c>
      <c r="J67" s="8"/>
      <c r="K67" s="8">
        <v>80101063</v>
      </c>
      <c r="L67" s="8"/>
      <c r="M67" s="8">
        <v>581258570228</v>
      </c>
      <c r="N67" s="8"/>
      <c r="O67" s="8">
        <v>601917669896</v>
      </c>
      <c r="P67" s="8"/>
      <c r="Q67" s="8">
        <f t="shared" si="1"/>
        <v>-20659099668</v>
      </c>
    </row>
    <row r="68" spans="1:17">
      <c r="A68" s="1" t="s">
        <v>40</v>
      </c>
      <c r="C68" s="8">
        <v>10241861</v>
      </c>
      <c r="D68" s="8"/>
      <c r="E68" s="8">
        <v>178064324504</v>
      </c>
      <c r="F68" s="8"/>
      <c r="G68" s="8">
        <v>184303907525</v>
      </c>
      <c r="H68" s="8"/>
      <c r="I68" s="8">
        <f t="shared" si="0"/>
        <v>-6239583021</v>
      </c>
      <c r="J68" s="8"/>
      <c r="K68" s="8">
        <v>10241861</v>
      </c>
      <c r="L68" s="8"/>
      <c r="M68" s="8">
        <v>178064324504</v>
      </c>
      <c r="N68" s="8"/>
      <c r="O68" s="8">
        <v>171141297583</v>
      </c>
      <c r="P68" s="8"/>
      <c r="Q68" s="8">
        <f t="shared" si="1"/>
        <v>6923026921</v>
      </c>
    </row>
    <row r="69" spans="1:17">
      <c r="A69" s="1" t="s">
        <v>94</v>
      </c>
      <c r="C69" s="8">
        <v>67095601</v>
      </c>
      <c r="D69" s="8"/>
      <c r="E69" s="8">
        <v>157870336605</v>
      </c>
      <c r="F69" s="8"/>
      <c r="G69" s="8">
        <v>160671584657</v>
      </c>
      <c r="H69" s="8"/>
      <c r="I69" s="8">
        <f t="shared" si="0"/>
        <v>-2801248052</v>
      </c>
      <c r="J69" s="8"/>
      <c r="K69" s="8">
        <v>67095601</v>
      </c>
      <c r="L69" s="8"/>
      <c r="M69" s="8">
        <v>157870336605</v>
      </c>
      <c r="N69" s="8"/>
      <c r="O69" s="8">
        <v>137061065367</v>
      </c>
      <c r="P69" s="8"/>
      <c r="Q69" s="8">
        <f t="shared" si="1"/>
        <v>20809271238</v>
      </c>
    </row>
    <row r="70" spans="1:17">
      <c r="A70" s="1" t="s">
        <v>84</v>
      </c>
      <c r="C70" s="8">
        <v>46021621</v>
      </c>
      <c r="D70" s="8"/>
      <c r="E70" s="8">
        <v>636351791658</v>
      </c>
      <c r="F70" s="8"/>
      <c r="G70" s="8">
        <v>675237415160</v>
      </c>
      <c r="H70" s="8"/>
      <c r="I70" s="8">
        <f t="shared" si="0"/>
        <v>-38885623502</v>
      </c>
      <c r="J70" s="8"/>
      <c r="K70" s="8">
        <v>46021621</v>
      </c>
      <c r="L70" s="8"/>
      <c r="M70" s="8">
        <v>636351791658</v>
      </c>
      <c r="N70" s="8"/>
      <c r="O70" s="8">
        <v>695823921726</v>
      </c>
      <c r="P70" s="8"/>
      <c r="Q70" s="8">
        <f t="shared" si="1"/>
        <v>-59472130068</v>
      </c>
    </row>
    <row r="71" spans="1:17">
      <c r="A71" s="1" t="s">
        <v>44</v>
      </c>
      <c r="C71" s="8">
        <v>90282434</v>
      </c>
      <c r="D71" s="8"/>
      <c r="E71" s="8">
        <v>537574068571</v>
      </c>
      <c r="F71" s="8"/>
      <c r="G71" s="8">
        <v>627742627527</v>
      </c>
      <c r="H71" s="8"/>
      <c r="I71" s="8">
        <f t="shared" si="0"/>
        <v>-90168558956</v>
      </c>
      <c r="J71" s="8"/>
      <c r="K71" s="8">
        <v>90282434</v>
      </c>
      <c r="L71" s="8"/>
      <c r="M71" s="8">
        <v>537574068571</v>
      </c>
      <c r="N71" s="8"/>
      <c r="O71" s="8">
        <v>575325789786</v>
      </c>
      <c r="P71" s="8"/>
      <c r="Q71" s="8">
        <f t="shared" si="1"/>
        <v>-37751721215</v>
      </c>
    </row>
    <row r="72" spans="1:17">
      <c r="A72" s="1" t="s">
        <v>33</v>
      </c>
      <c r="C72" s="8">
        <v>10544769</v>
      </c>
      <c r="D72" s="8"/>
      <c r="E72" s="8">
        <v>810260735369</v>
      </c>
      <c r="F72" s="8"/>
      <c r="G72" s="8">
        <v>825041291129</v>
      </c>
      <c r="H72" s="8"/>
      <c r="I72" s="8">
        <f t="shared" si="0"/>
        <v>-14780555760</v>
      </c>
      <c r="J72" s="8"/>
      <c r="K72" s="8">
        <v>10544769</v>
      </c>
      <c r="L72" s="8"/>
      <c r="M72" s="8">
        <v>810260735369</v>
      </c>
      <c r="N72" s="8"/>
      <c r="O72" s="8">
        <v>786795971664</v>
      </c>
      <c r="P72" s="8"/>
      <c r="Q72" s="8">
        <f t="shared" si="1"/>
        <v>23464763705</v>
      </c>
    </row>
    <row r="73" spans="1:17">
      <c r="A73" s="1" t="s">
        <v>96</v>
      </c>
      <c r="C73" s="8">
        <v>1506553</v>
      </c>
      <c r="D73" s="8"/>
      <c r="E73" s="8">
        <v>22673497606</v>
      </c>
      <c r="F73" s="8"/>
      <c r="G73" s="8">
        <v>45655932887</v>
      </c>
      <c r="H73" s="8"/>
      <c r="I73" s="8">
        <f t="shared" ref="I73:I112" si="2">E73-G73</f>
        <v>-22982435281</v>
      </c>
      <c r="J73" s="8"/>
      <c r="K73" s="8">
        <v>1506553</v>
      </c>
      <c r="L73" s="8"/>
      <c r="M73" s="8">
        <v>22673497606</v>
      </c>
      <c r="N73" s="8"/>
      <c r="O73" s="8">
        <v>42900369110</v>
      </c>
      <c r="P73" s="8"/>
      <c r="Q73" s="8">
        <f t="shared" ref="Q73:Q112" si="3">M73-O73</f>
        <v>-20226871504</v>
      </c>
    </row>
    <row r="74" spans="1:17">
      <c r="A74" s="1" t="s">
        <v>68</v>
      </c>
      <c r="C74" s="8">
        <v>5874373</v>
      </c>
      <c r="D74" s="8"/>
      <c r="E74" s="8">
        <v>175299402829</v>
      </c>
      <c r="F74" s="8"/>
      <c r="G74" s="8">
        <v>153619232826</v>
      </c>
      <c r="H74" s="8"/>
      <c r="I74" s="8">
        <f t="shared" si="2"/>
        <v>21680170003</v>
      </c>
      <c r="J74" s="8"/>
      <c r="K74" s="8">
        <v>5874373</v>
      </c>
      <c r="L74" s="8"/>
      <c r="M74" s="8">
        <v>175299402829</v>
      </c>
      <c r="N74" s="8"/>
      <c r="O74" s="8">
        <v>163282968044</v>
      </c>
      <c r="P74" s="8"/>
      <c r="Q74" s="8">
        <f t="shared" si="3"/>
        <v>12016434785</v>
      </c>
    </row>
    <row r="75" spans="1:17">
      <c r="A75" s="1" t="s">
        <v>67</v>
      </c>
      <c r="C75" s="8">
        <v>8585415</v>
      </c>
      <c r="D75" s="8"/>
      <c r="E75" s="8">
        <v>110434253242</v>
      </c>
      <c r="F75" s="8"/>
      <c r="G75" s="8">
        <v>97207535170</v>
      </c>
      <c r="H75" s="8"/>
      <c r="I75" s="8">
        <f t="shared" si="2"/>
        <v>13226718072</v>
      </c>
      <c r="J75" s="8"/>
      <c r="K75" s="8">
        <v>8585415</v>
      </c>
      <c r="L75" s="8"/>
      <c r="M75" s="8">
        <v>110434253242</v>
      </c>
      <c r="N75" s="8"/>
      <c r="O75" s="8">
        <v>96781938891</v>
      </c>
      <c r="P75" s="8"/>
      <c r="Q75" s="8">
        <f t="shared" si="3"/>
        <v>13652314351</v>
      </c>
    </row>
    <row r="76" spans="1:17">
      <c r="A76" s="1" t="s">
        <v>66</v>
      </c>
      <c r="C76" s="8">
        <v>2426064</v>
      </c>
      <c r="D76" s="8"/>
      <c r="E76" s="8">
        <v>78257358428</v>
      </c>
      <c r="F76" s="8"/>
      <c r="G76" s="8">
        <v>69479029162</v>
      </c>
      <c r="H76" s="8"/>
      <c r="I76" s="8">
        <f t="shared" si="2"/>
        <v>8778329266</v>
      </c>
      <c r="J76" s="8"/>
      <c r="K76" s="8">
        <v>2426064</v>
      </c>
      <c r="L76" s="8"/>
      <c r="M76" s="8">
        <v>78257358428</v>
      </c>
      <c r="N76" s="8"/>
      <c r="O76" s="8">
        <v>80305206834</v>
      </c>
      <c r="P76" s="8"/>
      <c r="Q76" s="8">
        <f t="shared" si="3"/>
        <v>-2047848406</v>
      </c>
    </row>
    <row r="77" spans="1:17">
      <c r="A77" s="1" t="s">
        <v>53</v>
      </c>
      <c r="C77" s="8">
        <v>538214</v>
      </c>
      <c r="D77" s="8"/>
      <c r="E77" s="8">
        <v>329770466465</v>
      </c>
      <c r="F77" s="8"/>
      <c r="G77" s="8">
        <v>380104360305</v>
      </c>
      <c r="H77" s="8"/>
      <c r="I77" s="8">
        <f t="shared" si="2"/>
        <v>-50333893840</v>
      </c>
      <c r="J77" s="8"/>
      <c r="K77" s="8">
        <v>538214</v>
      </c>
      <c r="L77" s="8"/>
      <c r="M77" s="8">
        <v>329770466465</v>
      </c>
      <c r="N77" s="8"/>
      <c r="O77" s="8">
        <v>378258570193</v>
      </c>
      <c r="P77" s="8"/>
      <c r="Q77" s="8">
        <f t="shared" si="3"/>
        <v>-48488103728</v>
      </c>
    </row>
    <row r="78" spans="1:17">
      <c r="A78" s="1" t="s">
        <v>65</v>
      </c>
      <c r="C78" s="8">
        <v>5112144</v>
      </c>
      <c r="D78" s="8"/>
      <c r="E78" s="8">
        <v>70331098125</v>
      </c>
      <c r="F78" s="8"/>
      <c r="G78" s="8">
        <v>65249371382</v>
      </c>
      <c r="H78" s="8"/>
      <c r="I78" s="8">
        <f t="shared" si="2"/>
        <v>5081726743</v>
      </c>
      <c r="J78" s="8"/>
      <c r="K78" s="8">
        <v>5112144</v>
      </c>
      <c r="L78" s="8"/>
      <c r="M78" s="8">
        <v>70331098125</v>
      </c>
      <c r="N78" s="8"/>
      <c r="O78" s="8">
        <v>63206004811</v>
      </c>
      <c r="P78" s="8"/>
      <c r="Q78" s="8">
        <f t="shared" si="3"/>
        <v>7125093314</v>
      </c>
    </row>
    <row r="79" spans="1:17">
      <c r="A79" s="1" t="s">
        <v>20</v>
      </c>
      <c r="C79" s="8">
        <v>20004172</v>
      </c>
      <c r="D79" s="8"/>
      <c r="E79" s="8">
        <v>427928367240</v>
      </c>
      <c r="F79" s="8"/>
      <c r="G79" s="8">
        <v>451829395448</v>
      </c>
      <c r="H79" s="8"/>
      <c r="I79" s="8">
        <f t="shared" si="2"/>
        <v>-23901028208</v>
      </c>
      <c r="J79" s="8"/>
      <c r="K79" s="8">
        <v>20004172</v>
      </c>
      <c r="L79" s="8"/>
      <c r="M79" s="8">
        <v>427928367240</v>
      </c>
      <c r="N79" s="8"/>
      <c r="O79" s="8">
        <v>339745583378</v>
      </c>
      <c r="P79" s="8"/>
      <c r="Q79" s="8">
        <f t="shared" si="3"/>
        <v>88182783862</v>
      </c>
    </row>
    <row r="80" spans="1:17">
      <c r="A80" s="1" t="s">
        <v>90</v>
      </c>
      <c r="C80" s="8">
        <v>52991490</v>
      </c>
      <c r="D80" s="8"/>
      <c r="E80" s="8">
        <v>839131716807</v>
      </c>
      <c r="F80" s="8"/>
      <c r="G80" s="8">
        <v>893364301860</v>
      </c>
      <c r="H80" s="8"/>
      <c r="I80" s="8">
        <f t="shared" si="2"/>
        <v>-54232585053</v>
      </c>
      <c r="J80" s="8"/>
      <c r="K80" s="8">
        <v>52991490</v>
      </c>
      <c r="L80" s="8"/>
      <c r="M80" s="8">
        <v>839131716807</v>
      </c>
      <c r="N80" s="8"/>
      <c r="O80" s="8">
        <v>846500186285</v>
      </c>
      <c r="P80" s="8"/>
      <c r="Q80" s="8">
        <f t="shared" si="3"/>
        <v>-7368469478</v>
      </c>
    </row>
    <row r="81" spans="1:17">
      <c r="A81" s="1" t="s">
        <v>81</v>
      </c>
      <c r="C81" s="8">
        <v>160749622</v>
      </c>
      <c r="D81" s="8"/>
      <c r="E81" s="8">
        <v>1845611018202</v>
      </c>
      <c r="F81" s="8"/>
      <c r="G81" s="8">
        <v>2005404179951</v>
      </c>
      <c r="H81" s="8"/>
      <c r="I81" s="8">
        <f t="shared" si="2"/>
        <v>-159793161749</v>
      </c>
      <c r="J81" s="8"/>
      <c r="K81" s="8">
        <v>160749622</v>
      </c>
      <c r="L81" s="8"/>
      <c r="M81" s="8">
        <v>1845611018202</v>
      </c>
      <c r="N81" s="8"/>
      <c r="O81" s="8">
        <v>1915920009371</v>
      </c>
      <c r="P81" s="8"/>
      <c r="Q81" s="8">
        <f t="shared" si="3"/>
        <v>-70308991169</v>
      </c>
    </row>
    <row r="82" spans="1:17">
      <c r="A82" s="1" t="s">
        <v>78</v>
      </c>
      <c r="C82" s="8">
        <v>221500000</v>
      </c>
      <c r="D82" s="8"/>
      <c r="E82" s="8">
        <v>1292468780250</v>
      </c>
      <c r="F82" s="8"/>
      <c r="G82" s="8">
        <v>1358523402750</v>
      </c>
      <c r="H82" s="8"/>
      <c r="I82" s="8">
        <f t="shared" si="2"/>
        <v>-66054622500</v>
      </c>
      <c r="J82" s="8"/>
      <c r="K82" s="8">
        <v>221500000</v>
      </c>
      <c r="L82" s="8"/>
      <c r="M82" s="8">
        <v>1292468780250</v>
      </c>
      <c r="N82" s="8"/>
      <c r="O82" s="8">
        <v>1349716119750</v>
      </c>
      <c r="P82" s="8"/>
      <c r="Q82" s="8">
        <f t="shared" si="3"/>
        <v>-57247339500</v>
      </c>
    </row>
    <row r="83" spans="1:17">
      <c r="A83" s="1" t="s">
        <v>97</v>
      </c>
      <c r="C83" s="8">
        <v>2229925</v>
      </c>
      <c r="D83" s="8"/>
      <c r="E83" s="8">
        <v>48323121428</v>
      </c>
      <c r="F83" s="8"/>
      <c r="G83" s="8">
        <v>46970960691</v>
      </c>
      <c r="H83" s="8"/>
      <c r="I83" s="8">
        <f t="shared" si="2"/>
        <v>1352160737</v>
      </c>
      <c r="J83" s="8"/>
      <c r="K83" s="8">
        <v>2229925</v>
      </c>
      <c r="L83" s="8"/>
      <c r="M83" s="8">
        <v>48323121428</v>
      </c>
      <c r="N83" s="8"/>
      <c r="O83" s="8">
        <v>49143284498</v>
      </c>
      <c r="P83" s="8"/>
      <c r="Q83" s="8">
        <f t="shared" si="3"/>
        <v>-820163070</v>
      </c>
    </row>
    <row r="84" spans="1:17">
      <c r="A84" s="1" t="s">
        <v>32</v>
      </c>
      <c r="C84" s="8">
        <v>2239163</v>
      </c>
      <c r="D84" s="8"/>
      <c r="E84" s="8">
        <v>99406013513</v>
      </c>
      <c r="F84" s="8"/>
      <c r="G84" s="8">
        <v>106150308653</v>
      </c>
      <c r="H84" s="8"/>
      <c r="I84" s="8">
        <f t="shared" si="2"/>
        <v>-6744295140</v>
      </c>
      <c r="J84" s="8"/>
      <c r="K84" s="8">
        <v>2239163</v>
      </c>
      <c r="L84" s="8"/>
      <c r="M84" s="8">
        <v>99406013513</v>
      </c>
      <c r="N84" s="8"/>
      <c r="O84" s="8">
        <v>113606872656</v>
      </c>
      <c r="P84" s="8"/>
      <c r="Q84" s="8">
        <f t="shared" si="3"/>
        <v>-14200859143</v>
      </c>
    </row>
    <row r="85" spans="1:17">
      <c r="A85" s="1" t="s">
        <v>15</v>
      </c>
      <c r="C85" s="8">
        <v>246420000</v>
      </c>
      <c r="D85" s="8"/>
      <c r="E85" s="8">
        <v>434058135372</v>
      </c>
      <c r="F85" s="8"/>
      <c r="G85" s="8">
        <v>551391006051</v>
      </c>
      <c r="H85" s="8"/>
      <c r="I85" s="8">
        <f t="shared" si="2"/>
        <v>-117332870679</v>
      </c>
      <c r="J85" s="8"/>
      <c r="K85" s="8">
        <v>246420000</v>
      </c>
      <c r="L85" s="8"/>
      <c r="M85" s="8">
        <v>434058135372</v>
      </c>
      <c r="N85" s="8"/>
      <c r="O85" s="8">
        <v>530800197748</v>
      </c>
      <c r="P85" s="8"/>
      <c r="Q85" s="8">
        <f t="shared" si="3"/>
        <v>-96742062376</v>
      </c>
    </row>
    <row r="86" spans="1:17">
      <c r="A86" s="1" t="s">
        <v>16</v>
      </c>
      <c r="C86" s="8">
        <v>76803088</v>
      </c>
      <c r="D86" s="8"/>
      <c r="E86" s="8">
        <v>136277805683</v>
      </c>
      <c r="F86" s="8"/>
      <c r="G86" s="8">
        <v>168691195979</v>
      </c>
      <c r="H86" s="8"/>
      <c r="I86" s="8">
        <f t="shared" si="2"/>
        <v>-32413390296</v>
      </c>
      <c r="J86" s="8"/>
      <c r="K86" s="8">
        <v>76803088</v>
      </c>
      <c r="L86" s="8"/>
      <c r="M86" s="8">
        <v>136277805683</v>
      </c>
      <c r="N86" s="8"/>
      <c r="O86" s="8">
        <v>163280162006</v>
      </c>
      <c r="P86" s="8"/>
      <c r="Q86" s="8">
        <f t="shared" si="3"/>
        <v>-27002356323</v>
      </c>
    </row>
    <row r="87" spans="1:17">
      <c r="A87" s="1" t="s">
        <v>50</v>
      </c>
      <c r="C87" s="8">
        <v>71431606</v>
      </c>
      <c r="D87" s="8"/>
      <c r="E87" s="8">
        <v>262582362218</v>
      </c>
      <c r="F87" s="8"/>
      <c r="G87" s="8">
        <v>354534444259</v>
      </c>
      <c r="H87" s="8"/>
      <c r="I87" s="8">
        <f t="shared" si="2"/>
        <v>-91952082041</v>
      </c>
      <c r="J87" s="8"/>
      <c r="K87" s="8">
        <v>71431606</v>
      </c>
      <c r="L87" s="8"/>
      <c r="M87" s="8">
        <v>262582362218</v>
      </c>
      <c r="N87" s="8"/>
      <c r="O87" s="8">
        <v>312646207493</v>
      </c>
      <c r="P87" s="8"/>
      <c r="Q87" s="8">
        <f t="shared" si="3"/>
        <v>-50063845275</v>
      </c>
    </row>
    <row r="88" spans="1:17">
      <c r="A88" s="1" t="s">
        <v>23</v>
      </c>
      <c r="C88" s="8">
        <v>1200000</v>
      </c>
      <c r="D88" s="8"/>
      <c r="E88" s="8">
        <v>102585960000</v>
      </c>
      <c r="F88" s="8"/>
      <c r="G88" s="8">
        <v>117496710000</v>
      </c>
      <c r="H88" s="8"/>
      <c r="I88" s="8">
        <f t="shared" si="2"/>
        <v>-14910750000</v>
      </c>
      <c r="J88" s="8"/>
      <c r="K88" s="8">
        <v>1200000</v>
      </c>
      <c r="L88" s="8"/>
      <c r="M88" s="8">
        <v>102585960000</v>
      </c>
      <c r="N88" s="8"/>
      <c r="O88" s="8">
        <v>120836718000</v>
      </c>
      <c r="P88" s="8"/>
      <c r="Q88" s="8">
        <f t="shared" si="3"/>
        <v>-18250758000</v>
      </c>
    </row>
    <row r="89" spans="1:17">
      <c r="A89" s="1" t="s">
        <v>29</v>
      </c>
      <c r="C89" s="8">
        <v>1717390</v>
      </c>
      <c r="D89" s="8"/>
      <c r="E89" s="8">
        <v>224151621823</v>
      </c>
      <c r="F89" s="8"/>
      <c r="G89" s="8">
        <v>325812685409</v>
      </c>
      <c r="H89" s="8"/>
      <c r="I89" s="8">
        <f t="shared" si="2"/>
        <v>-101661063586</v>
      </c>
      <c r="J89" s="8"/>
      <c r="K89" s="8">
        <v>1717390</v>
      </c>
      <c r="L89" s="8"/>
      <c r="M89" s="8">
        <v>224151621823</v>
      </c>
      <c r="N89" s="8"/>
      <c r="O89" s="8">
        <v>318728924769</v>
      </c>
      <c r="P89" s="8"/>
      <c r="Q89" s="8">
        <f t="shared" si="3"/>
        <v>-94577302946</v>
      </c>
    </row>
    <row r="90" spans="1:17">
      <c r="A90" s="1" t="s">
        <v>73</v>
      </c>
      <c r="C90" s="8">
        <v>1359359</v>
      </c>
      <c r="D90" s="8"/>
      <c r="E90" s="8">
        <v>87021840418</v>
      </c>
      <c r="F90" s="8"/>
      <c r="G90" s="8">
        <v>90413530161</v>
      </c>
      <c r="H90" s="8"/>
      <c r="I90" s="8">
        <f t="shared" si="2"/>
        <v>-3391689743</v>
      </c>
      <c r="J90" s="8"/>
      <c r="K90" s="8">
        <v>1359359</v>
      </c>
      <c r="L90" s="8"/>
      <c r="M90" s="8">
        <v>87021840418</v>
      </c>
      <c r="N90" s="8"/>
      <c r="O90" s="8">
        <v>85521929814</v>
      </c>
      <c r="P90" s="8"/>
      <c r="Q90" s="8">
        <f t="shared" si="3"/>
        <v>1499910604</v>
      </c>
    </row>
    <row r="91" spans="1:17">
      <c r="A91" s="1" t="s">
        <v>26</v>
      </c>
      <c r="C91" s="8">
        <v>8812281</v>
      </c>
      <c r="D91" s="8"/>
      <c r="E91" s="8">
        <v>1466135747717</v>
      </c>
      <c r="F91" s="8"/>
      <c r="G91" s="8">
        <v>1533843474449</v>
      </c>
      <c r="H91" s="8"/>
      <c r="I91" s="8">
        <f t="shared" si="2"/>
        <v>-67707726732</v>
      </c>
      <c r="J91" s="8"/>
      <c r="K91" s="8">
        <v>8812281</v>
      </c>
      <c r="L91" s="8"/>
      <c r="M91" s="8">
        <v>1466135747717</v>
      </c>
      <c r="N91" s="8"/>
      <c r="O91" s="8">
        <v>1577188311348</v>
      </c>
      <c r="P91" s="8"/>
      <c r="Q91" s="8">
        <f t="shared" si="3"/>
        <v>-111052563631</v>
      </c>
    </row>
    <row r="92" spans="1:17">
      <c r="A92" s="1" t="s">
        <v>85</v>
      </c>
      <c r="C92" s="8">
        <v>8513397</v>
      </c>
      <c r="D92" s="8"/>
      <c r="E92" s="8">
        <v>261244854462</v>
      </c>
      <c r="F92" s="8"/>
      <c r="G92" s="8">
        <v>262345010923</v>
      </c>
      <c r="H92" s="8"/>
      <c r="I92" s="8">
        <f t="shared" si="2"/>
        <v>-1100156461</v>
      </c>
      <c r="J92" s="8"/>
      <c r="K92" s="8">
        <v>8513397</v>
      </c>
      <c r="L92" s="8"/>
      <c r="M92" s="8">
        <v>261244854462</v>
      </c>
      <c r="N92" s="8"/>
      <c r="O92" s="8">
        <v>265053088455</v>
      </c>
      <c r="P92" s="8"/>
      <c r="Q92" s="8">
        <f t="shared" si="3"/>
        <v>-3808233993</v>
      </c>
    </row>
    <row r="93" spans="1:17">
      <c r="A93" s="1" t="s">
        <v>19</v>
      </c>
      <c r="C93" s="8">
        <v>19677906</v>
      </c>
      <c r="D93" s="8"/>
      <c r="E93" s="8">
        <v>179568350176</v>
      </c>
      <c r="F93" s="8"/>
      <c r="G93" s="8">
        <v>176301830169</v>
      </c>
      <c r="H93" s="8"/>
      <c r="I93" s="8">
        <f t="shared" si="2"/>
        <v>3266520007</v>
      </c>
      <c r="J93" s="8"/>
      <c r="K93" s="8">
        <v>19677906</v>
      </c>
      <c r="L93" s="8"/>
      <c r="M93" s="8">
        <v>179568350176</v>
      </c>
      <c r="N93" s="8"/>
      <c r="O93" s="8">
        <v>175918566120</v>
      </c>
      <c r="P93" s="8"/>
      <c r="Q93" s="8">
        <f t="shared" si="3"/>
        <v>3649784056</v>
      </c>
    </row>
    <row r="94" spans="1:17">
      <c r="A94" s="1" t="s">
        <v>17</v>
      </c>
      <c r="C94" s="8">
        <v>0</v>
      </c>
      <c r="D94" s="8"/>
      <c r="E94" s="8">
        <v>0</v>
      </c>
      <c r="F94" s="8"/>
      <c r="G94" s="8">
        <v>1658075400</v>
      </c>
      <c r="H94" s="8"/>
      <c r="I94" s="8">
        <f t="shared" si="2"/>
        <v>-1658075400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f t="shared" si="3"/>
        <v>0</v>
      </c>
    </row>
    <row r="95" spans="1:17">
      <c r="A95" s="1" t="s">
        <v>98</v>
      </c>
      <c r="C95" s="8">
        <v>0</v>
      </c>
      <c r="D95" s="8"/>
      <c r="E95" s="8">
        <v>0</v>
      </c>
      <c r="F95" s="8"/>
      <c r="G95" s="8">
        <v>11936552412</v>
      </c>
      <c r="H95" s="8"/>
      <c r="I95" s="8">
        <f t="shared" si="2"/>
        <v>-11936552412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f t="shared" si="3"/>
        <v>0</v>
      </c>
    </row>
    <row r="96" spans="1:17">
      <c r="A96" s="1" t="s">
        <v>76</v>
      </c>
      <c r="C96" s="8">
        <v>0</v>
      </c>
      <c r="D96" s="8"/>
      <c r="E96" s="8">
        <v>0</v>
      </c>
      <c r="F96" s="8"/>
      <c r="G96" s="8">
        <v>64524780</v>
      </c>
      <c r="H96" s="8"/>
      <c r="I96" s="8">
        <f t="shared" si="2"/>
        <v>-64524780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f t="shared" si="3"/>
        <v>0</v>
      </c>
    </row>
    <row r="97" spans="1:17">
      <c r="A97" s="1" t="s">
        <v>80</v>
      </c>
      <c r="C97" s="8">
        <v>0</v>
      </c>
      <c r="D97" s="8"/>
      <c r="E97" s="8">
        <v>0</v>
      </c>
      <c r="F97" s="8"/>
      <c r="G97" s="8">
        <v>1849719095</v>
      </c>
      <c r="H97" s="8"/>
      <c r="I97" s="8">
        <f t="shared" si="2"/>
        <v>-1849719095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f t="shared" si="3"/>
        <v>0</v>
      </c>
    </row>
    <row r="98" spans="1:17">
      <c r="A98" s="1" t="s">
        <v>127</v>
      </c>
      <c r="C98" s="8">
        <v>51330</v>
      </c>
      <c r="D98" s="8"/>
      <c r="E98" s="8">
        <v>51151851346</v>
      </c>
      <c r="F98" s="8"/>
      <c r="G98" s="8">
        <v>50305059855</v>
      </c>
      <c r="H98" s="8"/>
      <c r="I98" s="8">
        <f t="shared" si="2"/>
        <v>846791491</v>
      </c>
      <c r="J98" s="8"/>
      <c r="K98" s="8">
        <v>51330</v>
      </c>
      <c r="L98" s="8"/>
      <c r="M98" s="8">
        <v>51151851346</v>
      </c>
      <c r="N98" s="8"/>
      <c r="O98" s="8">
        <v>49388472216</v>
      </c>
      <c r="P98" s="8"/>
      <c r="Q98" s="8">
        <f t="shared" si="3"/>
        <v>1763379130</v>
      </c>
    </row>
    <row r="99" spans="1:17">
      <c r="A99" s="1" t="s">
        <v>130</v>
      </c>
      <c r="C99" s="8">
        <v>89380</v>
      </c>
      <c r="D99" s="8"/>
      <c r="E99" s="8">
        <v>87194940452</v>
      </c>
      <c r="F99" s="8"/>
      <c r="G99" s="8">
        <v>85700777718</v>
      </c>
      <c r="H99" s="8"/>
      <c r="I99" s="8">
        <f t="shared" si="2"/>
        <v>1494162734</v>
      </c>
      <c r="J99" s="8"/>
      <c r="K99" s="8">
        <v>89380</v>
      </c>
      <c r="L99" s="8"/>
      <c r="M99" s="8">
        <v>87194940452</v>
      </c>
      <c r="N99" s="8"/>
      <c r="O99" s="8">
        <v>84304021526</v>
      </c>
      <c r="P99" s="8"/>
      <c r="Q99" s="8">
        <f t="shared" si="3"/>
        <v>2890918926</v>
      </c>
    </row>
    <row r="100" spans="1:17">
      <c r="A100" s="1" t="s">
        <v>148</v>
      </c>
      <c r="C100" s="8">
        <v>800000</v>
      </c>
      <c r="D100" s="8"/>
      <c r="E100" s="8">
        <v>799455072500</v>
      </c>
      <c r="F100" s="8"/>
      <c r="G100" s="8">
        <v>791856450000</v>
      </c>
      <c r="H100" s="8"/>
      <c r="I100" s="8">
        <f t="shared" si="2"/>
        <v>7598622500</v>
      </c>
      <c r="J100" s="8"/>
      <c r="K100" s="8">
        <v>800000</v>
      </c>
      <c r="L100" s="8"/>
      <c r="M100" s="8">
        <v>799455072500</v>
      </c>
      <c r="N100" s="8"/>
      <c r="O100" s="8">
        <v>788856993750</v>
      </c>
      <c r="P100" s="8"/>
      <c r="Q100" s="8">
        <f t="shared" si="3"/>
        <v>10598078750</v>
      </c>
    </row>
    <row r="101" spans="1:17">
      <c r="A101" s="1" t="s">
        <v>139</v>
      </c>
      <c r="C101" s="8">
        <v>23124</v>
      </c>
      <c r="D101" s="8"/>
      <c r="E101" s="8">
        <v>20660785913</v>
      </c>
      <c r="F101" s="8"/>
      <c r="G101" s="8">
        <v>20319306338</v>
      </c>
      <c r="H101" s="8"/>
      <c r="I101" s="8">
        <f t="shared" si="2"/>
        <v>341479575</v>
      </c>
      <c r="J101" s="8"/>
      <c r="K101" s="8">
        <v>23124</v>
      </c>
      <c r="L101" s="8"/>
      <c r="M101" s="8">
        <v>20660785913</v>
      </c>
      <c r="N101" s="8"/>
      <c r="O101" s="8">
        <v>20011812881</v>
      </c>
      <c r="P101" s="8"/>
      <c r="Q101" s="8">
        <f t="shared" si="3"/>
        <v>648973032</v>
      </c>
    </row>
    <row r="102" spans="1:17">
      <c r="A102" s="1" t="s">
        <v>142</v>
      </c>
      <c r="C102" s="8">
        <v>55670</v>
      </c>
      <c r="D102" s="8"/>
      <c r="E102" s="8">
        <v>49189445296</v>
      </c>
      <c r="F102" s="8"/>
      <c r="G102" s="8">
        <v>48244340028</v>
      </c>
      <c r="H102" s="8"/>
      <c r="I102" s="8">
        <f t="shared" si="2"/>
        <v>945105268</v>
      </c>
      <c r="J102" s="8"/>
      <c r="K102" s="8">
        <v>55670</v>
      </c>
      <c r="L102" s="8"/>
      <c r="M102" s="8">
        <v>49189445296</v>
      </c>
      <c r="N102" s="8"/>
      <c r="O102" s="8">
        <v>47633194218</v>
      </c>
      <c r="P102" s="8"/>
      <c r="Q102" s="8">
        <f t="shared" si="3"/>
        <v>1556251078</v>
      </c>
    </row>
    <row r="103" spans="1:17">
      <c r="A103" s="1" t="s">
        <v>136</v>
      </c>
      <c r="C103" s="8">
        <v>12320</v>
      </c>
      <c r="D103" s="8"/>
      <c r="E103" s="8">
        <v>11751149718</v>
      </c>
      <c r="F103" s="8"/>
      <c r="G103" s="8">
        <v>11546058897</v>
      </c>
      <c r="H103" s="8"/>
      <c r="I103" s="8">
        <f t="shared" si="2"/>
        <v>205090821</v>
      </c>
      <c r="J103" s="8"/>
      <c r="K103" s="8">
        <v>12320</v>
      </c>
      <c r="L103" s="8"/>
      <c r="M103" s="8">
        <v>11751149718</v>
      </c>
      <c r="N103" s="8"/>
      <c r="O103" s="8">
        <v>11342692564</v>
      </c>
      <c r="P103" s="8"/>
      <c r="Q103" s="8">
        <f t="shared" si="3"/>
        <v>408457154</v>
      </c>
    </row>
    <row r="104" spans="1:17">
      <c r="A104" s="1" t="s">
        <v>120</v>
      </c>
      <c r="C104" s="8">
        <v>61893</v>
      </c>
      <c r="D104" s="8"/>
      <c r="E104" s="8">
        <v>47266542646</v>
      </c>
      <c r="F104" s="8"/>
      <c r="G104" s="8">
        <v>47306969107</v>
      </c>
      <c r="H104" s="8"/>
      <c r="I104" s="8">
        <f t="shared" si="2"/>
        <v>-40426461</v>
      </c>
      <c r="J104" s="8"/>
      <c r="K104" s="8">
        <v>61893</v>
      </c>
      <c r="L104" s="8"/>
      <c r="M104" s="8">
        <v>47266542646</v>
      </c>
      <c r="N104" s="8"/>
      <c r="O104" s="8">
        <v>45671849127</v>
      </c>
      <c r="P104" s="8"/>
      <c r="Q104" s="8">
        <f t="shared" si="3"/>
        <v>1594693519</v>
      </c>
    </row>
    <row r="105" spans="1:17">
      <c r="A105" s="1" t="s">
        <v>159</v>
      </c>
      <c r="C105" s="8">
        <v>100000</v>
      </c>
      <c r="D105" s="8"/>
      <c r="E105" s="8">
        <v>96482509375</v>
      </c>
      <c r="F105" s="8"/>
      <c r="G105" s="8">
        <v>95732645312</v>
      </c>
      <c r="H105" s="8"/>
      <c r="I105" s="8">
        <f t="shared" si="2"/>
        <v>749864063</v>
      </c>
      <c r="J105" s="8"/>
      <c r="K105" s="8">
        <v>100000</v>
      </c>
      <c r="L105" s="8"/>
      <c r="M105" s="8">
        <v>96482509375</v>
      </c>
      <c r="N105" s="8"/>
      <c r="O105" s="8">
        <v>94482871875</v>
      </c>
      <c r="P105" s="8"/>
      <c r="Q105" s="8">
        <f t="shared" si="3"/>
        <v>1999637500</v>
      </c>
    </row>
    <row r="106" spans="1:17">
      <c r="A106" s="1" t="s">
        <v>156</v>
      </c>
      <c r="C106" s="8">
        <v>300500</v>
      </c>
      <c r="D106" s="8"/>
      <c r="E106" s="8">
        <v>290629978766</v>
      </c>
      <c r="F106" s="8"/>
      <c r="G106" s="8">
        <v>294436623687</v>
      </c>
      <c r="H106" s="8"/>
      <c r="I106" s="8">
        <f t="shared" si="2"/>
        <v>-3806644921</v>
      </c>
      <c r="J106" s="8"/>
      <c r="K106" s="8">
        <v>300500</v>
      </c>
      <c r="L106" s="8"/>
      <c r="M106" s="8">
        <v>290629978766</v>
      </c>
      <c r="N106" s="8"/>
      <c r="O106" s="8">
        <v>284224479974</v>
      </c>
      <c r="P106" s="8"/>
      <c r="Q106" s="8">
        <f t="shared" si="3"/>
        <v>6405498792</v>
      </c>
    </row>
    <row r="107" spans="1:17">
      <c r="A107" s="1" t="s">
        <v>166</v>
      </c>
      <c r="C107" s="8">
        <v>400000</v>
      </c>
      <c r="D107" s="8"/>
      <c r="E107" s="8">
        <v>391625005103</v>
      </c>
      <c r="F107" s="8"/>
      <c r="G107" s="8">
        <v>391520000000</v>
      </c>
      <c r="H107" s="8"/>
      <c r="I107" s="8">
        <f t="shared" si="2"/>
        <v>105005103</v>
      </c>
      <c r="J107" s="8"/>
      <c r="K107" s="8">
        <v>400000</v>
      </c>
      <c r="L107" s="8"/>
      <c r="M107" s="8">
        <v>391625005103</v>
      </c>
      <c r="N107" s="8"/>
      <c r="O107" s="8">
        <v>391520000000</v>
      </c>
      <c r="P107" s="8"/>
      <c r="Q107" s="8">
        <f t="shared" si="3"/>
        <v>105005103</v>
      </c>
    </row>
    <row r="108" spans="1:17">
      <c r="A108" s="1" t="s">
        <v>165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2"/>
        <v>0</v>
      </c>
      <c r="J108" s="8"/>
      <c r="K108" s="8">
        <v>25000</v>
      </c>
      <c r="L108" s="8"/>
      <c r="M108" s="8">
        <v>24995468750</v>
      </c>
      <c r="N108" s="8"/>
      <c r="O108" s="8">
        <v>24995218795</v>
      </c>
      <c r="P108" s="8"/>
      <c r="Q108" s="8">
        <f t="shared" si="3"/>
        <v>249955</v>
      </c>
    </row>
    <row r="109" spans="1:17">
      <c r="A109" s="1" t="s">
        <v>150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2"/>
        <v>0</v>
      </c>
      <c r="J109" s="8"/>
      <c r="K109" s="8">
        <v>25000</v>
      </c>
      <c r="L109" s="8"/>
      <c r="M109" s="8">
        <v>24995468750</v>
      </c>
      <c r="N109" s="8"/>
      <c r="O109" s="8">
        <v>24494309601</v>
      </c>
      <c r="P109" s="8"/>
      <c r="Q109" s="8">
        <f t="shared" si="3"/>
        <v>501159149</v>
      </c>
    </row>
    <row r="110" spans="1:17">
      <c r="A110" s="1" t="s">
        <v>124</v>
      </c>
      <c r="C110" s="8">
        <v>0</v>
      </c>
      <c r="D110" s="8"/>
      <c r="E110" s="8">
        <v>0</v>
      </c>
      <c r="F110" s="8"/>
      <c r="G110" s="8">
        <v>101424704</v>
      </c>
      <c r="H110" s="8"/>
      <c r="I110" s="8">
        <f t="shared" si="2"/>
        <v>-101424704</v>
      </c>
      <c r="J110" s="8"/>
      <c r="K110" s="8">
        <v>0</v>
      </c>
      <c r="L110" s="8"/>
      <c r="M110" s="8">
        <v>0</v>
      </c>
      <c r="N110" s="8"/>
      <c r="O110" s="8">
        <v>0</v>
      </c>
      <c r="P110" s="8"/>
      <c r="Q110" s="8">
        <f t="shared" si="3"/>
        <v>0</v>
      </c>
    </row>
    <row r="111" spans="1:17">
      <c r="A111" s="1" t="s">
        <v>145</v>
      </c>
      <c r="C111" s="8">
        <v>0</v>
      </c>
      <c r="D111" s="8"/>
      <c r="E111" s="8">
        <v>0</v>
      </c>
      <c r="F111" s="8"/>
      <c r="G111" s="8">
        <v>1999637500</v>
      </c>
      <c r="H111" s="8"/>
      <c r="I111" s="8">
        <f t="shared" si="2"/>
        <v>-1999637500</v>
      </c>
      <c r="J111" s="8"/>
      <c r="K111" s="8">
        <v>0</v>
      </c>
      <c r="L111" s="8"/>
      <c r="M111" s="8">
        <v>0</v>
      </c>
      <c r="N111" s="8"/>
      <c r="O111" s="8">
        <v>0</v>
      </c>
      <c r="P111" s="8"/>
      <c r="Q111" s="8">
        <f t="shared" si="3"/>
        <v>0</v>
      </c>
    </row>
    <row r="112" spans="1:17">
      <c r="A112" s="1" t="s">
        <v>133</v>
      </c>
      <c r="C112" s="8">
        <v>0</v>
      </c>
      <c r="D112" s="8"/>
      <c r="E112" s="8">
        <v>0</v>
      </c>
      <c r="F112" s="8"/>
      <c r="G112" s="8">
        <v>5438014181</v>
      </c>
      <c r="H112" s="8"/>
      <c r="I112" s="8">
        <f t="shared" si="2"/>
        <v>-5438014181</v>
      </c>
      <c r="J112" s="8"/>
      <c r="K112" s="8">
        <v>0</v>
      </c>
      <c r="L112" s="8"/>
      <c r="M112" s="8">
        <v>0</v>
      </c>
      <c r="N112" s="8"/>
      <c r="O112" s="8">
        <v>0</v>
      </c>
      <c r="P112" s="8"/>
      <c r="Q112" s="8">
        <f t="shared" si="3"/>
        <v>0</v>
      </c>
    </row>
    <row r="113" spans="3:17" ht="24.75" thickBot="1">
      <c r="C113" s="8"/>
      <c r="D113" s="8"/>
      <c r="E113" s="9">
        <f>SUM(E8:E112)</f>
        <v>29068201799498</v>
      </c>
      <c r="F113" s="8"/>
      <c r="G113" s="9">
        <f>SUM(G8:G112)</f>
        <v>30126636126891</v>
      </c>
      <c r="H113" s="8"/>
      <c r="I113" s="9">
        <f>SUM(I8:I112)</f>
        <v>-1058434327393</v>
      </c>
      <c r="J113" s="8"/>
      <c r="K113" s="8"/>
      <c r="L113" s="8"/>
      <c r="M113" s="9">
        <f>SUM(M8:M112)</f>
        <v>29118192736998</v>
      </c>
      <c r="N113" s="8"/>
      <c r="O113" s="9">
        <f>SUM(O8:O112)</f>
        <v>29231361213502</v>
      </c>
      <c r="P113" s="8"/>
      <c r="Q113" s="9">
        <f>SUM(Q8:Q112)</f>
        <v>-113168476504</v>
      </c>
    </row>
    <row r="114" spans="3:17" ht="24.75" thickTop="1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3:17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3:17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9" spans="3:17"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3:17">
      <c r="G120" s="3"/>
      <c r="I120" s="12"/>
      <c r="O120" s="3"/>
      <c r="Q120" s="12"/>
    </row>
    <row r="121" spans="3:17"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2022-06-26T07:10:40Z</dcterms:created>
  <dcterms:modified xsi:type="dcterms:W3CDTF">2022-06-29T13:38:23Z</dcterms:modified>
</cp:coreProperties>
</file>