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2C9D3145-C907-4571-AD97-162CC5EFE3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6" l="1"/>
  <c r="I8" i="10"/>
  <c r="Q21" i="12"/>
  <c r="K8" i="13"/>
  <c r="C11" i="15"/>
  <c r="E10" i="15" s="1"/>
  <c r="G11" i="15"/>
  <c r="C10" i="15"/>
  <c r="C9" i="15"/>
  <c r="C8" i="15"/>
  <c r="C7" i="15"/>
  <c r="E9" i="14"/>
  <c r="C9" i="14"/>
  <c r="K10" i="13"/>
  <c r="G10" i="13"/>
  <c r="K9" i="13"/>
  <c r="G9" i="13"/>
  <c r="G8" i="13"/>
  <c r="I10" i="13"/>
  <c r="E10" i="13"/>
  <c r="I39" i="12"/>
  <c r="K40" i="12"/>
  <c r="M40" i="12"/>
  <c r="O4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 s="1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40" i="12"/>
  <c r="I8" i="12"/>
  <c r="C40" i="12"/>
  <c r="E40" i="12"/>
  <c r="G40" i="12"/>
  <c r="Q104" i="11"/>
  <c r="S103" i="11"/>
  <c r="U103" i="11" s="1"/>
  <c r="S104" i="11"/>
  <c r="O104" i="11"/>
  <c r="M104" i="11"/>
  <c r="G104" i="11"/>
  <c r="I103" i="11"/>
  <c r="I104" i="11"/>
  <c r="K103" i="11"/>
  <c r="E104" i="11"/>
  <c r="C104" i="11"/>
  <c r="E9" i="15" l="1"/>
  <c r="E8" i="15"/>
  <c r="E7" i="15"/>
  <c r="E11" i="15" s="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8" i="11"/>
  <c r="Q77" i="10"/>
  <c r="O77" i="10"/>
  <c r="M77" i="10"/>
  <c r="I77" i="10"/>
  <c r="G77" i="10"/>
  <c r="E7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Q116" i="9"/>
  <c r="Q11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8" i="9"/>
  <c r="O116" i="9"/>
  <c r="M116" i="9"/>
  <c r="I116" i="9"/>
  <c r="G116" i="9"/>
  <c r="E116" i="9"/>
  <c r="S72" i="8"/>
  <c r="Q72" i="8"/>
  <c r="O72" i="8"/>
  <c r="S71" i="8"/>
  <c r="M72" i="8"/>
  <c r="M68" i="8"/>
  <c r="M69" i="8"/>
  <c r="M70" i="8"/>
  <c r="M71" i="8"/>
  <c r="K72" i="8"/>
  <c r="I72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8" i="8"/>
  <c r="M67" i="8"/>
  <c r="M55" i="8"/>
  <c r="I23" i="7"/>
  <c r="K23" i="7"/>
  <c r="O23" i="7"/>
  <c r="M23" i="7"/>
  <c r="Q23" i="7"/>
  <c r="S23" i="7"/>
  <c r="Q11" i="6"/>
  <c r="O11" i="6"/>
  <c r="M11" i="6"/>
  <c r="K11" i="6"/>
  <c r="AK33" i="3"/>
  <c r="AI33" i="3"/>
  <c r="AG33" i="3"/>
  <c r="AA33" i="3"/>
  <c r="W33" i="3"/>
  <c r="S33" i="3"/>
  <c r="Q33" i="3"/>
  <c r="Y96" i="1"/>
  <c r="W96" i="1"/>
  <c r="U96" i="1"/>
  <c r="O96" i="1"/>
  <c r="K96" i="1"/>
  <c r="G96" i="1"/>
  <c r="E96" i="1"/>
  <c r="U25" i="11" l="1"/>
  <c r="U24" i="11"/>
  <c r="U20" i="11"/>
  <c r="U79" i="11"/>
  <c r="U27" i="11"/>
  <c r="U91" i="11"/>
  <c r="U87" i="11"/>
  <c r="U75" i="11"/>
  <c r="U71" i="11"/>
  <c r="U67" i="11"/>
  <c r="U59" i="11"/>
  <c r="U55" i="11"/>
  <c r="U51" i="11"/>
  <c r="U43" i="11"/>
  <c r="U39" i="11"/>
  <c r="U35" i="11"/>
  <c r="U31" i="11"/>
  <c r="U23" i="11"/>
  <c r="U19" i="11"/>
  <c r="U15" i="11"/>
  <c r="U11" i="11"/>
  <c r="U102" i="11"/>
  <c r="U98" i="11"/>
  <c r="U94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97" i="11"/>
  <c r="U85" i="11"/>
  <c r="K10" i="11"/>
  <c r="K14" i="11"/>
  <c r="K18" i="11"/>
  <c r="K22" i="11"/>
  <c r="K26" i="11"/>
  <c r="K30" i="11"/>
  <c r="K34" i="11"/>
  <c r="K38" i="11"/>
  <c r="K42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98" i="11"/>
  <c r="K102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8" i="11"/>
  <c r="K12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88" i="11"/>
  <c r="K92" i="11"/>
  <c r="K96" i="11"/>
  <c r="K100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104" i="11" l="1"/>
  <c r="U52" i="11"/>
  <c r="U56" i="11"/>
  <c r="U95" i="11"/>
  <c r="U8" i="11"/>
  <c r="U36" i="11"/>
  <c r="U13" i="11"/>
  <c r="U47" i="11"/>
  <c r="U63" i="11"/>
  <c r="U83" i="11"/>
  <c r="U99" i="11"/>
  <c r="U12" i="11"/>
  <c r="U40" i="11"/>
  <c r="U17" i="11"/>
  <c r="U76" i="11"/>
  <c r="U49" i="11"/>
  <c r="U80" i="11"/>
  <c r="U53" i="11"/>
  <c r="U28" i="11"/>
  <c r="U44" i="11"/>
  <c r="U60" i="11"/>
  <c r="U92" i="11"/>
  <c r="U33" i="11"/>
  <c r="U65" i="11"/>
  <c r="U16" i="11"/>
  <c r="U32" i="11"/>
  <c r="U48" i="11"/>
  <c r="U64" i="11"/>
  <c r="U96" i="11"/>
  <c r="U37" i="11"/>
  <c r="U69" i="11"/>
  <c r="U81" i="11"/>
  <c r="U89" i="11"/>
  <c r="U68" i="11"/>
  <c r="U84" i="11"/>
  <c r="U100" i="11"/>
  <c r="U21" i="11"/>
  <c r="U41" i="11"/>
  <c r="U57" i="11"/>
  <c r="U73" i="11"/>
  <c r="U93" i="11"/>
  <c r="U72" i="11"/>
  <c r="U88" i="11"/>
  <c r="U9" i="11"/>
  <c r="U29" i="11"/>
  <c r="U45" i="11"/>
  <c r="U61" i="11"/>
  <c r="U77" i="11"/>
  <c r="U101" i="11"/>
  <c r="U104" i="11" l="1"/>
</calcChain>
</file>

<file path=xl/sharedStrings.xml><?xml version="1.0" encoding="utf-8"?>
<sst xmlns="http://schemas.openxmlformats.org/spreadsheetml/2006/main" count="1058" uniqueCount="299">
  <si>
    <t>صندوق سرمایه‌گذاری مشترک پیشرو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</si>
  <si>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</si>
  <si>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</si>
  <si>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</si>
  <si>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</si>
  <si>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</si>
  <si>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</si>
  <si>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</si>
  <si>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</si>
  <si>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</si>
  <si>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</si>
  <si>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</si>
  <si>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</si>
  <si>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</si>
  <si>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</si>
  <si>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</si>
  <si>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</si>
  <si>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</si>
  <si>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</si>
  <si>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</si>
  <si>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</si>
  <si>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</si>
  <si>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</si>
  <si>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</si>
  <si>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</si>
  <si>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</si>
  <si>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</si>
  <si>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</si>
  <si>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</si>
  <si>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</si>
  <si>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</si>
  <si>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</si>
  <si>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</si>
  <si>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</si>
  <si>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</si>
  <si>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</si>
  <si>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</si>
  <si>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</si>
  <si>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</si>
  <si>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</si>
  <si>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</si>
  <si>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</si>
  <si>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</si>
  <si>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</si>
  <si>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</si>
  <si>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</si>
  <si>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</si>
  <si>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</si>
  <si>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</si>
  <si>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</si>
  <si>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بیمه اتکایی امین</t>
  </si>
  <si>
    <t>ح . سرمایه‌گذاری‌ سپه‌</t>
  </si>
  <si>
    <t>ح . واسپاری ملت</t>
  </si>
  <si>
    <t>ح . کارخانجات‌داروپخش</t>
  </si>
  <si>
    <t>ح .داروسازی کاسپین تامین</t>
  </si>
  <si>
    <t>حفاری شمال</t>
  </si>
  <si>
    <t>حمل و نقل گهرترابر سیرجان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</si>
  <si>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</si>
  <si>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</si>
  <si>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</si>
  <si>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</si>
  <si>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</si>
  <si>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</si>
  <si>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</si>
  <si>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</si>
  <si>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</si>
  <si>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</si>
  <si>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</si>
  <si>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</si>
  <si>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</si>
  <si>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</si>
  <si>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</si>
  <si>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</si>
  <si>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</si>
  <si>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</si>
  <si>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</si>
  <si>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</si>
  <si>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</si>
  <si>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</si>
  <si>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</si>
  <si>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</si>
  <si>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</si>
  <si>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</si>
  <si>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</si>
  <si>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</si>
  <si>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</si>
  <si>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</si>
  <si>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</si>
  <si>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</si>
  <si>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</si>
  <si>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</si>
  <si>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</si>
  <si>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</si>
  <si>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</si>
  <si>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</si>
  <si>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نیروترانس‌</t>
  </si>
  <si>
    <t>واسپاری ملت</t>
  </si>
  <si>
    <t>کالسیمین‌</t>
  </si>
  <si>
    <t>کویر تایر</t>
  </si>
  <si>
    <t>ح . تامین سرمایه لوتوس پارسیان</t>
  </si>
  <si>
    <t>صنایع گلدیران</t>
  </si>
  <si>
    <t>کارخانجات‌داروپخش‌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</si>
  <si>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</si>
  <si>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</si>
  <si>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</si>
  <si>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</si>
  <si>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</si>
  <si>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</si>
  <si>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</si>
  <si>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</si>
  <si>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</si>
  <si>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</si>
  <si>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</si>
  <si>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</si>
  <si>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</si>
  <si>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</si>
  <si>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</si>
  <si>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</si>
  <si>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</si>
  <si>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</si>
  <si>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</si>
  <si>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اسنادخزانه-م1بودجه00-030821</t>
  </si>
  <si>
    <t>1400/02/22</t>
  </si>
  <si>
    <t>1403/08/21</t>
  </si>
  <si>
    <t>اسنادخزانه-م1بودجه99-010621</t>
  </si>
  <si>
    <t>1399/09/01</t>
  </si>
  <si>
    <t>1401/06/21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</si>
  <si>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</si>
  <si>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</si>
  <si>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</si>
  <si>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</si>
  <si>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</si>
  <si>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</si>
  <si>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</si>
  <si>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</si>
  <si>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</si>
  <si>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</si>
  <si>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</si>
  <si>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</si>
  <si>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</si>
  <si>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</si>
  <si>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</si>
  <si>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</si>
  <si>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</si>
  <si>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</si>
  <si>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</si>
  <si>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</si>
  <si>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</si>
  <si>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</si>
  <si>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</si>
  <si>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</si>
  <si>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</si>
  <si>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</si>
  <si>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</si>
  <si>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</si>
  <si>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</si>
  <si>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0107</t>
  </si>
  <si>
    <t>1399/05/21</t>
  </si>
  <si>
    <t>1401/07/21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</si>
  <si>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</si>
  <si>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</si>
  <si>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</si>
  <si>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</si>
  <si>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</si>
  <si>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</si>
  <si>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</si>
  <si>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</si>
  <si>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</si>
  <si>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</si>
  <si>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</si>
  <si>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</si>
  <si>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</si>
  <si>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منفعت دولتی4-شرایط خاص14010729</t>
  </si>
  <si>
    <t>1398/07/29</t>
  </si>
  <si>
    <t>1401/07/29</t>
  </si>
  <si>
    <t>اسنادخزانه-م8بودجه99-020606</t>
  </si>
  <si>
    <t>1399/09/25</t>
  </si>
  <si>
    <t>1402/06/06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</si>
  <si>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</si>
  <si>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</si>
  <si>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</si>
  <si>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</si>
  <si>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</si>
  <si>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</si>
  <si>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</si>
  <si>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</si>
  <si>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</si>
  <si>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</si>
  <si>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</si>
  <si>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</si>
  <si>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</si>
  <si>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</si>
  <si>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</si>
  <si>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</si>
  <si>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</si>
  <si>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</si>
  <si>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</si>
  <si>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</si>
  <si>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</si>
  <si>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</si>
  <si>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</si>
  <si>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</si>
  <si>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</si>
  <si>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</si>
  <si>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</si>
  <si>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</si>
  <si>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</si>
  <si>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دولت3-ش.خ 0104</t>
  </si>
  <si>
    <t>1401/04/03</t>
  </si>
  <si>
    <t>مرابحه عام دولت3-ش.خ 0103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</si>
  <si>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</si>
  <si>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</si>
  <si>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</si>
  <si>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</si>
  <si>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</si>
  <si>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</si>
  <si>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</si>
  <si>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</si>
  <si>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</si>
  <si>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</si>
  <si>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</si>
  <si>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</si>
  <si>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</si>
  <si>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1401/05/13</t>
  </si>
  <si>
    <t>1401/04/29</t>
  </si>
  <si>
    <t>1401/04/30</t>
  </si>
  <si>
    <t>1401/04/22</t>
  </si>
  <si>
    <t>1401/04/02</t>
  </si>
  <si>
    <t>1401/02/29</t>
  </si>
  <si>
    <t>1401/04/16</t>
  </si>
  <si>
    <t>1401/03/08</t>
  </si>
  <si>
    <t>1401/02/28</t>
  </si>
  <si>
    <t>فرآورده‌های‌نسوزآذر</t>
  </si>
  <si>
    <t>1401/02/25</t>
  </si>
  <si>
    <t>1401/02/10</t>
  </si>
  <si>
    <t>1401/04/18</t>
  </si>
  <si>
    <t>1401/05/11</t>
  </si>
  <si>
    <t>1401/04/26</t>
  </si>
  <si>
    <t>1401/03/31</t>
  </si>
  <si>
    <t>1401/05/25</t>
  </si>
  <si>
    <t>1401/04/20</t>
  </si>
  <si>
    <t>1401/04/15</t>
  </si>
  <si>
    <t>1401/04/14</t>
  </si>
  <si>
    <t>1401/03/22</t>
  </si>
  <si>
    <t>1401/01/31</t>
  </si>
  <si>
    <t>سیمان خوزستان</t>
  </si>
  <si>
    <t>1401/03/02</t>
  </si>
  <si>
    <t>1401/02/31</t>
  </si>
  <si>
    <t>1401/02/19</t>
  </si>
  <si>
    <t>1401/06/16</t>
  </si>
  <si>
    <t>1401/04/12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</si>
  <si>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</si>
  <si>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</si>
  <si>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</si>
  <si>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</si>
  <si>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</si>
  <si>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</si>
  <si>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</si>
  <si>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1401/03/18</t>
  </si>
  <si>
    <t>1401/04/01</t>
  </si>
  <si>
    <t>بهای فروش</t>
  </si>
  <si>
    <t>ارزش دفتری</t>
  </si>
  <si>
    <t>سود و زیان ناشی از تغییر قیمت</t>
  </si>
  <si>
    <t>سود و زیان ناشی از فروش</t>
  </si>
  <si>
    <t>ح . سیمان‌ارومیه‌</t>
  </si>
  <si>
    <t>کشتیرانی جمهوری اسلامی ایران</t>
  </si>
  <si>
    <t>فولاد خراسان</t>
  </si>
  <si>
    <t>ح . پخش هجرت</t>
  </si>
  <si>
    <t>ح . سرمایه گذاری صبا تامین</t>
  </si>
  <si>
    <t>صندوق طلای عیار مفید</t>
  </si>
  <si>
    <t>ح. پالایش نفت تبریز</t>
  </si>
  <si>
    <t>ح . توسعه‌معادن‌وفلزات‌</t>
  </si>
  <si>
    <t>بانک‌ کارآفرین‌</t>
  </si>
  <si>
    <t>اسنادخزانه-م14بودجه98-010318</t>
  </si>
  <si>
    <t>اسنادخزانه-م15بودجه98-010406</t>
  </si>
  <si>
    <t>اسنادخزانه-م13بودجه98-010219</t>
  </si>
  <si>
    <t>اسنادخزانه-م18بودجه99-010323</t>
  </si>
  <si>
    <t>اسنادخزانه-م17بودجه98-010512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</si>
  <si>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</si>
  <si>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</si>
  <si>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</si>
  <si>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</si>
  <si>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</si>
  <si>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</si>
  <si>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</si>
  <si>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</si>
  <si>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</si>
  <si>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</si>
  <si>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</si>
  <si>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</si>
  <si>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</si>
  <si>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</si>
  <si>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</si>
  <si>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1401/06/01</t>
  </si>
  <si>
    <t>-</t>
  </si>
  <si>
    <t>سایر</t>
  </si>
  <si>
    <t>از ابتدای سال مالی</t>
  </si>
  <si>
    <t xml:space="preserve"> تا پایان ماه</t>
  </si>
  <si>
    <t>سایر درامد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</si>
</sst>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37" fontId="2" fillId="0" borderId="0" xfId="0" applyNumberFormat="1" applyFont="1"/>
    <xf numFmtId="0" fontId="5" fillId="0" borderId="0" xfId="0" applyFont="1" applyAlignment="1">
      <alignment wrapText="1"/>
    </xf>
    <xf numFmtId="164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3E8B596-32AB-C39D-337B-FAD9D054A1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C687-9E33-4D48-95B7-0A17C0713033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32</xdr:row>
                <xdr:rowOff>9525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6"/>
  <sheetViews>
    <sheetView rightToLeft="1" workbookViewId="0">
      <selection activeCell="I24" sqref="I24"/>
    </sheetView>
  </sheetViews>
  <sheetFormatPr defaultRowHeight="24"/>
  <cols>
    <col min="1" max="1" width="33.140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20.5703125" style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199</v>
      </c>
      <c r="D6" s="18" t="s">
        <v>199</v>
      </c>
      <c r="E6" s="18" t="s">
        <v>199</v>
      </c>
      <c r="F6" s="18" t="s">
        <v>199</v>
      </c>
      <c r="G6" s="18" t="s">
        <v>199</v>
      </c>
      <c r="H6" s="18" t="s">
        <v>199</v>
      </c>
      <c r="I6" s="18" t="s">
        <v>199</v>
      </c>
      <c r="J6" s="18" t="s">
        <v>199</v>
      </c>
      <c r="K6" s="18" t="s">
        <v>199</v>
      </c>
      <c r="M6" s="18" t="s">
        <v>200</v>
      </c>
      <c r="N6" s="18" t="s">
        <v>200</v>
      </c>
      <c r="O6" s="18" t="s">
        <v>200</v>
      </c>
      <c r="P6" s="18" t="s">
        <v>200</v>
      </c>
      <c r="Q6" s="18" t="s">
        <v>200</v>
      </c>
      <c r="R6" s="18" t="s">
        <v>200</v>
      </c>
      <c r="S6" s="18" t="s">
        <v>200</v>
      </c>
      <c r="T6" s="18" t="s">
        <v>200</v>
      </c>
      <c r="U6" s="18" t="s">
        <v>200</v>
      </c>
    </row>
    <row r="7" spans="1:21" ht="24.75">
      <c r="A7" s="18" t="s">
        <v>3</v>
      </c>
      <c r="C7" s="18" t="s">
        <v>278</v>
      </c>
      <c r="E7" s="18" t="s">
        <v>279</v>
      </c>
      <c r="G7" s="18" t="s">
        <v>280</v>
      </c>
      <c r="I7" s="18" t="s">
        <v>184</v>
      </c>
      <c r="K7" s="18" t="s">
        <v>281</v>
      </c>
      <c r="M7" s="18" t="s">
        <v>278</v>
      </c>
      <c r="O7" s="18" t="s">
        <v>279</v>
      </c>
      <c r="Q7" s="18" t="s">
        <v>280</v>
      </c>
      <c r="S7" s="18" t="s">
        <v>184</v>
      </c>
      <c r="U7" s="18" t="s">
        <v>281</v>
      </c>
    </row>
    <row r="8" spans="1:21">
      <c r="A8" s="1" t="s">
        <v>58</v>
      </c>
      <c r="C8" s="8">
        <v>0</v>
      </c>
      <c r="D8" s="8"/>
      <c r="E8" s="8">
        <v>79643770782</v>
      </c>
      <c r="F8" s="8"/>
      <c r="G8" s="8">
        <v>-64005587817</v>
      </c>
      <c r="H8" s="8"/>
      <c r="I8" s="8">
        <f>C8+E8+G8</f>
        <v>15638182965</v>
      </c>
      <c r="J8" s="8"/>
      <c r="K8" s="9">
        <f>I8/$I$104</f>
        <v>-2.7009430990480459E-2</v>
      </c>
      <c r="L8" s="8"/>
      <c r="M8" s="8">
        <v>29370918407</v>
      </c>
      <c r="N8" s="8"/>
      <c r="O8" s="8">
        <v>-12733780836</v>
      </c>
      <c r="P8" s="8"/>
      <c r="Q8" s="8">
        <v>-89771772224</v>
      </c>
      <c r="R8" s="8"/>
      <c r="S8" s="8">
        <f>M8+O8+Q8</f>
        <v>-73134634653</v>
      </c>
      <c r="T8" s="8"/>
      <c r="U8" s="9">
        <f>S8/$S$104</f>
        <v>3.091394852180639E-2</v>
      </c>
    </row>
    <row r="9" spans="1:21">
      <c r="A9" s="1" t="s">
        <v>94</v>
      </c>
      <c r="C9" s="8">
        <v>0</v>
      </c>
      <c r="D9" s="8"/>
      <c r="E9" s="8">
        <v>-225740544</v>
      </c>
      <c r="F9" s="8"/>
      <c r="G9" s="8">
        <v>-276886647</v>
      </c>
      <c r="H9" s="8"/>
      <c r="I9" s="8">
        <f t="shared" ref="I9:I72" si="0">C9+E9+G9</f>
        <v>-502627191</v>
      </c>
      <c r="J9" s="8"/>
      <c r="K9" s="9">
        <f t="shared" ref="K9:K72" si="1">I9/$I$104</f>
        <v>8.6811072997658456E-4</v>
      </c>
      <c r="L9" s="8"/>
      <c r="M9" s="8">
        <v>4630797546</v>
      </c>
      <c r="N9" s="8"/>
      <c r="O9" s="8">
        <v>-8864571418</v>
      </c>
      <c r="P9" s="8"/>
      <c r="Q9" s="8">
        <v>-2109495482</v>
      </c>
      <c r="R9" s="8"/>
      <c r="S9" s="8">
        <f t="shared" ref="S9:S72" si="2">M9+O9+Q9</f>
        <v>-6343269354</v>
      </c>
      <c r="T9" s="8"/>
      <c r="U9" s="9">
        <f t="shared" ref="U9:U72" si="3">S9/$S$104</f>
        <v>2.6812946177952116E-3</v>
      </c>
    </row>
    <row r="10" spans="1:21">
      <c r="A10" s="1" t="s">
        <v>89</v>
      </c>
      <c r="C10" s="8">
        <v>0</v>
      </c>
      <c r="D10" s="8"/>
      <c r="E10" s="8">
        <v>-9994717791</v>
      </c>
      <c r="F10" s="8"/>
      <c r="G10" s="8">
        <v>-262393563</v>
      </c>
      <c r="H10" s="8"/>
      <c r="I10" s="8">
        <f t="shared" si="0"/>
        <v>-10257111354</v>
      </c>
      <c r="J10" s="8"/>
      <c r="K10" s="9">
        <f t="shared" si="1"/>
        <v>1.7715532673941738E-2</v>
      </c>
      <c r="L10" s="8"/>
      <c r="M10" s="8">
        <v>2798664016</v>
      </c>
      <c r="N10" s="8"/>
      <c r="O10" s="8">
        <v>-60965644629</v>
      </c>
      <c r="P10" s="8"/>
      <c r="Q10" s="8">
        <v>-262393563</v>
      </c>
      <c r="R10" s="8"/>
      <c r="S10" s="8">
        <f t="shared" si="2"/>
        <v>-58429374176</v>
      </c>
      <c r="T10" s="8"/>
      <c r="U10" s="9">
        <f t="shared" si="3"/>
        <v>2.4698047293302963E-2</v>
      </c>
    </row>
    <row r="11" spans="1:21">
      <c r="A11" s="1" t="s">
        <v>55</v>
      </c>
      <c r="C11" s="8">
        <v>0</v>
      </c>
      <c r="D11" s="8"/>
      <c r="E11" s="8">
        <v>3746546972</v>
      </c>
      <c r="F11" s="8"/>
      <c r="G11" s="8">
        <v>-142762913</v>
      </c>
      <c r="H11" s="8"/>
      <c r="I11" s="8">
        <f t="shared" si="0"/>
        <v>3603784059</v>
      </c>
      <c r="J11" s="8"/>
      <c r="K11" s="9">
        <f t="shared" si="1"/>
        <v>-6.2242625670772137E-3</v>
      </c>
      <c r="L11" s="8"/>
      <c r="M11" s="8">
        <v>13388599665</v>
      </c>
      <c r="N11" s="8"/>
      <c r="O11" s="8">
        <v>-47453403710</v>
      </c>
      <c r="P11" s="8"/>
      <c r="Q11" s="8">
        <v>-142762913</v>
      </c>
      <c r="R11" s="8"/>
      <c r="S11" s="8">
        <f t="shared" si="2"/>
        <v>-34207566958</v>
      </c>
      <c r="T11" s="8"/>
      <c r="U11" s="9">
        <f t="shared" si="3"/>
        <v>1.445950976597213E-2</v>
      </c>
    </row>
    <row r="12" spans="1:21">
      <c r="A12" s="1" t="s">
        <v>85</v>
      </c>
      <c r="C12" s="8">
        <v>0</v>
      </c>
      <c r="D12" s="8"/>
      <c r="E12" s="8">
        <v>37108006209</v>
      </c>
      <c r="F12" s="8"/>
      <c r="G12" s="8">
        <v>-39636547638</v>
      </c>
      <c r="H12" s="8"/>
      <c r="I12" s="8">
        <f t="shared" si="0"/>
        <v>-2528541429</v>
      </c>
      <c r="J12" s="8"/>
      <c r="K12" s="9">
        <f t="shared" si="1"/>
        <v>4.3671611584285069E-3</v>
      </c>
      <c r="L12" s="8"/>
      <c r="M12" s="8">
        <v>47402269630</v>
      </c>
      <c r="N12" s="8"/>
      <c r="O12" s="8">
        <v>-49064495880</v>
      </c>
      <c r="P12" s="8"/>
      <c r="Q12" s="8">
        <v>-72829256713</v>
      </c>
      <c r="R12" s="8"/>
      <c r="S12" s="8">
        <f t="shared" si="2"/>
        <v>-74491482963</v>
      </c>
      <c r="T12" s="8"/>
      <c r="U12" s="9">
        <f t="shared" si="3"/>
        <v>3.1487487160595767E-2</v>
      </c>
    </row>
    <row r="13" spans="1:21">
      <c r="A13" s="1" t="s">
        <v>49</v>
      </c>
      <c r="C13" s="8">
        <v>0</v>
      </c>
      <c r="D13" s="8"/>
      <c r="E13" s="8">
        <v>-1922774856</v>
      </c>
      <c r="F13" s="8"/>
      <c r="G13" s="8">
        <v>-1382441320</v>
      </c>
      <c r="H13" s="8"/>
      <c r="I13" s="8">
        <f t="shared" si="0"/>
        <v>-3305216176</v>
      </c>
      <c r="J13" s="8"/>
      <c r="K13" s="9">
        <f t="shared" si="1"/>
        <v>5.7085921308180389E-3</v>
      </c>
      <c r="L13" s="8"/>
      <c r="M13" s="8">
        <v>3005726845</v>
      </c>
      <c r="N13" s="8"/>
      <c r="O13" s="8">
        <v>-18569792772</v>
      </c>
      <c r="P13" s="8"/>
      <c r="Q13" s="8">
        <v>-3758315273</v>
      </c>
      <c r="R13" s="8"/>
      <c r="S13" s="8">
        <f t="shared" si="2"/>
        <v>-19322381200</v>
      </c>
      <c r="T13" s="8"/>
      <c r="U13" s="9">
        <f t="shared" si="3"/>
        <v>8.1675542726050519E-3</v>
      </c>
    </row>
    <row r="14" spans="1:21">
      <c r="A14" s="1" t="s">
        <v>39</v>
      </c>
      <c r="C14" s="8">
        <v>0</v>
      </c>
      <c r="D14" s="8"/>
      <c r="E14" s="8">
        <v>-27035653755</v>
      </c>
      <c r="F14" s="8"/>
      <c r="G14" s="8">
        <v>17892916</v>
      </c>
      <c r="H14" s="8"/>
      <c r="I14" s="8">
        <f t="shared" si="0"/>
        <v>-27017760839</v>
      </c>
      <c r="J14" s="8"/>
      <c r="K14" s="9">
        <f t="shared" si="1"/>
        <v>4.6663627643409908E-2</v>
      </c>
      <c r="L14" s="8"/>
      <c r="M14" s="8">
        <v>12882649600</v>
      </c>
      <c r="N14" s="8"/>
      <c r="O14" s="8">
        <v>-28687132978</v>
      </c>
      <c r="P14" s="8"/>
      <c r="Q14" s="8">
        <v>180125804</v>
      </c>
      <c r="R14" s="8"/>
      <c r="S14" s="8">
        <f t="shared" si="2"/>
        <v>-15624357574</v>
      </c>
      <c r="T14" s="8"/>
      <c r="U14" s="9">
        <f t="shared" si="3"/>
        <v>6.6044027979446345E-3</v>
      </c>
    </row>
    <row r="15" spans="1:21">
      <c r="A15" s="1" t="s">
        <v>40</v>
      </c>
      <c r="C15" s="8">
        <v>0</v>
      </c>
      <c r="D15" s="8"/>
      <c r="E15" s="8">
        <v>671580140</v>
      </c>
      <c r="F15" s="8"/>
      <c r="G15" s="8">
        <v>-23459468</v>
      </c>
      <c r="H15" s="8"/>
      <c r="I15" s="8">
        <f t="shared" si="0"/>
        <v>648120672</v>
      </c>
      <c r="J15" s="8"/>
      <c r="K15" s="9">
        <f t="shared" si="1"/>
        <v>-1.1193992680010711E-3</v>
      </c>
      <c r="L15" s="8"/>
      <c r="M15" s="8">
        <v>7467711689</v>
      </c>
      <c r="N15" s="8"/>
      <c r="O15" s="8">
        <v>-466408325</v>
      </c>
      <c r="P15" s="8"/>
      <c r="Q15" s="8">
        <v>-357109709</v>
      </c>
      <c r="R15" s="8"/>
      <c r="S15" s="8">
        <f t="shared" si="2"/>
        <v>6644193655</v>
      </c>
      <c r="T15" s="8"/>
      <c r="U15" s="9">
        <f t="shared" si="3"/>
        <v>-2.8084950665868565E-3</v>
      </c>
    </row>
    <row r="16" spans="1:21">
      <c r="A16" s="1" t="s">
        <v>91</v>
      </c>
      <c r="C16" s="8">
        <v>0</v>
      </c>
      <c r="D16" s="8"/>
      <c r="E16" s="8">
        <v>-54253982154</v>
      </c>
      <c r="F16" s="8"/>
      <c r="G16" s="8">
        <v>-693936144</v>
      </c>
      <c r="H16" s="8"/>
      <c r="I16" s="8">
        <f t="shared" si="0"/>
        <v>-54947918298</v>
      </c>
      <c r="J16" s="8"/>
      <c r="K16" s="9">
        <f t="shared" si="1"/>
        <v>9.4903097799916902E-2</v>
      </c>
      <c r="L16" s="8"/>
      <c r="M16" s="8">
        <v>84256469100</v>
      </c>
      <c r="N16" s="8"/>
      <c r="O16" s="8">
        <v>-235852001111</v>
      </c>
      <c r="P16" s="8"/>
      <c r="Q16" s="8">
        <v>-16312198194</v>
      </c>
      <c r="R16" s="8"/>
      <c r="S16" s="8">
        <f t="shared" si="2"/>
        <v>-167907730205</v>
      </c>
      <c r="T16" s="8"/>
      <c r="U16" s="9">
        <f t="shared" si="3"/>
        <v>7.0974456255902041E-2</v>
      </c>
    </row>
    <row r="17" spans="1:21">
      <c r="A17" s="1" t="s">
        <v>48</v>
      </c>
      <c r="C17" s="8">
        <v>0</v>
      </c>
      <c r="D17" s="8"/>
      <c r="E17" s="8">
        <v>-39506396766</v>
      </c>
      <c r="F17" s="8"/>
      <c r="G17" s="8">
        <v>-346742267</v>
      </c>
      <c r="H17" s="8"/>
      <c r="I17" s="8">
        <f t="shared" si="0"/>
        <v>-39853139033</v>
      </c>
      <c r="J17" s="8"/>
      <c r="K17" s="9">
        <f t="shared" si="1"/>
        <v>6.8832204539041639E-2</v>
      </c>
      <c r="L17" s="8"/>
      <c r="M17" s="8">
        <v>20342612275</v>
      </c>
      <c r="N17" s="8"/>
      <c r="O17" s="8">
        <v>-63105056412</v>
      </c>
      <c r="P17" s="8"/>
      <c r="Q17" s="8">
        <v>-44360951437</v>
      </c>
      <c r="R17" s="8"/>
      <c r="S17" s="8">
        <f t="shared" si="2"/>
        <v>-87123395574</v>
      </c>
      <c r="T17" s="8"/>
      <c r="U17" s="9">
        <f t="shared" si="3"/>
        <v>3.6826985990954561E-2</v>
      </c>
    </row>
    <row r="18" spans="1:21">
      <c r="A18" s="1" t="s">
        <v>75</v>
      </c>
      <c r="C18" s="8">
        <v>0</v>
      </c>
      <c r="D18" s="8"/>
      <c r="E18" s="8">
        <v>-28116450565</v>
      </c>
      <c r="F18" s="8"/>
      <c r="G18" s="8">
        <v>-9878529580</v>
      </c>
      <c r="H18" s="8"/>
      <c r="I18" s="8">
        <f t="shared" si="0"/>
        <v>-37994980145</v>
      </c>
      <c r="J18" s="8"/>
      <c r="K18" s="9">
        <f t="shared" si="1"/>
        <v>6.5622892154916845E-2</v>
      </c>
      <c r="L18" s="8"/>
      <c r="M18" s="8">
        <v>0</v>
      </c>
      <c r="N18" s="8"/>
      <c r="O18" s="8">
        <v>-33113170137</v>
      </c>
      <c r="P18" s="8"/>
      <c r="Q18" s="8">
        <v>-5825613742</v>
      </c>
      <c r="R18" s="8"/>
      <c r="S18" s="8">
        <f t="shared" si="2"/>
        <v>-38938783879</v>
      </c>
      <c r="T18" s="8"/>
      <c r="U18" s="9">
        <f t="shared" si="3"/>
        <v>1.6459391176951377E-2</v>
      </c>
    </row>
    <row r="19" spans="1:21">
      <c r="A19" s="1" t="s">
        <v>38</v>
      </c>
      <c r="C19" s="8">
        <v>0</v>
      </c>
      <c r="D19" s="8"/>
      <c r="E19" s="8">
        <v>13757418341</v>
      </c>
      <c r="F19" s="8"/>
      <c r="G19" s="8">
        <v>-15629008066</v>
      </c>
      <c r="H19" s="8"/>
      <c r="I19" s="8">
        <f t="shared" si="0"/>
        <v>-1871589725</v>
      </c>
      <c r="J19" s="8"/>
      <c r="K19" s="9">
        <f t="shared" si="1"/>
        <v>3.2325094055375633E-3</v>
      </c>
      <c r="L19" s="8"/>
      <c r="M19" s="8">
        <v>0</v>
      </c>
      <c r="N19" s="8"/>
      <c r="O19" s="8">
        <v>-39548514701</v>
      </c>
      <c r="P19" s="8"/>
      <c r="Q19" s="8">
        <v>-63837412823</v>
      </c>
      <c r="R19" s="8"/>
      <c r="S19" s="8">
        <f t="shared" si="2"/>
        <v>-103385927524</v>
      </c>
      <c r="T19" s="8"/>
      <c r="U19" s="9">
        <f t="shared" si="3"/>
        <v>4.3701144560582543E-2</v>
      </c>
    </row>
    <row r="20" spans="1:21">
      <c r="A20" s="1" t="s">
        <v>90</v>
      </c>
      <c r="C20" s="8">
        <v>0</v>
      </c>
      <c r="D20" s="8"/>
      <c r="E20" s="8">
        <v>4911033657</v>
      </c>
      <c r="F20" s="8"/>
      <c r="G20" s="8">
        <v>-3923836075</v>
      </c>
      <c r="H20" s="8"/>
      <c r="I20" s="8">
        <f t="shared" si="0"/>
        <v>987197582</v>
      </c>
      <c r="J20" s="8"/>
      <c r="K20" s="9">
        <f t="shared" si="1"/>
        <v>-1.7050347233226767E-3</v>
      </c>
      <c r="L20" s="8"/>
      <c r="M20" s="8">
        <v>0</v>
      </c>
      <c r="N20" s="8"/>
      <c r="O20" s="8">
        <v>-2085336850</v>
      </c>
      <c r="P20" s="8"/>
      <c r="Q20" s="8">
        <v>-22891539788</v>
      </c>
      <c r="R20" s="8"/>
      <c r="S20" s="8">
        <f t="shared" si="2"/>
        <v>-24976876638</v>
      </c>
      <c r="T20" s="8"/>
      <c r="U20" s="9">
        <f t="shared" si="3"/>
        <v>1.0557704735740655E-2</v>
      </c>
    </row>
    <row r="21" spans="1:21">
      <c r="A21" s="1" t="s">
        <v>42</v>
      </c>
      <c r="C21" s="8">
        <v>0</v>
      </c>
      <c r="D21" s="8"/>
      <c r="E21" s="8">
        <v>-6399693900</v>
      </c>
      <c r="F21" s="8"/>
      <c r="G21" s="8">
        <v>0</v>
      </c>
      <c r="H21" s="8"/>
      <c r="I21" s="8">
        <f t="shared" si="0"/>
        <v>-6399693900</v>
      </c>
      <c r="J21" s="8"/>
      <c r="K21" s="9">
        <f t="shared" si="1"/>
        <v>1.1053208108583396E-2</v>
      </c>
      <c r="L21" s="8"/>
      <c r="M21" s="8">
        <v>5448161765</v>
      </c>
      <c r="N21" s="8"/>
      <c r="O21" s="8">
        <v>12107529009</v>
      </c>
      <c r="P21" s="8"/>
      <c r="Q21" s="8">
        <v>3248311681</v>
      </c>
      <c r="R21" s="8"/>
      <c r="S21" s="8">
        <f t="shared" si="2"/>
        <v>20804002455</v>
      </c>
      <c r="T21" s="8"/>
      <c r="U21" s="9">
        <f t="shared" si="3"/>
        <v>-8.7938343302439992E-3</v>
      </c>
    </row>
    <row r="22" spans="1:21">
      <c r="A22" s="1" t="s">
        <v>245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9">
        <f t="shared" si="1"/>
        <v>0</v>
      </c>
      <c r="L22" s="8"/>
      <c r="M22" s="8">
        <v>2008882271</v>
      </c>
      <c r="N22" s="8"/>
      <c r="O22" s="8">
        <v>0</v>
      </c>
      <c r="P22" s="8"/>
      <c r="Q22" s="8">
        <v>-2979016237</v>
      </c>
      <c r="R22" s="8"/>
      <c r="S22" s="8">
        <f t="shared" si="2"/>
        <v>-970133966</v>
      </c>
      <c r="T22" s="8"/>
      <c r="U22" s="9">
        <f t="shared" si="3"/>
        <v>4.1007481101773232E-4</v>
      </c>
    </row>
    <row r="23" spans="1:21">
      <c r="A23" s="1" t="s">
        <v>56</v>
      </c>
      <c r="C23" s="8">
        <v>0</v>
      </c>
      <c r="D23" s="8"/>
      <c r="E23" s="8">
        <v>22162206955</v>
      </c>
      <c r="F23" s="8"/>
      <c r="G23" s="8">
        <v>0</v>
      </c>
      <c r="H23" s="8"/>
      <c r="I23" s="8">
        <f t="shared" si="0"/>
        <v>22162206955</v>
      </c>
      <c r="J23" s="8"/>
      <c r="K23" s="9">
        <f t="shared" si="1"/>
        <v>-3.8277375363079374E-2</v>
      </c>
      <c r="L23" s="8"/>
      <c r="M23" s="8">
        <v>1713936685</v>
      </c>
      <c r="N23" s="8"/>
      <c r="O23" s="8">
        <v>55327569470</v>
      </c>
      <c r="P23" s="8"/>
      <c r="Q23" s="8">
        <v>7696519463</v>
      </c>
      <c r="R23" s="8"/>
      <c r="S23" s="8">
        <f t="shared" si="2"/>
        <v>64738025618</v>
      </c>
      <c r="T23" s="8"/>
      <c r="U23" s="9">
        <f t="shared" si="3"/>
        <v>-2.7364708948828274E-2</v>
      </c>
    </row>
    <row r="24" spans="1:21">
      <c r="A24" s="1" t="s">
        <v>41</v>
      </c>
      <c r="C24" s="8">
        <v>0</v>
      </c>
      <c r="D24" s="8"/>
      <c r="E24" s="8">
        <v>-15658275600</v>
      </c>
      <c r="F24" s="8"/>
      <c r="G24" s="8">
        <v>0</v>
      </c>
      <c r="H24" s="8"/>
      <c r="I24" s="8">
        <f t="shared" si="0"/>
        <v>-15658275600</v>
      </c>
      <c r="J24" s="8"/>
      <c r="K24" s="9">
        <f t="shared" si="1"/>
        <v>2.7044133912147508E-2</v>
      </c>
      <c r="L24" s="8"/>
      <c r="M24" s="8">
        <v>16232298137</v>
      </c>
      <c r="N24" s="8"/>
      <c r="O24" s="8">
        <v>-20996324095</v>
      </c>
      <c r="P24" s="8"/>
      <c r="Q24" s="8">
        <v>77524872</v>
      </c>
      <c r="R24" s="8"/>
      <c r="S24" s="8">
        <f t="shared" si="2"/>
        <v>-4686501086</v>
      </c>
      <c r="T24" s="8"/>
      <c r="U24" s="9">
        <f t="shared" si="3"/>
        <v>1.9809800651550916E-3</v>
      </c>
    </row>
    <row r="25" spans="1:21">
      <c r="A25" s="1" t="s">
        <v>265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9">
        <f t="shared" si="1"/>
        <v>0</v>
      </c>
      <c r="L25" s="8"/>
      <c r="M25" s="8">
        <v>0</v>
      </c>
      <c r="N25" s="8"/>
      <c r="O25" s="8">
        <v>0</v>
      </c>
      <c r="P25" s="8"/>
      <c r="Q25" s="8">
        <v>16311064391</v>
      </c>
      <c r="R25" s="8"/>
      <c r="S25" s="8">
        <f t="shared" si="2"/>
        <v>16311064391</v>
      </c>
      <c r="T25" s="8"/>
      <c r="U25" s="9">
        <f t="shared" si="3"/>
        <v>-6.8946731915964978E-3</v>
      </c>
    </row>
    <row r="26" spans="1:21">
      <c r="A26" s="1" t="s">
        <v>219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9">
        <f t="shared" si="1"/>
        <v>0</v>
      </c>
      <c r="L26" s="8"/>
      <c r="M26" s="8">
        <v>1743283582</v>
      </c>
      <c r="N26" s="8"/>
      <c r="O26" s="8">
        <v>0</v>
      </c>
      <c r="P26" s="8"/>
      <c r="Q26" s="8">
        <v>11393005348</v>
      </c>
      <c r="R26" s="8"/>
      <c r="S26" s="8">
        <f t="shared" si="2"/>
        <v>13136288930</v>
      </c>
      <c r="T26" s="8"/>
      <c r="U26" s="9">
        <f t="shared" si="3"/>
        <v>-5.5526982759451999E-3</v>
      </c>
    </row>
    <row r="27" spans="1:21">
      <c r="A27" s="1" t="s">
        <v>79</v>
      </c>
      <c r="C27" s="8">
        <v>0</v>
      </c>
      <c r="D27" s="8"/>
      <c r="E27" s="8">
        <v>72719837</v>
      </c>
      <c r="F27" s="8"/>
      <c r="G27" s="8">
        <v>0</v>
      </c>
      <c r="H27" s="8"/>
      <c r="I27" s="8">
        <f t="shared" si="0"/>
        <v>72719837</v>
      </c>
      <c r="J27" s="8"/>
      <c r="K27" s="9">
        <f t="shared" si="1"/>
        <v>-1.2559780272979352E-4</v>
      </c>
      <c r="L27" s="8"/>
      <c r="M27" s="8">
        <v>1673002800</v>
      </c>
      <c r="N27" s="8"/>
      <c r="O27" s="8">
        <v>-2181595109</v>
      </c>
      <c r="P27" s="8"/>
      <c r="Q27" s="8">
        <v>-2642140548</v>
      </c>
      <c r="R27" s="8"/>
      <c r="S27" s="8">
        <f t="shared" si="2"/>
        <v>-3150732857</v>
      </c>
      <c r="T27" s="8"/>
      <c r="U27" s="9">
        <f t="shared" si="3"/>
        <v>1.3318121271734082E-3</v>
      </c>
    </row>
    <row r="28" spans="1:21">
      <c r="A28" s="1" t="s">
        <v>81</v>
      </c>
      <c r="C28" s="8">
        <v>0</v>
      </c>
      <c r="D28" s="8"/>
      <c r="E28" s="8">
        <v>-16851006378</v>
      </c>
      <c r="F28" s="8"/>
      <c r="G28" s="8">
        <v>0</v>
      </c>
      <c r="H28" s="8"/>
      <c r="I28" s="8">
        <f t="shared" si="0"/>
        <v>-16851006378</v>
      </c>
      <c r="J28" s="8"/>
      <c r="K28" s="9">
        <f t="shared" si="1"/>
        <v>2.9104154549501209E-2</v>
      </c>
      <c r="L28" s="8"/>
      <c r="M28" s="8">
        <v>57490940000</v>
      </c>
      <c r="N28" s="8"/>
      <c r="O28" s="8">
        <v>-390403263764</v>
      </c>
      <c r="P28" s="8"/>
      <c r="Q28" s="8">
        <v>-35994361769</v>
      </c>
      <c r="R28" s="8"/>
      <c r="S28" s="8">
        <f t="shared" si="2"/>
        <v>-368906685533</v>
      </c>
      <c r="T28" s="8"/>
      <c r="U28" s="9">
        <f t="shared" si="3"/>
        <v>0.15593654552357256</v>
      </c>
    </row>
    <row r="29" spans="1:21">
      <c r="A29" s="1" t="s">
        <v>266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9">
        <f t="shared" si="1"/>
        <v>0</v>
      </c>
      <c r="L29" s="8"/>
      <c r="M29" s="8">
        <v>0</v>
      </c>
      <c r="N29" s="8"/>
      <c r="O29" s="8">
        <v>0</v>
      </c>
      <c r="P29" s="8"/>
      <c r="Q29" s="8">
        <v>-70399203</v>
      </c>
      <c r="R29" s="8"/>
      <c r="S29" s="8">
        <f t="shared" si="2"/>
        <v>-70399203</v>
      </c>
      <c r="T29" s="8"/>
      <c r="U29" s="9">
        <f t="shared" si="3"/>
        <v>2.9757683864069526E-5</v>
      </c>
    </row>
    <row r="30" spans="1:21">
      <c r="A30" s="1" t="s">
        <v>97</v>
      </c>
      <c r="C30" s="8">
        <v>0</v>
      </c>
      <c r="D30" s="8"/>
      <c r="E30" s="8">
        <v>-1948338000</v>
      </c>
      <c r="F30" s="8"/>
      <c r="G30" s="8">
        <v>0</v>
      </c>
      <c r="H30" s="8"/>
      <c r="I30" s="8">
        <f t="shared" si="0"/>
        <v>-1948338000</v>
      </c>
      <c r="J30" s="8"/>
      <c r="K30" s="9">
        <f t="shared" si="1"/>
        <v>3.3650649103484712E-3</v>
      </c>
      <c r="L30" s="8"/>
      <c r="M30" s="8">
        <v>3627329193</v>
      </c>
      <c r="N30" s="8"/>
      <c r="O30" s="8">
        <v>-10238715010</v>
      </c>
      <c r="P30" s="8"/>
      <c r="Q30" s="8">
        <v>-547849349</v>
      </c>
      <c r="R30" s="8"/>
      <c r="S30" s="8">
        <f t="shared" si="2"/>
        <v>-7159235166</v>
      </c>
      <c r="T30" s="8"/>
      <c r="U30" s="9">
        <f t="shared" si="3"/>
        <v>3.0262026798564367E-3</v>
      </c>
    </row>
    <row r="31" spans="1:21">
      <c r="A31" s="1" t="s">
        <v>80</v>
      </c>
      <c r="C31" s="8">
        <v>0</v>
      </c>
      <c r="D31" s="8"/>
      <c r="E31" s="8">
        <v>-65118849431</v>
      </c>
      <c r="F31" s="8"/>
      <c r="G31" s="8">
        <v>0</v>
      </c>
      <c r="H31" s="8"/>
      <c r="I31" s="8">
        <f t="shared" si="0"/>
        <v>-65118849431</v>
      </c>
      <c r="J31" s="8"/>
      <c r="K31" s="9">
        <f t="shared" si="1"/>
        <v>0.11246978461772218</v>
      </c>
      <c r="L31" s="8"/>
      <c r="M31" s="8">
        <v>73095000000</v>
      </c>
      <c r="N31" s="8"/>
      <c r="O31" s="8">
        <v>-560088154031</v>
      </c>
      <c r="P31" s="8"/>
      <c r="Q31" s="8">
        <v>-6092</v>
      </c>
      <c r="R31" s="8"/>
      <c r="S31" s="8">
        <f t="shared" si="2"/>
        <v>-486993160123</v>
      </c>
      <c r="T31" s="8"/>
      <c r="U31" s="9">
        <f t="shared" si="3"/>
        <v>0.20585159895779537</v>
      </c>
    </row>
    <row r="32" spans="1:21">
      <c r="A32" s="1" t="s">
        <v>98</v>
      </c>
      <c r="C32" s="8">
        <v>0</v>
      </c>
      <c r="D32" s="8"/>
      <c r="E32" s="8">
        <v>2465670566</v>
      </c>
      <c r="F32" s="8"/>
      <c r="G32" s="8">
        <v>0</v>
      </c>
      <c r="H32" s="8"/>
      <c r="I32" s="8">
        <f t="shared" si="0"/>
        <v>2465670566</v>
      </c>
      <c r="J32" s="8"/>
      <c r="K32" s="9">
        <f t="shared" si="1"/>
        <v>-4.2585739754219514E-3</v>
      </c>
      <c r="L32" s="8"/>
      <c r="M32" s="8">
        <v>0</v>
      </c>
      <c r="N32" s="8"/>
      <c r="O32" s="8">
        <v>-18682196370</v>
      </c>
      <c r="P32" s="8"/>
      <c r="Q32" s="8">
        <v>-820522921</v>
      </c>
      <c r="R32" s="8"/>
      <c r="S32" s="8">
        <f t="shared" si="2"/>
        <v>-19502719291</v>
      </c>
      <c r="T32" s="8"/>
      <c r="U32" s="9">
        <f t="shared" si="3"/>
        <v>8.2437830319083034E-3</v>
      </c>
    </row>
    <row r="33" spans="1:21">
      <c r="A33" s="1" t="s">
        <v>254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9">
        <f t="shared" si="1"/>
        <v>0</v>
      </c>
      <c r="L33" s="8"/>
      <c r="M33" s="8">
        <v>57913442</v>
      </c>
      <c r="N33" s="8"/>
      <c r="O33" s="8">
        <v>0</v>
      </c>
      <c r="P33" s="8"/>
      <c r="Q33" s="8">
        <v>357515038</v>
      </c>
      <c r="R33" s="8"/>
      <c r="S33" s="8">
        <f t="shared" si="2"/>
        <v>415428480</v>
      </c>
      <c r="T33" s="8"/>
      <c r="U33" s="9">
        <f t="shared" si="3"/>
        <v>-1.7560126889463407E-4</v>
      </c>
    </row>
    <row r="34" spans="1:21">
      <c r="A34" s="1" t="s">
        <v>101</v>
      </c>
      <c r="C34" s="8">
        <v>0</v>
      </c>
      <c r="D34" s="8"/>
      <c r="E34" s="8">
        <v>13764380483</v>
      </c>
      <c r="F34" s="8"/>
      <c r="G34" s="8">
        <v>0</v>
      </c>
      <c r="H34" s="8"/>
      <c r="I34" s="8">
        <f t="shared" si="0"/>
        <v>13764380483</v>
      </c>
      <c r="J34" s="8"/>
      <c r="K34" s="9">
        <f t="shared" si="1"/>
        <v>-2.3773099829715708E-2</v>
      </c>
      <c r="L34" s="8"/>
      <c r="M34" s="8">
        <v>5421270051</v>
      </c>
      <c r="N34" s="8"/>
      <c r="O34" s="8">
        <v>13764380483</v>
      </c>
      <c r="P34" s="8"/>
      <c r="Q34" s="8">
        <v>-21833770359</v>
      </c>
      <c r="R34" s="8"/>
      <c r="S34" s="8">
        <f t="shared" si="2"/>
        <v>-2648119825</v>
      </c>
      <c r="T34" s="8"/>
      <c r="U34" s="9">
        <f t="shared" si="3"/>
        <v>1.1193580215180152E-3</v>
      </c>
    </row>
    <row r="35" spans="1:21">
      <c r="A35" s="1" t="s">
        <v>74</v>
      </c>
      <c r="C35" s="8">
        <v>0</v>
      </c>
      <c r="D35" s="8"/>
      <c r="E35" s="8">
        <v>-737649414</v>
      </c>
      <c r="F35" s="8"/>
      <c r="G35" s="8">
        <v>0</v>
      </c>
      <c r="H35" s="8"/>
      <c r="I35" s="8">
        <f t="shared" si="0"/>
        <v>-737649414</v>
      </c>
      <c r="J35" s="8"/>
      <c r="K35" s="9">
        <f t="shared" si="1"/>
        <v>1.2740285100380491E-3</v>
      </c>
      <c r="L35" s="8"/>
      <c r="M35" s="8">
        <v>1789993309</v>
      </c>
      <c r="N35" s="8"/>
      <c r="O35" s="8">
        <v>-5556958927</v>
      </c>
      <c r="P35" s="8"/>
      <c r="Q35" s="8">
        <v>-156013092</v>
      </c>
      <c r="R35" s="8"/>
      <c r="S35" s="8">
        <f t="shared" si="2"/>
        <v>-3922978710</v>
      </c>
      <c r="T35" s="8"/>
      <c r="U35" s="9">
        <f t="shared" si="3"/>
        <v>1.6582397993576048E-3</v>
      </c>
    </row>
    <row r="36" spans="1:21">
      <c r="A36" s="1" t="s">
        <v>268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9">
        <f t="shared" si="1"/>
        <v>0</v>
      </c>
      <c r="L36" s="8"/>
      <c r="M36" s="8">
        <v>0</v>
      </c>
      <c r="N36" s="8"/>
      <c r="O36" s="8">
        <v>0</v>
      </c>
      <c r="P36" s="8"/>
      <c r="Q36" s="8">
        <v>16184391849</v>
      </c>
      <c r="R36" s="8"/>
      <c r="S36" s="8">
        <f t="shared" si="2"/>
        <v>16184391849</v>
      </c>
      <c r="T36" s="8"/>
      <c r="U36" s="9">
        <f t="shared" si="3"/>
        <v>-6.8411288146936217E-3</v>
      </c>
    </row>
    <row r="37" spans="1:21">
      <c r="A37" s="1" t="s">
        <v>61</v>
      </c>
      <c r="C37" s="8">
        <v>58798772242</v>
      </c>
      <c r="D37" s="8"/>
      <c r="E37" s="8">
        <v>-181358622859</v>
      </c>
      <c r="F37" s="8"/>
      <c r="G37" s="8">
        <v>0</v>
      </c>
      <c r="H37" s="8"/>
      <c r="I37" s="8">
        <f t="shared" si="0"/>
        <v>-122559850617</v>
      </c>
      <c r="J37" s="8"/>
      <c r="K37" s="9">
        <f t="shared" si="1"/>
        <v>0.21167880148558266</v>
      </c>
      <c r="L37" s="8"/>
      <c r="M37" s="8">
        <v>58798772242</v>
      </c>
      <c r="N37" s="8"/>
      <c r="O37" s="8">
        <v>-99845944933</v>
      </c>
      <c r="P37" s="8"/>
      <c r="Q37" s="8">
        <v>469565731</v>
      </c>
      <c r="R37" s="8"/>
      <c r="S37" s="8">
        <f t="shared" si="2"/>
        <v>-40577606960</v>
      </c>
      <c r="T37" s="8"/>
      <c r="U37" s="9">
        <f t="shared" si="3"/>
        <v>1.7152120314148263E-2</v>
      </c>
    </row>
    <row r="38" spans="1:21">
      <c r="A38" s="1" t="s">
        <v>269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9">
        <f t="shared" si="1"/>
        <v>0</v>
      </c>
      <c r="L38" s="8"/>
      <c r="M38" s="8">
        <v>0</v>
      </c>
      <c r="N38" s="8"/>
      <c r="O38" s="8">
        <v>0</v>
      </c>
      <c r="P38" s="8"/>
      <c r="Q38" s="8">
        <v>4438856474</v>
      </c>
      <c r="R38" s="8"/>
      <c r="S38" s="8">
        <f t="shared" si="2"/>
        <v>4438856474</v>
      </c>
      <c r="T38" s="8"/>
      <c r="U38" s="9">
        <f t="shared" si="3"/>
        <v>-1.8763008960665415E-3</v>
      </c>
    </row>
    <row r="39" spans="1:21">
      <c r="A39" s="1" t="s">
        <v>22</v>
      </c>
      <c r="C39" s="8">
        <v>0</v>
      </c>
      <c r="D39" s="8"/>
      <c r="E39" s="8">
        <v>-31414529578</v>
      </c>
      <c r="F39" s="8"/>
      <c r="G39" s="8">
        <v>0</v>
      </c>
      <c r="H39" s="8"/>
      <c r="I39" s="8">
        <f t="shared" si="0"/>
        <v>-31414529578</v>
      </c>
      <c r="J39" s="8"/>
      <c r="K39" s="9">
        <f t="shared" si="1"/>
        <v>5.4257490824503742E-2</v>
      </c>
      <c r="L39" s="8"/>
      <c r="M39" s="8">
        <v>44961157800</v>
      </c>
      <c r="N39" s="8"/>
      <c r="O39" s="8">
        <v>-47922249080</v>
      </c>
      <c r="P39" s="8"/>
      <c r="Q39" s="8">
        <v>2274175605</v>
      </c>
      <c r="R39" s="8"/>
      <c r="S39" s="8">
        <f t="shared" si="2"/>
        <v>-686915675</v>
      </c>
      <c r="T39" s="8"/>
      <c r="U39" s="9">
        <f t="shared" si="3"/>
        <v>2.9035867775270021E-4</v>
      </c>
    </row>
    <row r="40" spans="1:21">
      <c r="A40" s="1" t="s">
        <v>93</v>
      </c>
      <c r="C40" s="8">
        <v>0</v>
      </c>
      <c r="D40" s="8"/>
      <c r="E40" s="8">
        <v>27148499550</v>
      </c>
      <c r="F40" s="8"/>
      <c r="G40" s="8">
        <v>0</v>
      </c>
      <c r="H40" s="8"/>
      <c r="I40" s="8">
        <f t="shared" si="0"/>
        <v>27148499550</v>
      </c>
      <c r="J40" s="8"/>
      <c r="K40" s="9">
        <f t="shared" si="1"/>
        <v>-4.6889432533942399E-2</v>
      </c>
      <c r="L40" s="8"/>
      <c r="M40" s="8">
        <v>134124270112</v>
      </c>
      <c r="N40" s="8"/>
      <c r="O40" s="8">
        <v>-57800031344</v>
      </c>
      <c r="P40" s="8"/>
      <c r="Q40" s="8">
        <v>-518659022</v>
      </c>
      <c r="R40" s="8"/>
      <c r="S40" s="8">
        <f t="shared" si="2"/>
        <v>75805579746</v>
      </c>
      <c r="T40" s="8"/>
      <c r="U40" s="9">
        <f t="shared" si="3"/>
        <v>-3.2042954764899538E-2</v>
      </c>
    </row>
    <row r="41" spans="1:21">
      <c r="A41" s="1" t="s">
        <v>64</v>
      </c>
      <c r="C41" s="8">
        <v>0</v>
      </c>
      <c r="D41" s="8"/>
      <c r="E41" s="8">
        <v>2546772005</v>
      </c>
      <c r="F41" s="8"/>
      <c r="G41" s="8">
        <v>0</v>
      </c>
      <c r="H41" s="8"/>
      <c r="I41" s="8">
        <f t="shared" si="0"/>
        <v>2546772005</v>
      </c>
      <c r="J41" s="8"/>
      <c r="K41" s="9">
        <f t="shared" si="1"/>
        <v>-4.3986480316471378E-3</v>
      </c>
      <c r="L41" s="8"/>
      <c r="M41" s="8">
        <v>13689589226</v>
      </c>
      <c r="N41" s="8"/>
      <c r="O41" s="8">
        <v>-41523456599</v>
      </c>
      <c r="P41" s="8"/>
      <c r="Q41" s="8">
        <v>-98232779</v>
      </c>
      <c r="R41" s="8"/>
      <c r="S41" s="8">
        <f t="shared" si="2"/>
        <v>-27932100152</v>
      </c>
      <c r="T41" s="8"/>
      <c r="U41" s="9">
        <f t="shared" si="3"/>
        <v>1.1806875228157687E-2</v>
      </c>
    </row>
    <row r="42" spans="1:21">
      <c r="A42" s="1" t="s">
        <v>88</v>
      </c>
      <c r="C42" s="8">
        <v>0</v>
      </c>
      <c r="D42" s="8"/>
      <c r="E42" s="8">
        <v>-82965456219</v>
      </c>
      <c r="F42" s="8"/>
      <c r="G42" s="8">
        <v>0</v>
      </c>
      <c r="H42" s="8"/>
      <c r="I42" s="8">
        <f t="shared" si="0"/>
        <v>-82965456219</v>
      </c>
      <c r="J42" s="8"/>
      <c r="K42" s="9">
        <f t="shared" si="1"/>
        <v>0.14329348680445039</v>
      </c>
      <c r="L42" s="8"/>
      <c r="M42" s="8">
        <v>332824147500</v>
      </c>
      <c r="N42" s="8"/>
      <c r="O42" s="8">
        <v>-41737223366</v>
      </c>
      <c r="P42" s="8"/>
      <c r="Q42" s="8">
        <v>2694506558</v>
      </c>
      <c r="R42" s="8"/>
      <c r="S42" s="8">
        <f t="shared" si="2"/>
        <v>293781430692</v>
      </c>
      <c r="T42" s="8"/>
      <c r="U42" s="9">
        <f t="shared" si="3"/>
        <v>-0.12418116352349313</v>
      </c>
    </row>
    <row r="43" spans="1:21">
      <c r="A43" s="1" t="s">
        <v>78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9">
        <f t="shared" si="1"/>
        <v>0</v>
      </c>
      <c r="L43" s="8"/>
      <c r="M43" s="8">
        <v>86797129164</v>
      </c>
      <c r="N43" s="8"/>
      <c r="O43" s="8">
        <v>99753569597</v>
      </c>
      <c r="P43" s="8"/>
      <c r="Q43" s="8">
        <v>1180635663</v>
      </c>
      <c r="R43" s="8"/>
      <c r="S43" s="8">
        <f t="shared" si="2"/>
        <v>187731334424</v>
      </c>
      <c r="T43" s="8"/>
      <c r="U43" s="9">
        <f t="shared" si="3"/>
        <v>-7.9353877076837151E-2</v>
      </c>
    </row>
    <row r="44" spans="1:21">
      <c r="A44" s="1" t="s">
        <v>73</v>
      </c>
      <c r="C44" s="8">
        <v>0</v>
      </c>
      <c r="D44" s="8"/>
      <c r="E44" s="8">
        <v>-1690551847</v>
      </c>
      <c r="F44" s="8"/>
      <c r="G44" s="8">
        <v>0</v>
      </c>
      <c r="H44" s="8"/>
      <c r="I44" s="8">
        <f t="shared" si="0"/>
        <v>-1690551847</v>
      </c>
      <c r="J44" s="8"/>
      <c r="K44" s="9">
        <f t="shared" si="1"/>
        <v>2.9198304911491218E-3</v>
      </c>
      <c r="L44" s="8"/>
      <c r="M44" s="8">
        <v>5867177508</v>
      </c>
      <c r="N44" s="8"/>
      <c r="O44" s="8">
        <v>-19133973195</v>
      </c>
      <c r="P44" s="8"/>
      <c r="Q44" s="8">
        <v>-5916659921</v>
      </c>
      <c r="R44" s="8"/>
      <c r="S44" s="8">
        <f t="shared" si="2"/>
        <v>-19183455608</v>
      </c>
      <c r="T44" s="8"/>
      <c r="U44" s="9">
        <f t="shared" si="3"/>
        <v>8.1088305417786576E-3</v>
      </c>
    </row>
    <row r="45" spans="1:21">
      <c r="A45" s="1" t="s">
        <v>65</v>
      </c>
      <c r="C45" s="8">
        <v>0</v>
      </c>
      <c r="D45" s="8"/>
      <c r="E45" s="8">
        <v>-22889547991</v>
      </c>
      <c r="F45" s="8"/>
      <c r="G45" s="8">
        <v>0</v>
      </c>
      <c r="H45" s="8"/>
      <c r="I45" s="8">
        <f t="shared" si="0"/>
        <v>-22889547991</v>
      </c>
      <c r="J45" s="8"/>
      <c r="K45" s="9">
        <f t="shared" si="1"/>
        <v>3.9533599795441778E-2</v>
      </c>
      <c r="L45" s="8"/>
      <c r="M45" s="8">
        <v>145430880000</v>
      </c>
      <c r="N45" s="8"/>
      <c r="O45" s="8">
        <v>-209620071105</v>
      </c>
      <c r="P45" s="8"/>
      <c r="Q45" s="8">
        <v>-760053618</v>
      </c>
      <c r="R45" s="8"/>
      <c r="S45" s="8">
        <f t="shared" si="2"/>
        <v>-64949244723</v>
      </c>
      <c r="T45" s="8"/>
      <c r="U45" s="9">
        <f t="shared" si="3"/>
        <v>2.7453991086761591E-2</v>
      </c>
    </row>
    <row r="46" spans="1:21">
      <c r="A46" s="1" t="s">
        <v>60</v>
      </c>
      <c r="C46" s="8">
        <v>0</v>
      </c>
      <c r="D46" s="8"/>
      <c r="E46" s="8">
        <v>-16515036205</v>
      </c>
      <c r="F46" s="8"/>
      <c r="G46" s="8">
        <v>0</v>
      </c>
      <c r="H46" s="8"/>
      <c r="I46" s="8">
        <f t="shared" si="0"/>
        <v>-16515036205</v>
      </c>
      <c r="J46" s="8"/>
      <c r="K46" s="9">
        <f t="shared" si="1"/>
        <v>2.852388488372145E-2</v>
      </c>
      <c r="L46" s="8"/>
      <c r="M46" s="8">
        <v>0</v>
      </c>
      <c r="N46" s="8"/>
      <c r="O46" s="8">
        <v>-40504058956</v>
      </c>
      <c r="P46" s="8"/>
      <c r="Q46" s="8">
        <v>-9204</v>
      </c>
      <c r="R46" s="8"/>
      <c r="S46" s="8">
        <f t="shared" si="2"/>
        <v>-40504068160</v>
      </c>
      <c r="T46" s="8"/>
      <c r="U46" s="9">
        <f t="shared" si="3"/>
        <v>1.7121035525274404E-2</v>
      </c>
    </row>
    <row r="47" spans="1:21">
      <c r="A47" s="1" t="s">
        <v>232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9">
        <f t="shared" si="1"/>
        <v>0</v>
      </c>
      <c r="L47" s="8"/>
      <c r="M47" s="8">
        <v>21637000</v>
      </c>
      <c r="N47" s="8"/>
      <c r="O47" s="8">
        <v>0</v>
      </c>
      <c r="P47" s="8"/>
      <c r="Q47" s="8">
        <v>89591009</v>
      </c>
      <c r="R47" s="8"/>
      <c r="S47" s="8">
        <f t="shared" si="2"/>
        <v>111228009</v>
      </c>
      <c r="T47" s="8"/>
      <c r="U47" s="9">
        <f t="shared" si="3"/>
        <v>-4.7015985801030728E-5</v>
      </c>
    </row>
    <row r="48" spans="1:21">
      <c r="A48" s="1" t="s">
        <v>271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9">
        <f t="shared" si="1"/>
        <v>0</v>
      </c>
      <c r="L48" s="8"/>
      <c r="M48" s="8">
        <v>0</v>
      </c>
      <c r="N48" s="8"/>
      <c r="O48" s="8">
        <v>0</v>
      </c>
      <c r="P48" s="8"/>
      <c r="Q48" s="8">
        <v>15611780275</v>
      </c>
      <c r="R48" s="8"/>
      <c r="S48" s="8">
        <f t="shared" si="2"/>
        <v>15611780275</v>
      </c>
      <c r="T48" s="8"/>
      <c r="U48" s="9">
        <f t="shared" si="3"/>
        <v>-6.599086384241685E-3</v>
      </c>
    </row>
    <row r="49" spans="1:21">
      <c r="A49" s="1" t="s">
        <v>17</v>
      </c>
      <c r="C49" s="8">
        <v>0</v>
      </c>
      <c r="D49" s="8"/>
      <c r="E49" s="8">
        <v>-3676963119</v>
      </c>
      <c r="F49" s="8"/>
      <c r="G49" s="8">
        <v>0</v>
      </c>
      <c r="H49" s="8"/>
      <c r="I49" s="8">
        <f t="shared" si="0"/>
        <v>-3676963119</v>
      </c>
      <c r="J49" s="8"/>
      <c r="K49" s="9">
        <f t="shared" si="1"/>
        <v>6.3506535151459194E-3</v>
      </c>
      <c r="L49" s="8"/>
      <c r="M49" s="8">
        <v>18370246</v>
      </c>
      <c r="N49" s="8"/>
      <c r="O49" s="8">
        <v>-7290032615</v>
      </c>
      <c r="P49" s="8"/>
      <c r="Q49" s="8">
        <v>-34021844101</v>
      </c>
      <c r="R49" s="8"/>
      <c r="S49" s="8">
        <f t="shared" si="2"/>
        <v>-41293506470</v>
      </c>
      <c r="T49" s="8"/>
      <c r="U49" s="9">
        <f t="shared" si="3"/>
        <v>1.7454730434564289E-2</v>
      </c>
    </row>
    <row r="50" spans="1:21">
      <c r="A50" s="1" t="s">
        <v>15</v>
      </c>
      <c r="C50" s="8">
        <v>0</v>
      </c>
      <c r="D50" s="8"/>
      <c r="E50" s="8">
        <v>-55649044685</v>
      </c>
      <c r="F50" s="8"/>
      <c r="G50" s="8">
        <v>0</v>
      </c>
      <c r="H50" s="8"/>
      <c r="I50" s="8">
        <f t="shared" si="0"/>
        <v>-55649044685</v>
      </c>
      <c r="J50" s="8"/>
      <c r="K50" s="9">
        <f t="shared" si="1"/>
        <v>9.6114045696335845E-2</v>
      </c>
      <c r="L50" s="8"/>
      <c r="M50" s="8">
        <v>4928400000</v>
      </c>
      <c r="N50" s="8"/>
      <c r="O50" s="8">
        <v>-133617971530</v>
      </c>
      <c r="P50" s="8"/>
      <c r="Q50" s="8">
        <v>-39376092159</v>
      </c>
      <c r="R50" s="8"/>
      <c r="S50" s="8">
        <f t="shared" si="2"/>
        <v>-168065663689</v>
      </c>
      <c r="T50" s="8"/>
      <c r="U50" s="9">
        <f t="shared" si="3"/>
        <v>7.1041214606680864E-2</v>
      </c>
    </row>
    <row r="51" spans="1:21">
      <c r="A51" s="1" t="s">
        <v>272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9">
        <f t="shared" si="1"/>
        <v>0</v>
      </c>
      <c r="L51" s="8"/>
      <c r="M51" s="8">
        <v>0</v>
      </c>
      <c r="N51" s="8"/>
      <c r="O51" s="8">
        <v>0</v>
      </c>
      <c r="P51" s="8"/>
      <c r="Q51" s="8">
        <v>1495814894</v>
      </c>
      <c r="R51" s="8"/>
      <c r="S51" s="8">
        <f t="shared" si="2"/>
        <v>1495814894</v>
      </c>
      <c r="T51" s="8"/>
      <c r="U51" s="9">
        <f t="shared" si="3"/>
        <v>-6.3227969689967471E-4</v>
      </c>
    </row>
    <row r="52" spans="1:21">
      <c r="A52" s="1" t="s">
        <v>31</v>
      </c>
      <c r="C52" s="8">
        <v>0</v>
      </c>
      <c r="D52" s="8"/>
      <c r="E52" s="8">
        <v>-7805224546</v>
      </c>
      <c r="F52" s="8"/>
      <c r="G52" s="8">
        <v>0</v>
      </c>
      <c r="H52" s="8"/>
      <c r="I52" s="8">
        <f t="shared" si="0"/>
        <v>-7805224546</v>
      </c>
      <c r="J52" s="8"/>
      <c r="K52" s="9">
        <f t="shared" si="1"/>
        <v>1.3480765266157707E-2</v>
      </c>
      <c r="L52" s="8"/>
      <c r="M52" s="8">
        <v>14400000000</v>
      </c>
      <c r="N52" s="8"/>
      <c r="O52" s="8">
        <v>-55997839488</v>
      </c>
      <c r="P52" s="8"/>
      <c r="Q52" s="8">
        <v>-103337239190</v>
      </c>
      <c r="R52" s="8"/>
      <c r="S52" s="8">
        <f t="shared" si="2"/>
        <v>-144935078678</v>
      </c>
      <c r="T52" s="8"/>
      <c r="U52" s="9">
        <f t="shared" si="3"/>
        <v>6.1263935787937367E-2</v>
      </c>
    </row>
    <row r="53" spans="1:21">
      <c r="A53" s="1" t="s">
        <v>84</v>
      </c>
      <c r="C53" s="8">
        <v>1588781716</v>
      </c>
      <c r="D53" s="8"/>
      <c r="E53" s="8">
        <v>-27995327808</v>
      </c>
      <c r="F53" s="8"/>
      <c r="G53" s="8">
        <v>0</v>
      </c>
      <c r="H53" s="8"/>
      <c r="I53" s="8">
        <f t="shared" si="0"/>
        <v>-26406546092</v>
      </c>
      <c r="J53" s="8"/>
      <c r="K53" s="9">
        <f t="shared" si="1"/>
        <v>4.5607970309919921E-2</v>
      </c>
      <c r="L53" s="8"/>
      <c r="M53" s="8">
        <v>1588781716</v>
      </c>
      <c r="N53" s="8"/>
      <c r="O53" s="8">
        <v>-45959756403</v>
      </c>
      <c r="P53" s="8"/>
      <c r="Q53" s="8">
        <v>-2458</v>
      </c>
      <c r="R53" s="8"/>
      <c r="S53" s="8">
        <f t="shared" si="2"/>
        <v>-44370977145</v>
      </c>
      <c r="T53" s="8"/>
      <c r="U53" s="9">
        <f t="shared" si="3"/>
        <v>1.8755574699059651E-2</v>
      </c>
    </row>
    <row r="54" spans="1:21">
      <c r="A54" s="1" t="s">
        <v>35</v>
      </c>
      <c r="C54" s="8">
        <v>0</v>
      </c>
      <c r="D54" s="8"/>
      <c r="E54" s="8">
        <v>31221630976</v>
      </c>
      <c r="F54" s="8"/>
      <c r="G54" s="8">
        <v>0</v>
      </c>
      <c r="H54" s="8"/>
      <c r="I54" s="8">
        <f t="shared" si="0"/>
        <v>31221630976</v>
      </c>
      <c r="J54" s="8"/>
      <c r="K54" s="9">
        <f t="shared" si="1"/>
        <v>-5.3924326703675897E-2</v>
      </c>
      <c r="L54" s="8"/>
      <c r="M54" s="8">
        <v>39542883750</v>
      </c>
      <c r="N54" s="8"/>
      <c r="O54" s="8">
        <v>-64658415074</v>
      </c>
      <c r="P54" s="8"/>
      <c r="Q54" s="8">
        <v>-33640871</v>
      </c>
      <c r="R54" s="8"/>
      <c r="S54" s="8">
        <f t="shared" si="2"/>
        <v>-25149172195</v>
      </c>
      <c r="T54" s="8"/>
      <c r="U54" s="9">
        <f t="shared" si="3"/>
        <v>1.0630533922690253E-2</v>
      </c>
    </row>
    <row r="55" spans="1:21">
      <c r="A55" s="1" t="s">
        <v>37</v>
      </c>
      <c r="C55" s="8">
        <v>0</v>
      </c>
      <c r="D55" s="8"/>
      <c r="E55" s="8">
        <v>-2855706840</v>
      </c>
      <c r="F55" s="8"/>
      <c r="G55" s="8">
        <v>0</v>
      </c>
      <c r="H55" s="8"/>
      <c r="I55" s="8">
        <f t="shared" si="0"/>
        <v>-2855706840</v>
      </c>
      <c r="J55" s="8"/>
      <c r="K55" s="9">
        <f t="shared" si="1"/>
        <v>4.932223711453616E-3</v>
      </c>
      <c r="L55" s="8"/>
      <c r="M55" s="8">
        <v>95849721000</v>
      </c>
      <c r="N55" s="8"/>
      <c r="O55" s="8">
        <v>-164101153925</v>
      </c>
      <c r="P55" s="8"/>
      <c r="Q55" s="8">
        <v>-14315741374</v>
      </c>
      <c r="R55" s="8"/>
      <c r="S55" s="8">
        <f t="shared" si="2"/>
        <v>-82567174299</v>
      </c>
      <c r="T55" s="8"/>
      <c r="U55" s="9">
        <f t="shared" si="3"/>
        <v>3.4901075092272971E-2</v>
      </c>
    </row>
    <row r="56" spans="1:21">
      <c r="A56" s="1" t="s">
        <v>27</v>
      </c>
      <c r="C56" s="8">
        <v>0</v>
      </c>
      <c r="D56" s="8"/>
      <c r="E56" s="8">
        <v>-11457046703</v>
      </c>
      <c r="F56" s="8"/>
      <c r="G56" s="8">
        <v>0</v>
      </c>
      <c r="H56" s="8"/>
      <c r="I56" s="8">
        <f t="shared" si="0"/>
        <v>-11457046703</v>
      </c>
      <c r="J56" s="8"/>
      <c r="K56" s="9">
        <f t="shared" si="1"/>
        <v>1.9787996659968107E-2</v>
      </c>
      <c r="L56" s="8"/>
      <c r="M56" s="8">
        <v>50192234280</v>
      </c>
      <c r="N56" s="8"/>
      <c r="O56" s="8">
        <v>3141448289</v>
      </c>
      <c r="P56" s="8"/>
      <c r="Q56" s="8">
        <v>-6652</v>
      </c>
      <c r="R56" s="8"/>
      <c r="S56" s="8">
        <f t="shared" si="2"/>
        <v>53333675917</v>
      </c>
      <c r="T56" s="8"/>
      <c r="U56" s="9">
        <f t="shared" si="3"/>
        <v>-2.2544099927478217E-2</v>
      </c>
    </row>
    <row r="57" spans="1:21">
      <c r="A57" s="1" t="s">
        <v>26</v>
      </c>
      <c r="C57" s="8">
        <v>0</v>
      </c>
      <c r="D57" s="8"/>
      <c r="E57" s="8">
        <v>-8744901511</v>
      </c>
      <c r="F57" s="8"/>
      <c r="G57" s="8">
        <v>0</v>
      </c>
      <c r="H57" s="8"/>
      <c r="I57" s="8">
        <f t="shared" si="0"/>
        <v>-8744901511</v>
      </c>
      <c r="J57" s="8"/>
      <c r="K57" s="9">
        <f t="shared" si="1"/>
        <v>1.5103724928179518E-2</v>
      </c>
      <c r="L57" s="8"/>
      <c r="M57" s="8">
        <v>10300000000</v>
      </c>
      <c r="N57" s="8"/>
      <c r="O57" s="8">
        <v>-780581734</v>
      </c>
      <c r="P57" s="8"/>
      <c r="Q57" s="8">
        <v>2306215710</v>
      </c>
      <c r="R57" s="8"/>
      <c r="S57" s="8">
        <f t="shared" si="2"/>
        <v>11825633976</v>
      </c>
      <c r="T57" s="8"/>
      <c r="U57" s="9">
        <f t="shared" si="3"/>
        <v>-4.9986855298632792E-3</v>
      </c>
    </row>
    <row r="58" spans="1:21">
      <c r="A58" s="1" t="s">
        <v>33</v>
      </c>
      <c r="C58" s="8">
        <v>0</v>
      </c>
      <c r="D58" s="8"/>
      <c r="E58" s="8">
        <v>-9880815388</v>
      </c>
      <c r="F58" s="8"/>
      <c r="G58" s="8">
        <v>0</v>
      </c>
      <c r="H58" s="8"/>
      <c r="I58" s="8">
        <f t="shared" si="0"/>
        <v>-9880815388</v>
      </c>
      <c r="J58" s="8"/>
      <c r="K58" s="9">
        <f t="shared" si="1"/>
        <v>1.7065614461038082E-2</v>
      </c>
      <c r="L58" s="8"/>
      <c r="M58" s="8">
        <v>45572408000</v>
      </c>
      <c r="N58" s="8"/>
      <c r="O58" s="8">
        <v>-112287026932</v>
      </c>
      <c r="P58" s="8"/>
      <c r="Q58" s="8">
        <v>-25218568555</v>
      </c>
      <c r="R58" s="8"/>
      <c r="S58" s="8">
        <f t="shared" si="2"/>
        <v>-91933187487</v>
      </c>
      <c r="T58" s="8"/>
      <c r="U58" s="9">
        <f t="shared" si="3"/>
        <v>3.8860080984927887E-2</v>
      </c>
    </row>
    <row r="59" spans="1:21">
      <c r="A59" s="1" t="s">
        <v>34</v>
      </c>
      <c r="C59" s="8">
        <v>0</v>
      </c>
      <c r="D59" s="8"/>
      <c r="E59" s="8">
        <v>-1253234461</v>
      </c>
      <c r="F59" s="8"/>
      <c r="G59" s="8">
        <v>0</v>
      </c>
      <c r="H59" s="8"/>
      <c r="I59" s="8">
        <f t="shared" si="0"/>
        <v>-1253234461</v>
      </c>
      <c r="J59" s="8"/>
      <c r="K59" s="9">
        <f t="shared" si="1"/>
        <v>2.1645193540086884E-3</v>
      </c>
      <c r="L59" s="8"/>
      <c r="M59" s="8">
        <v>7504380000</v>
      </c>
      <c r="N59" s="8"/>
      <c r="O59" s="8">
        <v>-20230784934</v>
      </c>
      <c r="P59" s="8"/>
      <c r="Q59" s="8">
        <v>-6050750377</v>
      </c>
      <c r="R59" s="8"/>
      <c r="S59" s="8">
        <f t="shared" si="2"/>
        <v>-18777155311</v>
      </c>
      <c r="T59" s="8"/>
      <c r="U59" s="9">
        <f t="shared" si="3"/>
        <v>7.9370877481563552E-3</v>
      </c>
    </row>
    <row r="60" spans="1:21">
      <c r="A60" s="1" t="s">
        <v>29</v>
      </c>
      <c r="C60" s="8">
        <v>0</v>
      </c>
      <c r="D60" s="8"/>
      <c r="E60" s="8">
        <v>-14863957680</v>
      </c>
      <c r="F60" s="8"/>
      <c r="G60" s="8">
        <v>0</v>
      </c>
      <c r="H60" s="8"/>
      <c r="I60" s="8">
        <f t="shared" si="0"/>
        <v>-14863957680</v>
      </c>
      <c r="J60" s="8"/>
      <c r="K60" s="9">
        <f t="shared" si="1"/>
        <v>2.5672230597500366E-2</v>
      </c>
      <c r="L60" s="8"/>
      <c r="M60" s="8">
        <v>29830868750</v>
      </c>
      <c r="N60" s="8"/>
      <c r="O60" s="8">
        <v>-93757271542</v>
      </c>
      <c r="P60" s="8"/>
      <c r="Q60" s="8">
        <v>-2645791320</v>
      </c>
      <c r="R60" s="8"/>
      <c r="S60" s="8">
        <f t="shared" si="2"/>
        <v>-66572194112</v>
      </c>
      <c r="T60" s="8"/>
      <c r="U60" s="9">
        <f t="shared" si="3"/>
        <v>2.8140010427708487E-2</v>
      </c>
    </row>
    <row r="61" spans="1:21">
      <c r="A61" s="1" t="s">
        <v>25</v>
      </c>
      <c r="C61" s="8">
        <v>0</v>
      </c>
      <c r="D61" s="8"/>
      <c r="E61" s="8">
        <v>164018250</v>
      </c>
      <c r="F61" s="8"/>
      <c r="G61" s="8">
        <v>0</v>
      </c>
      <c r="H61" s="8"/>
      <c r="I61" s="8">
        <f t="shared" si="0"/>
        <v>164018250</v>
      </c>
      <c r="J61" s="8"/>
      <c r="K61" s="9">
        <f t="shared" si="1"/>
        <v>-2.8328352561607026E-4</v>
      </c>
      <c r="L61" s="8"/>
      <c r="M61" s="8">
        <v>12100000000</v>
      </c>
      <c r="N61" s="8"/>
      <c r="O61" s="8">
        <v>-31436831259</v>
      </c>
      <c r="P61" s="8"/>
      <c r="Q61" s="8">
        <v>-1779397685</v>
      </c>
      <c r="R61" s="8"/>
      <c r="S61" s="8">
        <f t="shared" si="2"/>
        <v>-21116228944</v>
      </c>
      <c r="T61" s="8"/>
      <c r="U61" s="9">
        <f t="shared" si="3"/>
        <v>8.9258122043919547E-3</v>
      </c>
    </row>
    <row r="62" spans="1:21">
      <c r="A62" s="1" t="s">
        <v>16</v>
      </c>
      <c r="C62" s="8">
        <v>0</v>
      </c>
      <c r="D62" s="8"/>
      <c r="E62" s="8">
        <v>-9839660148</v>
      </c>
      <c r="F62" s="8"/>
      <c r="G62" s="8">
        <v>0</v>
      </c>
      <c r="H62" s="8"/>
      <c r="I62" s="8">
        <f t="shared" si="0"/>
        <v>-9839660148</v>
      </c>
      <c r="J62" s="8"/>
      <c r="K62" s="9">
        <f t="shared" si="1"/>
        <v>1.6994533337536425E-2</v>
      </c>
      <c r="L62" s="8"/>
      <c r="M62" s="8">
        <v>1797521848</v>
      </c>
      <c r="N62" s="8"/>
      <c r="O62" s="8">
        <v>-8061567287</v>
      </c>
      <c r="P62" s="8"/>
      <c r="Q62" s="8">
        <v>0</v>
      </c>
      <c r="R62" s="8"/>
      <c r="S62" s="8">
        <f t="shared" si="2"/>
        <v>-6264045439</v>
      </c>
      <c r="T62" s="8"/>
      <c r="U62" s="9">
        <f t="shared" si="3"/>
        <v>2.647806735595126E-3</v>
      </c>
    </row>
    <row r="63" spans="1:21">
      <c r="A63" s="1" t="s">
        <v>18</v>
      </c>
      <c r="C63" s="8">
        <v>0</v>
      </c>
      <c r="D63" s="8"/>
      <c r="E63" s="8">
        <v>-8268798992</v>
      </c>
      <c r="F63" s="8"/>
      <c r="G63" s="8">
        <v>0</v>
      </c>
      <c r="H63" s="8"/>
      <c r="I63" s="8">
        <f t="shared" si="0"/>
        <v>-8268798992</v>
      </c>
      <c r="J63" s="8"/>
      <c r="K63" s="9">
        <f t="shared" si="1"/>
        <v>1.4281426189246429E-2</v>
      </c>
      <c r="L63" s="8"/>
      <c r="M63" s="8">
        <v>1037727621</v>
      </c>
      <c r="N63" s="8"/>
      <c r="O63" s="8">
        <v>-6522911454</v>
      </c>
      <c r="P63" s="8"/>
      <c r="Q63" s="8">
        <v>0</v>
      </c>
      <c r="R63" s="8"/>
      <c r="S63" s="8">
        <f t="shared" si="2"/>
        <v>-5485183833</v>
      </c>
      <c r="T63" s="8"/>
      <c r="U63" s="9">
        <f t="shared" si="3"/>
        <v>2.318582590185277E-3</v>
      </c>
    </row>
    <row r="64" spans="1:21">
      <c r="A64" s="1" t="s">
        <v>62</v>
      </c>
      <c r="C64" s="8">
        <v>0</v>
      </c>
      <c r="D64" s="8"/>
      <c r="E64" s="8">
        <v>-34265752706</v>
      </c>
      <c r="F64" s="8"/>
      <c r="G64" s="8">
        <v>0</v>
      </c>
      <c r="H64" s="8"/>
      <c r="I64" s="8">
        <f t="shared" si="0"/>
        <v>-34265752706</v>
      </c>
      <c r="J64" s="8"/>
      <c r="K64" s="9">
        <f t="shared" si="1"/>
        <v>5.9181970509038354E-2</v>
      </c>
      <c r="L64" s="8"/>
      <c r="M64" s="8">
        <v>12974446957</v>
      </c>
      <c r="N64" s="8"/>
      <c r="O64" s="8">
        <v>-138475967728</v>
      </c>
      <c r="P64" s="8"/>
      <c r="Q64" s="8">
        <v>0</v>
      </c>
      <c r="R64" s="8"/>
      <c r="S64" s="8">
        <f t="shared" si="2"/>
        <v>-125501520771</v>
      </c>
      <c r="T64" s="8"/>
      <c r="U64" s="9">
        <f t="shared" si="3"/>
        <v>5.3049387214843514E-2</v>
      </c>
    </row>
    <row r="65" spans="1:21">
      <c r="A65" s="1" t="s">
        <v>92</v>
      </c>
      <c r="C65" s="8">
        <v>0</v>
      </c>
      <c r="D65" s="8"/>
      <c r="E65" s="8">
        <v>-23887338501</v>
      </c>
      <c r="F65" s="8"/>
      <c r="G65" s="8">
        <v>0</v>
      </c>
      <c r="H65" s="8"/>
      <c r="I65" s="8">
        <f t="shared" si="0"/>
        <v>-23887338501</v>
      </c>
      <c r="J65" s="8"/>
      <c r="K65" s="9">
        <f t="shared" si="1"/>
        <v>4.1256930055940576E-2</v>
      </c>
      <c r="L65" s="8"/>
      <c r="M65" s="8">
        <v>56070744100</v>
      </c>
      <c r="N65" s="8"/>
      <c r="O65" s="8">
        <v>-202202872286</v>
      </c>
      <c r="P65" s="8"/>
      <c r="Q65" s="8">
        <v>0</v>
      </c>
      <c r="R65" s="8"/>
      <c r="S65" s="8">
        <f t="shared" si="2"/>
        <v>-146132128186</v>
      </c>
      <c r="T65" s="8"/>
      <c r="U65" s="9">
        <f t="shared" si="3"/>
        <v>6.1769927607599077E-2</v>
      </c>
    </row>
    <row r="66" spans="1:21">
      <c r="A66" s="1" t="s">
        <v>95</v>
      </c>
      <c r="C66" s="8">
        <v>0</v>
      </c>
      <c r="D66" s="8"/>
      <c r="E66" s="8">
        <v>2401069759</v>
      </c>
      <c r="F66" s="8"/>
      <c r="G66" s="8">
        <v>0</v>
      </c>
      <c r="H66" s="8"/>
      <c r="I66" s="8">
        <f t="shared" si="0"/>
        <v>2401069759</v>
      </c>
      <c r="J66" s="8"/>
      <c r="K66" s="9">
        <f t="shared" si="1"/>
        <v>-4.1469989259100629E-3</v>
      </c>
      <c r="L66" s="8"/>
      <c r="M66" s="8">
        <v>5529976147</v>
      </c>
      <c r="N66" s="8"/>
      <c r="O66" s="8">
        <v>27012034781</v>
      </c>
      <c r="P66" s="8"/>
      <c r="Q66" s="8">
        <v>0</v>
      </c>
      <c r="R66" s="8"/>
      <c r="S66" s="8">
        <f t="shared" si="2"/>
        <v>32542010928</v>
      </c>
      <c r="T66" s="8"/>
      <c r="U66" s="9">
        <f t="shared" si="3"/>
        <v>-1.3755480633729899E-2</v>
      </c>
    </row>
    <row r="67" spans="1:21">
      <c r="A67" s="1" t="s">
        <v>71</v>
      </c>
      <c r="C67" s="8">
        <v>0</v>
      </c>
      <c r="D67" s="8"/>
      <c r="E67" s="8">
        <v>-3754500099</v>
      </c>
      <c r="F67" s="8"/>
      <c r="G67" s="8">
        <v>0</v>
      </c>
      <c r="H67" s="8"/>
      <c r="I67" s="8">
        <f t="shared" si="0"/>
        <v>-3754500099</v>
      </c>
      <c r="J67" s="8"/>
      <c r="K67" s="9">
        <f t="shared" si="1"/>
        <v>6.4845712289370539E-3</v>
      </c>
      <c r="L67" s="8"/>
      <c r="M67" s="8">
        <v>21109306481</v>
      </c>
      <c r="N67" s="8"/>
      <c r="O67" s="8">
        <v>-1695370893</v>
      </c>
      <c r="P67" s="8"/>
      <c r="Q67" s="8">
        <v>0</v>
      </c>
      <c r="R67" s="8"/>
      <c r="S67" s="8">
        <f t="shared" si="2"/>
        <v>19413935588</v>
      </c>
      <c r="T67" s="8"/>
      <c r="U67" s="9">
        <f t="shared" si="3"/>
        <v>-8.2062542353656016E-3</v>
      </c>
    </row>
    <row r="68" spans="1:21">
      <c r="A68" s="1" t="s">
        <v>69</v>
      </c>
      <c r="C68" s="8">
        <v>0</v>
      </c>
      <c r="D68" s="8"/>
      <c r="E68" s="8">
        <v>-7200433431</v>
      </c>
      <c r="F68" s="8"/>
      <c r="G68" s="8">
        <v>0</v>
      </c>
      <c r="H68" s="8"/>
      <c r="I68" s="8">
        <f t="shared" si="0"/>
        <v>-7200433431</v>
      </c>
      <c r="J68" s="8"/>
      <c r="K68" s="9">
        <f t="shared" si="1"/>
        <v>1.2436202485378897E-2</v>
      </c>
      <c r="L68" s="8"/>
      <c r="M68" s="8">
        <v>14871772320</v>
      </c>
      <c r="N68" s="8"/>
      <c r="O68" s="8">
        <v>-13385766762</v>
      </c>
      <c r="P68" s="8"/>
      <c r="Q68" s="8">
        <v>0</v>
      </c>
      <c r="R68" s="8"/>
      <c r="S68" s="8">
        <f t="shared" si="2"/>
        <v>1486005558</v>
      </c>
      <c r="T68" s="8"/>
      <c r="U68" s="9">
        <f t="shared" si="3"/>
        <v>-6.28133298827463E-4</v>
      </c>
    </row>
    <row r="69" spans="1:21">
      <c r="A69" s="1" t="s">
        <v>20</v>
      </c>
      <c r="C69" s="8">
        <v>0</v>
      </c>
      <c r="D69" s="8"/>
      <c r="E69" s="8">
        <v>-8245123021</v>
      </c>
      <c r="F69" s="8"/>
      <c r="G69" s="8">
        <v>0</v>
      </c>
      <c r="H69" s="8"/>
      <c r="I69" s="8">
        <f t="shared" si="0"/>
        <v>-8245123021</v>
      </c>
      <c r="J69" s="8"/>
      <c r="K69" s="9">
        <f t="shared" si="1"/>
        <v>1.4240534321803239E-2</v>
      </c>
      <c r="L69" s="8"/>
      <c r="M69" s="8">
        <v>12876500000</v>
      </c>
      <c r="N69" s="8"/>
      <c r="O69" s="8">
        <v>-34462232330</v>
      </c>
      <c r="P69" s="8"/>
      <c r="Q69" s="8">
        <v>0</v>
      </c>
      <c r="R69" s="8"/>
      <c r="S69" s="8">
        <f t="shared" si="2"/>
        <v>-21585732330</v>
      </c>
      <c r="T69" s="8"/>
      <c r="U69" s="9">
        <f t="shared" si="3"/>
        <v>9.1242708905463731E-3</v>
      </c>
    </row>
    <row r="70" spans="1:21">
      <c r="A70" s="1" t="s">
        <v>82</v>
      </c>
      <c r="C70" s="8">
        <v>0</v>
      </c>
      <c r="D70" s="8"/>
      <c r="E70" s="8">
        <v>-83823238843</v>
      </c>
      <c r="F70" s="8"/>
      <c r="G70" s="8">
        <v>0</v>
      </c>
      <c r="H70" s="8"/>
      <c r="I70" s="8">
        <f t="shared" si="0"/>
        <v>-83823238843</v>
      </c>
      <c r="J70" s="8"/>
      <c r="K70" s="9">
        <f t="shared" si="1"/>
        <v>0.14477500295243345</v>
      </c>
      <c r="L70" s="8"/>
      <c r="M70" s="8">
        <v>273274357400</v>
      </c>
      <c r="N70" s="8"/>
      <c r="O70" s="8">
        <v>-464910840415</v>
      </c>
      <c r="P70" s="8"/>
      <c r="Q70" s="8">
        <v>0</v>
      </c>
      <c r="R70" s="8"/>
      <c r="S70" s="8">
        <f t="shared" si="2"/>
        <v>-191636483015</v>
      </c>
      <c r="T70" s="8"/>
      <c r="U70" s="9">
        <f t="shared" si="3"/>
        <v>8.1004580099898277E-2</v>
      </c>
    </row>
    <row r="71" spans="1:21">
      <c r="A71" s="1" t="s">
        <v>76</v>
      </c>
      <c r="C71" s="8">
        <v>0</v>
      </c>
      <c r="D71" s="8"/>
      <c r="E71" s="8">
        <v>5229418050</v>
      </c>
      <c r="F71" s="8"/>
      <c r="G71" s="8">
        <v>0</v>
      </c>
      <c r="H71" s="8"/>
      <c r="I71" s="8">
        <f t="shared" si="0"/>
        <v>5229418050</v>
      </c>
      <c r="J71" s="8"/>
      <c r="K71" s="9">
        <f t="shared" si="1"/>
        <v>-9.0319704186839888E-3</v>
      </c>
      <c r="L71" s="8"/>
      <c r="M71" s="8">
        <v>7748346300</v>
      </c>
      <c r="N71" s="8"/>
      <c r="O71" s="8">
        <v>-3905172651</v>
      </c>
      <c r="P71" s="8"/>
      <c r="Q71" s="8">
        <v>0</v>
      </c>
      <c r="R71" s="8"/>
      <c r="S71" s="8">
        <f t="shared" si="2"/>
        <v>3843173649</v>
      </c>
      <c r="T71" s="8"/>
      <c r="U71" s="9">
        <f t="shared" si="3"/>
        <v>-1.624506267232379E-3</v>
      </c>
    </row>
    <row r="72" spans="1:21">
      <c r="A72" s="1" t="s">
        <v>21</v>
      </c>
      <c r="C72" s="8">
        <v>0</v>
      </c>
      <c r="D72" s="8"/>
      <c r="E72" s="8">
        <v>-2933348943</v>
      </c>
      <c r="F72" s="8"/>
      <c r="G72" s="8">
        <v>0</v>
      </c>
      <c r="H72" s="8"/>
      <c r="I72" s="8">
        <f t="shared" si="0"/>
        <v>-2933348943</v>
      </c>
      <c r="J72" s="8"/>
      <c r="K72" s="9">
        <f t="shared" si="1"/>
        <v>5.0663229880529344E-3</v>
      </c>
      <c r="L72" s="8"/>
      <c r="M72" s="8">
        <v>27844874481</v>
      </c>
      <c r="N72" s="8"/>
      <c r="O72" s="8">
        <v>-44002779648</v>
      </c>
      <c r="P72" s="8"/>
      <c r="Q72" s="8">
        <v>0</v>
      </c>
      <c r="R72" s="8"/>
      <c r="S72" s="8">
        <f t="shared" si="2"/>
        <v>-16157905167</v>
      </c>
      <c r="T72" s="8"/>
      <c r="U72" s="9">
        <f t="shared" si="3"/>
        <v>6.8299329165019311E-3</v>
      </c>
    </row>
    <row r="73" spans="1:21">
      <c r="A73" s="1" t="s">
        <v>24</v>
      </c>
      <c r="C73" s="8">
        <v>0</v>
      </c>
      <c r="D73" s="8"/>
      <c r="E73" s="8">
        <v>17418973442</v>
      </c>
      <c r="F73" s="8"/>
      <c r="G73" s="8">
        <v>0</v>
      </c>
      <c r="H73" s="8"/>
      <c r="I73" s="8">
        <f t="shared" ref="I73:I103" si="4">C73+E73+G73</f>
        <v>17418973442</v>
      </c>
      <c r="J73" s="8"/>
      <c r="K73" s="9">
        <f t="shared" ref="K73:K103" si="5">I73/$I$104</f>
        <v>-3.0085116804151091E-2</v>
      </c>
      <c r="L73" s="8"/>
      <c r="M73" s="8">
        <v>104620385338</v>
      </c>
      <c r="N73" s="8"/>
      <c r="O73" s="8">
        <v>-31876721397</v>
      </c>
      <c r="P73" s="8"/>
      <c r="Q73" s="8">
        <v>0</v>
      </c>
      <c r="R73" s="8"/>
      <c r="S73" s="8">
        <f t="shared" ref="S73:S103" si="6">M73+O73+Q73</f>
        <v>72743663941</v>
      </c>
      <c r="T73" s="8"/>
      <c r="U73" s="9">
        <f t="shared" ref="U73:U103" si="7">S73/$S$104</f>
        <v>-3.0748685530863067E-2</v>
      </c>
    </row>
    <row r="74" spans="1:21">
      <c r="A74" s="1" t="s">
        <v>72</v>
      </c>
      <c r="C74" s="8">
        <v>0</v>
      </c>
      <c r="D74" s="8"/>
      <c r="E74" s="8">
        <v>-10485491908</v>
      </c>
      <c r="F74" s="8"/>
      <c r="G74" s="8">
        <v>0</v>
      </c>
      <c r="H74" s="8"/>
      <c r="I74" s="8">
        <f t="shared" si="4"/>
        <v>-10485491908</v>
      </c>
      <c r="J74" s="8"/>
      <c r="K74" s="9">
        <f t="shared" si="5"/>
        <v>1.8109979319478262E-2</v>
      </c>
      <c r="L74" s="8"/>
      <c r="M74" s="8">
        <v>55034368800</v>
      </c>
      <c r="N74" s="8"/>
      <c r="O74" s="8">
        <v>-195121327689</v>
      </c>
      <c r="P74" s="8"/>
      <c r="Q74" s="8">
        <v>0</v>
      </c>
      <c r="R74" s="8"/>
      <c r="S74" s="8">
        <f t="shared" si="6"/>
        <v>-140086958889</v>
      </c>
      <c r="T74" s="8"/>
      <c r="U74" s="9">
        <f t="shared" si="7"/>
        <v>5.9214639633033438E-2</v>
      </c>
    </row>
    <row r="75" spans="1:21">
      <c r="A75" s="1" t="s">
        <v>57</v>
      </c>
      <c r="C75" s="8">
        <v>0</v>
      </c>
      <c r="D75" s="8"/>
      <c r="E75" s="8">
        <v>2719747640</v>
      </c>
      <c r="F75" s="8"/>
      <c r="G75" s="8">
        <v>0</v>
      </c>
      <c r="H75" s="8"/>
      <c r="I75" s="8">
        <f t="shared" si="4"/>
        <v>2719747640</v>
      </c>
      <c r="J75" s="8"/>
      <c r="K75" s="9">
        <f t="shared" si="5"/>
        <v>-4.6974022722787662E-3</v>
      </c>
      <c r="L75" s="8"/>
      <c r="M75" s="8">
        <v>30319540190</v>
      </c>
      <c r="N75" s="8"/>
      <c r="O75" s="8">
        <v>-26718529394</v>
      </c>
      <c r="P75" s="8"/>
      <c r="Q75" s="8">
        <v>0</v>
      </c>
      <c r="R75" s="8"/>
      <c r="S75" s="8">
        <f t="shared" si="6"/>
        <v>3601010796</v>
      </c>
      <c r="T75" s="8"/>
      <c r="U75" s="9">
        <f t="shared" si="7"/>
        <v>-1.5221442330599873E-3</v>
      </c>
    </row>
    <row r="76" spans="1:21">
      <c r="A76" s="1" t="s">
        <v>83</v>
      </c>
      <c r="C76" s="8">
        <v>0</v>
      </c>
      <c r="D76" s="8"/>
      <c r="E76" s="8">
        <v>-1818453090</v>
      </c>
      <c r="F76" s="8"/>
      <c r="G76" s="8">
        <v>0</v>
      </c>
      <c r="H76" s="8"/>
      <c r="I76" s="8">
        <f t="shared" si="4"/>
        <v>-1818453090</v>
      </c>
      <c r="J76" s="8"/>
      <c r="K76" s="9">
        <f t="shared" si="5"/>
        <v>3.140734659116514E-3</v>
      </c>
      <c r="L76" s="8"/>
      <c r="M76" s="8">
        <v>16725372800</v>
      </c>
      <c r="N76" s="8"/>
      <c r="O76" s="8">
        <v>-14804603661</v>
      </c>
      <c r="P76" s="8"/>
      <c r="Q76" s="8">
        <v>0</v>
      </c>
      <c r="R76" s="8"/>
      <c r="S76" s="8">
        <f t="shared" si="6"/>
        <v>1920769139</v>
      </c>
      <c r="T76" s="8"/>
      <c r="U76" s="9">
        <f t="shared" si="7"/>
        <v>-8.1190749864345785E-4</v>
      </c>
    </row>
    <row r="77" spans="1:21">
      <c r="A77" s="1" t="s">
        <v>23</v>
      </c>
      <c r="C77" s="8">
        <v>0</v>
      </c>
      <c r="D77" s="8"/>
      <c r="E77" s="8">
        <v>-5346376054</v>
      </c>
      <c r="F77" s="8"/>
      <c r="G77" s="8">
        <v>0</v>
      </c>
      <c r="H77" s="8"/>
      <c r="I77" s="8">
        <f t="shared" si="4"/>
        <v>-5346376054</v>
      </c>
      <c r="J77" s="8"/>
      <c r="K77" s="9">
        <f t="shared" si="5"/>
        <v>9.2339740111021407E-3</v>
      </c>
      <c r="L77" s="8"/>
      <c r="M77" s="8">
        <v>4498279280</v>
      </c>
      <c r="N77" s="8"/>
      <c r="O77" s="8">
        <v>-24707485637</v>
      </c>
      <c r="P77" s="8"/>
      <c r="Q77" s="8">
        <v>0</v>
      </c>
      <c r="R77" s="8"/>
      <c r="S77" s="8">
        <f t="shared" si="6"/>
        <v>-20209206357</v>
      </c>
      <c r="T77" s="8"/>
      <c r="U77" s="9">
        <f t="shared" si="7"/>
        <v>8.5424145201665157E-3</v>
      </c>
    </row>
    <row r="78" spans="1:21">
      <c r="A78" s="1" t="s">
        <v>36</v>
      </c>
      <c r="C78" s="8">
        <v>0</v>
      </c>
      <c r="D78" s="8"/>
      <c r="E78" s="8">
        <v>7194209327</v>
      </c>
      <c r="F78" s="8"/>
      <c r="G78" s="8">
        <v>0</v>
      </c>
      <c r="H78" s="8"/>
      <c r="I78" s="8">
        <f t="shared" si="4"/>
        <v>7194209327</v>
      </c>
      <c r="J78" s="8"/>
      <c r="K78" s="9">
        <f t="shared" si="5"/>
        <v>-1.2425452546729259E-2</v>
      </c>
      <c r="L78" s="8"/>
      <c r="M78" s="8">
        <v>32636759211</v>
      </c>
      <c r="N78" s="8"/>
      <c r="O78" s="8">
        <v>-50883518437</v>
      </c>
      <c r="P78" s="8"/>
      <c r="Q78" s="8">
        <v>0</v>
      </c>
      <c r="R78" s="8"/>
      <c r="S78" s="8">
        <f t="shared" si="6"/>
        <v>-18246759226</v>
      </c>
      <c r="T78" s="8"/>
      <c r="U78" s="9">
        <f t="shared" si="7"/>
        <v>7.712889769378525E-3</v>
      </c>
    </row>
    <row r="79" spans="1:21">
      <c r="A79" s="1" t="s">
        <v>77</v>
      </c>
      <c r="C79" s="8">
        <v>0</v>
      </c>
      <c r="D79" s="8"/>
      <c r="E79" s="8">
        <v>-1728789333</v>
      </c>
      <c r="F79" s="8"/>
      <c r="G79" s="8">
        <v>0</v>
      </c>
      <c r="H79" s="8"/>
      <c r="I79" s="8">
        <f t="shared" si="4"/>
        <v>-1728789333</v>
      </c>
      <c r="J79" s="8"/>
      <c r="K79" s="9">
        <f t="shared" si="5"/>
        <v>2.9858722264119665E-3</v>
      </c>
      <c r="L79" s="8"/>
      <c r="M79" s="8">
        <v>1060214731</v>
      </c>
      <c r="N79" s="8"/>
      <c r="O79" s="8">
        <v>-3206625376</v>
      </c>
      <c r="P79" s="8"/>
      <c r="Q79" s="8">
        <v>0</v>
      </c>
      <c r="R79" s="8"/>
      <c r="S79" s="8">
        <f t="shared" si="6"/>
        <v>-2146410645</v>
      </c>
      <c r="T79" s="8"/>
      <c r="U79" s="9">
        <f t="shared" si="7"/>
        <v>9.0728597334239082E-4</v>
      </c>
    </row>
    <row r="80" spans="1:21">
      <c r="A80" s="1" t="s">
        <v>67</v>
      </c>
      <c r="C80" s="8">
        <v>0</v>
      </c>
      <c r="D80" s="8"/>
      <c r="E80" s="8">
        <v>12368118213</v>
      </c>
      <c r="F80" s="8"/>
      <c r="G80" s="8">
        <v>0</v>
      </c>
      <c r="H80" s="8"/>
      <c r="I80" s="8">
        <f t="shared" si="4"/>
        <v>12368118213</v>
      </c>
      <c r="J80" s="8"/>
      <c r="K80" s="9">
        <f t="shared" si="5"/>
        <v>-2.1361550514134683E-2</v>
      </c>
      <c r="L80" s="8"/>
      <c r="M80" s="8">
        <v>13226638530</v>
      </c>
      <c r="N80" s="8"/>
      <c r="O80" s="8">
        <v>-9081320542</v>
      </c>
      <c r="P80" s="8"/>
      <c r="Q80" s="8">
        <v>0</v>
      </c>
      <c r="R80" s="8"/>
      <c r="S80" s="8">
        <f t="shared" si="6"/>
        <v>4145317988</v>
      </c>
      <c r="T80" s="8"/>
      <c r="U80" s="9">
        <f t="shared" si="7"/>
        <v>-1.752222425059908E-3</v>
      </c>
    </row>
    <row r="81" spans="1:21">
      <c r="A81" s="1" t="s">
        <v>32</v>
      </c>
      <c r="C81" s="8">
        <v>0</v>
      </c>
      <c r="D81" s="8"/>
      <c r="E81" s="8">
        <v>-33852372750</v>
      </c>
      <c r="F81" s="8"/>
      <c r="G81" s="8">
        <v>0</v>
      </c>
      <c r="H81" s="8"/>
      <c r="I81" s="8">
        <f t="shared" si="4"/>
        <v>-33852372750</v>
      </c>
      <c r="J81" s="8"/>
      <c r="K81" s="9">
        <f t="shared" si="5"/>
        <v>5.8468002817304687E-2</v>
      </c>
      <c r="L81" s="8"/>
      <c r="M81" s="8">
        <v>66640000000</v>
      </c>
      <c r="N81" s="8"/>
      <c r="O81" s="8">
        <v>-177444883350</v>
      </c>
      <c r="P81" s="8"/>
      <c r="Q81" s="8">
        <v>0</v>
      </c>
      <c r="R81" s="8"/>
      <c r="S81" s="8">
        <f t="shared" si="6"/>
        <v>-110804883350</v>
      </c>
      <c r="T81" s="8"/>
      <c r="U81" s="9">
        <f t="shared" si="7"/>
        <v>4.6837130944854602E-2</v>
      </c>
    </row>
    <row r="82" spans="1:21">
      <c r="A82" s="1" t="s">
        <v>70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4"/>
        <v>0</v>
      </c>
      <c r="J82" s="8"/>
      <c r="K82" s="9">
        <f t="shared" si="5"/>
        <v>0</v>
      </c>
      <c r="L82" s="8"/>
      <c r="M82" s="8">
        <v>0</v>
      </c>
      <c r="N82" s="8"/>
      <c r="O82" s="8">
        <v>12310345141</v>
      </c>
      <c r="P82" s="8"/>
      <c r="Q82" s="8">
        <v>0</v>
      </c>
      <c r="R82" s="8"/>
      <c r="S82" s="8">
        <f t="shared" si="6"/>
        <v>12310345141</v>
      </c>
      <c r="T82" s="8"/>
      <c r="U82" s="9">
        <f t="shared" si="7"/>
        <v>-5.2035725314029816E-3</v>
      </c>
    </row>
    <row r="83" spans="1:21">
      <c r="A83" s="1" t="s">
        <v>66</v>
      </c>
      <c r="C83" s="8">
        <v>0</v>
      </c>
      <c r="D83" s="8"/>
      <c r="E83" s="8">
        <v>-38903553728</v>
      </c>
      <c r="F83" s="8"/>
      <c r="G83" s="8">
        <v>0</v>
      </c>
      <c r="H83" s="8"/>
      <c r="I83" s="8">
        <f t="shared" si="4"/>
        <v>-38903553728</v>
      </c>
      <c r="J83" s="8"/>
      <c r="K83" s="9">
        <f t="shared" si="5"/>
        <v>6.7192131723525006E-2</v>
      </c>
      <c r="L83" s="8"/>
      <c r="M83" s="8">
        <v>0</v>
      </c>
      <c r="N83" s="8"/>
      <c r="O83" s="8">
        <v>-65263805150</v>
      </c>
      <c r="P83" s="8"/>
      <c r="Q83" s="8">
        <v>0</v>
      </c>
      <c r="R83" s="8"/>
      <c r="S83" s="8">
        <f t="shared" si="6"/>
        <v>-65263805150</v>
      </c>
      <c r="T83" s="8"/>
      <c r="U83" s="9">
        <f t="shared" si="7"/>
        <v>2.7586955514538037E-2</v>
      </c>
    </row>
    <row r="84" spans="1:21">
      <c r="A84" s="1" t="s">
        <v>63</v>
      </c>
      <c r="C84" s="8">
        <v>0</v>
      </c>
      <c r="D84" s="8"/>
      <c r="E84" s="8">
        <v>33457193578</v>
      </c>
      <c r="F84" s="8"/>
      <c r="G84" s="8">
        <v>0</v>
      </c>
      <c r="H84" s="8"/>
      <c r="I84" s="8">
        <f t="shared" si="4"/>
        <v>33457193578</v>
      </c>
      <c r="J84" s="8"/>
      <c r="K84" s="9">
        <f t="shared" si="5"/>
        <v>-5.7785470543644898E-2</v>
      </c>
      <c r="L84" s="8"/>
      <c r="M84" s="8">
        <v>0</v>
      </c>
      <c r="N84" s="8"/>
      <c r="O84" s="8">
        <v>-78184706964</v>
      </c>
      <c r="P84" s="8"/>
      <c r="Q84" s="8">
        <v>0</v>
      </c>
      <c r="R84" s="8"/>
      <c r="S84" s="8">
        <f t="shared" si="6"/>
        <v>-78184706964</v>
      </c>
      <c r="T84" s="8"/>
      <c r="U84" s="9">
        <f t="shared" si="7"/>
        <v>3.3048609837807781E-2</v>
      </c>
    </row>
    <row r="85" spans="1:21">
      <c r="A85" s="1" t="s">
        <v>68</v>
      </c>
      <c r="C85" s="8">
        <v>0</v>
      </c>
      <c r="D85" s="8"/>
      <c r="E85" s="8">
        <v>-6868793783</v>
      </c>
      <c r="F85" s="8"/>
      <c r="G85" s="8">
        <v>0</v>
      </c>
      <c r="H85" s="8"/>
      <c r="I85" s="8">
        <f t="shared" si="4"/>
        <v>-6868793783</v>
      </c>
      <c r="J85" s="8"/>
      <c r="K85" s="9">
        <f t="shared" si="5"/>
        <v>1.1863412270146674E-2</v>
      </c>
      <c r="L85" s="8"/>
      <c r="M85" s="8">
        <v>0</v>
      </c>
      <c r="N85" s="8"/>
      <c r="O85" s="8">
        <v>6309242804</v>
      </c>
      <c r="P85" s="8"/>
      <c r="Q85" s="8">
        <v>0</v>
      </c>
      <c r="R85" s="8"/>
      <c r="S85" s="8">
        <f t="shared" si="6"/>
        <v>6309242804</v>
      </c>
      <c r="T85" s="8"/>
      <c r="U85" s="9">
        <f t="shared" si="7"/>
        <v>-2.6669116237450527E-3</v>
      </c>
    </row>
    <row r="86" spans="1:21">
      <c r="A86" s="1" t="s">
        <v>86</v>
      </c>
      <c r="C86" s="8">
        <v>0</v>
      </c>
      <c r="D86" s="8"/>
      <c r="E86" s="8">
        <v>15395580530</v>
      </c>
      <c r="F86" s="8"/>
      <c r="G86" s="8">
        <v>0</v>
      </c>
      <c r="H86" s="8"/>
      <c r="I86" s="8">
        <f t="shared" si="4"/>
        <v>15395580530</v>
      </c>
      <c r="J86" s="8"/>
      <c r="K86" s="9">
        <f t="shared" si="5"/>
        <v>-2.6590421074755569E-2</v>
      </c>
      <c r="L86" s="8"/>
      <c r="M86" s="8">
        <v>0</v>
      </c>
      <c r="N86" s="8"/>
      <c r="O86" s="8">
        <v>4013888238</v>
      </c>
      <c r="P86" s="8"/>
      <c r="Q86" s="8">
        <v>0</v>
      </c>
      <c r="R86" s="8"/>
      <c r="S86" s="8">
        <f t="shared" si="6"/>
        <v>4013888238</v>
      </c>
      <c r="T86" s="8"/>
      <c r="U86" s="9">
        <f t="shared" si="7"/>
        <v>-1.6966671803388322E-3</v>
      </c>
    </row>
    <row r="87" spans="1:21">
      <c r="A87" s="1" t="s">
        <v>28</v>
      </c>
      <c r="C87" s="8">
        <v>0</v>
      </c>
      <c r="D87" s="8"/>
      <c r="E87" s="8">
        <v>130346537170</v>
      </c>
      <c r="F87" s="8"/>
      <c r="G87" s="8">
        <v>0</v>
      </c>
      <c r="H87" s="8"/>
      <c r="I87" s="8">
        <f t="shared" si="4"/>
        <v>130346537170</v>
      </c>
      <c r="J87" s="8"/>
      <c r="K87" s="9">
        <f t="shared" si="5"/>
        <v>-0.22512754892436512</v>
      </c>
      <c r="L87" s="8"/>
      <c r="M87" s="8">
        <v>0</v>
      </c>
      <c r="N87" s="8"/>
      <c r="O87" s="8">
        <v>72466250462</v>
      </c>
      <c r="P87" s="8"/>
      <c r="Q87" s="8">
        <v>0</v>
      </c>
      <c r="R87" s="8"/>
      <c r="S87" s="8">
        <f t="shared" si="6"/>
        <v>72466250462</v>
      </c>
      <c r="T87" s="8"/>
      <c r="U87" s="9">
        <f t="shared" si="7"/>
        <v>-3.0631423086745432E-2</v>
      </c>
    </row>
    <row r="88" spans="1:21">
      <c r="A88" s="1" t="s">
        <v>87</v>
      </c>
      <c r="C88" s="8">
        <v>0</v>
      </c>
      <c r="D88" s="8"/>
      <c r="E88" s="8">
        <v>-2984965315</v>
      </c>
      <c r="F88" s="8"/>
      <c r="G88" s="8">
        <v>0</v>
      </c>
      <c r="H88" s="8"/>
      <c r="I88" s="8">
        <f t="shared" si="4"/>
        <v>-2984965315</v>
      </c>
      <c r="J88" s="8"/>
      <c r="K88" s="9">
        <f t="shared" si="5"/>
        <v>5.1554720177473161E-3</v>
      </c>
      <c r="L88" s="8"/>
      <c r="M88" s="8">
        <v>0</v>
      </c>
      <c r="N88" s="8"/>
      <c r="O88" s="8">
        <v>-28000568287</v>
      </c>
      <c r="P88" s="8"/>
      <c r="Q88" s="8">
        <v>0</v>
      </c>
      <c r="R88" s="8"/>
      <c r="S88" s="8">
        <f t="shared" si="6"/>
        <v>-28000568287</v>
      </c>
      <c r="T88" s="8"/>
      <c r="U88" s="9">
        <f t="shared" si="7"/>
        <v>1.1835816651203236E-2</v>
      </c>
    </row>
    <row r="89" spans="1:21">
      <c r="A89" s="1" t="s">
        <v>30</v>
      </c>
      <c r="C89" s="8">
        <v>0</v>
      </c>
      <c r="D89" s="8"/>
      <c r="E89" s="8">
        <v>-493739783</v>
      </c>
      <c r="F89" s="8"/>
      <c r="G89" s="8">
        <v>0</v>
      </c>
      <c r="H89" s="8"/>
      <c r="I89" s="8">
        <f t="shared" si="4"/>
        <v>-493739783</v>
      </c>
      <c r="J89" s="8"/>
      <c r="K89" s="9">
        <f t="shared" si="5"/>
        <v>8.5276087548277995E-4</v>
      </c>
      <c r="L89" s="8"/>
      <c r="M89" s="8">
        <v>0</v>
      </c>
      <c r="N89" s="8"/>
      <c r="O89" s="8">
        <v>-2800279068</v>
      </c>
      <c r="P89" s="8"/>
      <c r="Q89" s="8">
        <v>0</v>
      </c>
      <c r="R89" s="8"/>
      <c r="S89" s="8">
        <f t="shared" si="6"/>
        <v>-2800279068</v>
      </c>
      <c r="T89" s="8"/>
      <c r="U89" s="9">
        <f t="shared" si="7"/>
        <v>1.1836756054854093E-3</v>
      </c>
    </row>
    <row r="90" spans="1:21">
      <c r="A90" s="1" t="s">
        <v>96</v>
      </c>
      <c r="C90" s="8">
        <v>0</v>
      </c>
      <c r="D90" s="8"/>
      <c r="E90" s="8">
        <v>-58735796</v>
      </c>
      <c r="F90" s="8"/>
      <c r="G90" s="8">
        <v>0</v>
      </c>
      <c r="H90" s="8"/>
      <c r="I90" s="8">
        <f t="shared" si="4"/>
        <v>-58735796</v>
      </c>
      <c r="J90" s="8"/>
      <c r="K90" s="9">
        <f t="shared" si="5"/>
        <v>1.0144531703481947E-4</v>
      </c>
      <c r="L90" s="8"/>
      <c r="M90" s="8">
        <v>0</v>
      </c>
      <c r="N90" s="8"/>
      <c r="O90" s="8">
        <v>472526189</v>
      </c>
      <c r="P90" s="8"/>
      <c r="Q90" s="8">
        <v>0</v>
      </c>
      <c r="R90" s="8"/>
      <c r="S90" s="8">
        <f t="shared" si="6"/>
        <v>472526189</v>
      </c>
      <c r="T90" s="8"/>
      <c r="U90" s="9">
        <f t="shared" si="7"/>
        <v>-1.9973642243869673E-4</v>
      </c>
    </row>
    <row r="91" spans="1:21">
      <c r="A91" s="1" t="s">
        <v>59</v>
      </c>
      <c r="C91" s="8">
        <v>0</v>
      </c>
      <c r="D91" s="8"/>
      <c r="E91" s="8">
        <v>2472992071</v>
      </c>
      <c r="F91" s="8"/>
      <c r="G91" s="8">
        <v>0</v>
      </c>
      <c r="H91" s="8"/>
      <c r="I91" s="8">
        <f t="shared" si="4"/>
        <v>2472992071</v>
      </c>
      <c r="J91" s="8"/>
      <c r="K91" s="9">
        <f t="shared" si="5"/>
        <v>-4.2712192862286186E-3</v>
      </c>
      <c r="L91" s="8"/>
      <c r="M91" s="8">
        <v>0</v>
      </c>
      <c r="N91" s="8"/>
      <c r="O91" s="8">
        <v>6199418479</v>
      </c>
      <c r="P91" s="8"/>
      <c r="Q91" s="8">
        <v>0</v>
      </c>
      <c r="R91" s="8"/>
      <c r="S91" s="8">
        <f t="shared" si="6"/>
        <v>6199418479</v>
      </c>
      <c r="T91" s="8"/>
      <c r="U91" s="9">
        <f t="shared" si="7"/>
        <v>-2.6204889739895598E-3</v>
      </c>
    </row>
    <row r="92" spans="1:21">
      <c r="A92" s="1" t="s">
        <v>54</v>
      </c>
      <c r="C92" s="8">
        <v>0</v>
      </c>
      <c r="D92" s="8"/>
      <c r="E92" s="8">
        <v>-9366810869</v>
      </c>
      <c r="F92" s="8"/>
      <c r="G92" s="8">
        <v>0</v>
      </c>
      <c r="H92" s="8"/>
      <c r="I92" s="8">
        <f t="shared" si="4"/>
        <v>-9366810869</v>
      </c>
      <c r="J92" s="8"/>
      <c r="K92" s="9">
        <f t="shared" si="5"/>
        <v>1.6177853420270286E-2</v>
      </c>
      <c r="L92" s="8"/>
      <c r="M92" s="8">
        <v>0</v>
      </c>
      <c r="N92" s="8"/>
      <c r="O92" s="8">
        <v>162913444</v>
      </c>
      <c r="P92" s="8"/>
      <c r="Q92" s="8">
        <v>0</v>
      </c>
      <c r="R92" s="8"/>
      <c r="S92" s="8">
        <f t="shared" si="6"/>
        <v>162913444</v>
      </c>
      <c r="T92" s="8"/>
      <c r="U92" s="9">
        <f t="shared" si="7"/>
        <v>-6.8863375679960388E-5</v>
      </c>
    </row>
    <row r="93" spans="1:21">
      <c r="A93" s="1" t="s">
        <v>99</v>
      </c>
      <c r="C93" s="8">
        <v>0</v>
      </c>
      <c r="D93" s="8"/>
      <c r="E93" s="8">
        <v>28546820276</v>
      </c>
      <c r="F93" s="8"/>
      <c r="G93" s="8">
        <v>0</v>
      </c>
      <c r="H93" s="8"/>
      <c r="I93" s="8">
        <f t="shared" si="4"/>
        <v>28546820276</v>
      </c>
      <c r="J93" s="8"/>
      <c r="K93" s="9">
        <f t="shared" si="5"/>
        <v>-4.9304537104338089E-2</v>
      </c>
      <c r="L93" s="8"/>
      <c r="M93" s="8">
        <v>0</v>
      </c>
      <c r="N93" s="8"/>
      <c r="O93" s="8">
        <v>28546820276</v>
      </c>
      <c r="P93" s="8"/>
      <c r="Q93" s="8">
        <v>0</v>
      </c>
      <c r="R93" s="8"/>
      <c r="S93" s="8">
        <f t="shared" si="6"/>
        <v>28546820276</v>
      </c>
      <c r="T93" s="8"/>
      <c r="U93" s="9">
        <f t="shared" si="7"/>
        <v>-1.2066716907258425E-2</v>
      </c>
    </row>
    <row r="94" spans="1:21">
      <c r="A94" s="1" t="s">
        <v>45</v>
      </c>
      <c r="C94" s="8">
        <v>0</v>
      </c>
      <c r="D94" s="8"/>
      <c r="E94" s="8">
        <v>1415600185</v>
      </c>
      <c r="F94" s="8"/>
      <c r="G94" s="8">
        <v>0</v>
      </c>
      <c r="H94" s="8"/>
      <c r="I94" s="8">
        <f t="shared" si="4"/>
        <v>1415600185</v>
      </c>
      <c r="J94" s="8"/>
      <c r="K94" s="9">
        <f t="shared" si="5"/>
        <v>-2.4449487253373411E-3</v>
      </c>
      <c r="L94" s="8"/>
      <c r="M94" s="8">
        <v>0</v>
      </c>
      <c r="N94" s="8"/>
      <c r="O94" s="8">
        <v>1640307533</v>
      </c>
      <c r="P94" s="8"/>
      <c r="Q94" s="8">
        <v>0</v>
      </c>
      <c r="R94" s="8"/>
      <c r="S94" s="8">
        <f t="shared" si="6"/>
        <v>1640307533</v>
      </c>
      <c r="T94" s="8"/>
      <c r="U94" s="9">
        <f t="shared" si="7"/>
        <v>-6.9335661380805387E-4</v>
      </c>
    </row>
    <row r="95" spans="1:21">
      <c r="A95" s="1" t="s">
        <v>44</v>
      </c>
      <c r="C95" s="8">
        <v>0</v>
      </c>
      <c r="D95" s="8"/>
      <c r="E95" s="8">
        <v>240262796</v>
      </c>
      <c r="F95" s="8"/>
      <c r="G95" s="8">
        <v>0</v>
      </c>
      <c r="H95" s="8"/>
      <c r="I95" s="8">
        <f t="shared" si="4"/>
        <v>240262796</v>
      </c>
      <c r="J95" s="8"/>
      <c r="K95" s="9">
        <f t="shared" si="5"/>
        <v>-4.149690167115834E-4</v>
      </c>
      <c r="L95" s="8"/>
      <c r="M95" s="8">
        <v>0</v>
      </c>
      <c r="N95" s="8"/>
      <c r="O95" s="8">
        <v>-560183521</v>
      </c>
      <c r="P95" s="8"/>
      <c r="Q95" s="8">
        <v>0</v>
      </c>
      <c r="R95" s="8"/>
      <c r="S95" s="8">
        <f t="shared" si="6"/>
        <v>-560183521</v>
      </c>
      <c r="T95" s="8"/>
      <c r="U95" s="9">
        <f t="shared" si="7"/>
        <v>2.3678910290759049E-4</v>
      </c>
    </row>
    <row r="96" spans="1:21">
      <c r="A96" s="1" t="s">
        <v>19</v>
      </c>
      <c r="C96" s="8">
        <v>0</v>
      </c>
      <c r="D96" s="8"/>
      <c r="E96" s="8">
        <v>-316689546</v>
      </c>
      <c r="F96" s="8"/>
      <c r="G96" s="8">
        <v>0</v>
      </c>
      <c r="H96" s="8"/>
      <c r="I96" s="8">
        <f t="shared" si="4"/>
        <v>-316689546</v>
      </c>
      <c r="J96" s="8"/>
      <c r="K96" s="9">
        <f t="shared" si="5"/>
        <v>5.4696920078486791E-4</v>
      </c>
      <c r="L96" s="8"/>
      <c r="M96" s="8">
        <v>0</v>
      </c>
      <c r="N96" s="8"/>
      <c r="O96" s="8">
        <v>8451602065</v>
      </c>
      <c r="P96" s="8"/>
      <c r="Q96" s="8">
        <v>0</v>
      </c>
      <c r="R96" s="8"/>
      <c r="S96" s="8">
        <f t="shared" si="6"/>
        <v>8451602065</v>
      </c>
      <c r="T96" s="8"/>
      <c r="U96" s="9">
        <f t="shared" si="7"/>
        <v>-3.5724850804800617E-3</v>
      </c>
    </row>
    <row r="97" spans="1:21">
      <c r="A97" s="1" t="s">
        <v>50</v>
      </c>
      <c r="C97" s="8">
        <v>0</v>
      </c>
      <c r="D97" s="8"/>
      <c r="E97" s="8">
        <v>-1136096014</v>
      </c>
      <c r="F97" s="8"/>
      <c r="G97" s="8">
        <v>0</v>
      </c>
      <c r="H97" s="8"/>
      <c r="I97" s="8">
        <f t="shared" si="4"/>
        <v>-1136096014</v>
      </c>
      <c r="J97" s="8"/>
      <c r="K97" s="9">
        <f t="shared" si="5"/>
        <v>1.9622041101175288E-3</v>
      </c>
      <c r="L97" s="8"/>
      <c r="M97" s="8">
        <v>0</v>
      </c>
      <c r="N97" s="8"/>
      <c r="O97" s="8">
        <v>1590832158</v>
      </c>
      <c r="P97" s="8"/>
      <c r="Q97" s="8">
        <v>0</v>
      </c>
      <c r="R97" s="8"/>
      <c r="S97" s="8">
        <f t="shared" si="6"/>
        <v>1590832158</v>
      </c>
      <c r="T97" s="8"/>
      <c r="U97" s="9">
        <f t="shared" si="7"/>
        <v>-6.7244341443126144E-4</v>
      </c>
    </row>
    <row r="98" spans="1:21">
      <c r="A98" s="1" t="s">
        <v>100</v>
      </c>
      <c r="C98" s="8">
        <v>0</v>
      </c>
      <c r="D98" s="8"/>
      <c r="E98" s="8">
        <v>-2291157000</v>
      </c>
      <c r="F98" s="8"/>
      <c r="G98" s="8">
        <v>0</v>
      </c>
      <c r="H98" s="8"/>
      <c r="I98" s="8">
        <f t="shared" si="4"/>
        <v>-2291157000</v>
      </c>
      <c r="J98" s="8"/>
      <c r="K98" s="9">
        <f t="shared" si="5"/>
        <v>3.9571635028415354E-3</v>
      </c>
      <c r="L98" s="8"/>
      <c r="M98" s="8">
        <v>0</v>
      </c>
      <c r="N98" s="8"/>
      <c r="O98" s="8">
        <v>-2291157000</v>
      </c>
      <c r="P98" s="8"/>
      <c r="Q98" s="8">
        <v>0</v>
      </c>
      <c r="R98" s="8"/>
      <c r="S98" s="8">
        <f t="shared" si="6"/>
        <v>-2291157000</v>
      </c>
      <c r="T98" s="8"/>
      <c r="U98" s="9">
        <f t="shared" si="7"/>
        <v>9.6847013579045692E-4</v>
      </c>
    </row>
    <row r="99" spans="1:21">
      <c r="A99" s="1" t="s">
        <v>52</v>
      </c>
      <c r="C99" s="8">
        <v>0</v>
      </c>
      <c r="D99" s="8"/>
      <c r="E99" s="8">
        <v>-215444035</v>
      </c>
      <c r="F99" s="8"/>
      <c r="G99" s="8">
        <v>0</v>
      </c>
      <c r="H99" s="8"/>
      <c r="I99" s="8">
        <f t="shared" si="4"/>
        <v>-215444035</v>
      </c>
      <c r="J99" s="8"/>
      <c r="K99" s="9">
        <f t="shared" si="5"/>
        <v>3.7210338366463515E-4</v>
      </c>
      <c r="L99" s="8"/>
      <c r="M99" s="8">
        <v>0</v>
      </c>
      <c r="N99" s="8"/>
      <c r="O99" s="8">
        <v>1733235167</v>
      </c>
      <c r="P99" s="8"/>
      <c r="Q99" s="8">
        <v>0</v>
      </c>
      <c r="R99" s="8"/>
      <c r="S99" s="8">
        <f t="shared" si="6"/>
        <v>1733235167</v>
      </c>
      <c r="T99" s="8"/>
      <c r="U99" s="9">
        <f t="shared" si="7"/>
        <v>-7.3263704649715634E-4</v>
      </c>
    </row>
    <row r="100" spans="1:21">
      <c r="A100" s="1" t="s">
        <v>46</v>
      </c>
      <c r="C100" s="8">
        <v>0</v>
      </c>
      <c r="D100" s="8"/>
      <c r="E100" s="8">
        <v>264642283</v>
      </c>
      <c r="F100" s="8"/>
      <c r="G100" s="8">
        <v>0</v>
      </c>
      <c r="H100" s="8"/>
      <c r="I100" s="8">
        <f t="shared" si="4"/>
        <v>264642283</v>
      </c>
      <c r="J100" s="8"/>
      <c r="K100" s="9">
        <f t="shared" si="5"/>
        <v>-4.5707595926261756E-4</v>
      </c>
      <c r="L100" s="8"/>
      <c r="M100" s="8">
        <v>0</v>
      </c>
      <c r="N100" s="8"/>
      <c r="O100" s="8">
        <v>-584274152</v>
      </c>
      <c r="P100" s="8"/>
      <c r="Q100" s="8">
        <v>0</v>
      </c>
      <c r="R100" s="8"/>
      <c r="S100" s="8">
        <f t="shared" si="6"/>
        <v>-584274152</v>
      </c>
      <c r="T100" s="8"/>
      <c r="U100" s="9">
        <f t="shared" si="7"/>
        <v>2.469721923579633E-4</v>
      </c>
    </row>
    <row r="101" spans="1:21">
      <c r="A101" s="1" t="s">
        <v>47</v>
      </c>
      <c r="C101" s="8">
        <v>0</v>
      </c>
      <c r="D101" s="8"/>
      <c r="E101" s="8">
        <v>23128937402</v>
      </c>
      <c r="F101" s="8"/>
      <c r="G101" s="8">
        <v>0</v>
      </c>
      <c r="H101" s="8"/>
      <c r="I101" s="8">
        <f t="shared" si="4"/>
        <v>23128937402</v>
      </c>
      <c r="J101" s="8"/>
      <c r="K101" s="9">
        <f t="shared" si="5"/>
        <v>-3.9947060348418259E-2</v>
      </c>
      <c r="L101" s="8"/>
      <c r="M101" s="8">
        <v>0</v>
      </c>
      <c r="N101" s="8"/>
      <c r="O101" s="8">
        <v>19915747881</v>
      </c>
      <c r="P101" s="8"/>
      <c r="Q101" s="8">
        <v>0</v>
      </c>
      <c r="R101" s="8"/>
      <c r="S101" s="8">
        <f t="shared" si="6"/>
        <v>19915747881</v>
      </c>
      <c r="T101" s="8"/>
      <c r="U101" s="9">
        <f t="shared" si="7"/>
        <v>-8.4183698693195506E-3</v>
      </c>
    </row>
    <row r="102" spans="1:21">
      <c r="A102" s="1" t="s">
        <v>43</v>
      </c>
      <c r="C102" s="8">
        <v>0</v>
      </c>
      <c r="D102" s="8"/>
      <c r="E102" s="8">
        <v>21693764556</v>
      </c>
      <c r="F102" s="8"/>
      <c r="G102" s="8">
        <v>0</v>
      </c>
      <c r="H102" s="8"/>
      <c r="I102" s="8">
        <f t="shared" si="4"/>
        <v>21693764556</v>
      </c>
      <c r="J102" s="8"/>
      <c r="K102" s="9">
        <f t="shared" si="5"/>
        <v>-3.7468306772622091E-2</v>
      </c>
      <c r="L102" s="8"/>
      <c r="M102" s="8">
        <v>0</v>
      </c>
      <c r="N102" s="8"/>
      <c r="O102" s="8">
        <v>30825877944</v>
      </c>
      <c r="P102" s="8"/>
      <c r="Q102" s="8">
        <v>0</v>
      </c>
      <c r="R102" s="8"/>
      <c r="S102" s="8">
        <f t="shared" si="6"/>
        <v>30825877944</v>
      </c>
      <c r="T102" s="8"/>
      <c r="U102" s="9">
        <f t="shared" si="7"/>
        <v>-1.3030072665594602E-2</v>
      </c>
    </row>
    <row r="103" spans="1:21">
      <c r="A103" s="1" t="s">
        <v>295</v>
      </c>
      <c r="C103" s="8">
        <v>0</v>
      </c>
      <c r="D103" s="8"/>
      <c r="E103" s="8">
        <v>0</v>
      </c>
      <c r="F103" s="8"/>
      <c r="G103" s="8">
        <v>0</v>
      </c>
      <c r="H103" s="8"/>
      <c r="I103" s="8">
        <f t="shared" si="4"/>
        <v>0</v>
      </c>
      <c r="J103" s="8"/>
      <c r="K103" s="9">
        <f t="shared" si="5"/>
        <v>0</v>
      </c>
      <c r="L103" s="8"/>
      <c r="M103" s="8">
        <v>5850</v>
      </c>
      <c r="N103" s="8"/>
      <c r="O103" s="8">
        <v>0</v>
      </c>
      <c r="P103" s="8"/>
      <c r="Q103" s="8">
        <v>0</v>
      </c>
      <c r="R103" s="8"/>
      <c r="S103" s="8">
        <f t="shared" si="6"/>
        <v>5850</v>
      </c>
      <c r="T103" s="8"/>
      <c r="U103" s="9">
        <f t="shared" si="7"/>
        <v>-2.472790076967302E-9</v>
      </c>
    </row>
    <row r="104" spans="1:21" ht="24.75" thickBot="1">
      <c r="C104" s="12">
        <f>SUM(C8:C103)</f>
        <v>60387553958</v>
      </c>
      <c r="D104" s="8"/>
      <c r="E104" s="12">
        <f>SUM(E8:E103)</f>
        <v>-503193038281</v>
      </c>
      <c r="F104" s="8"/>
      <c r="G104" s="12">
        <f>SUM(G8:G103)</f>
        <v>-136184238582</v>
      </c>
      <c r="H104" s="8"/>
      <c r="I104" s="12">
        <f>SUM(I8:I103)</f>
        <v>-578989722905</v>
      </c>
      <c r="J104" s="8"/>
      <c r="K104" s="10">
        <f>SUM(K8:K103)</f>
        <v>0.99999999999999944</v>
      </c>
      <c r="L104" s="8"/>
      <c r="M104" s="12">
        <f>SUM(M8:M103)</f>
        <v>2290088376687</v>
      </c>
      <c r="N104" s="8"/>
      <c r="O104" s="12">
        <f>SUM(O8:O103)</f>
        <v>-4120271122748</v>
      </c>
      <c r="P104" s="8"/>
      <c r="Q104" s="12">
        <f>SUM(Q8:Q103)</f>
        <v>-535565990352</v>
      </c>
      <c r="R104" s="8"/>
      <c r="S104" s="12">
        <f>SUM(S8:S103)</f>
        <v>-2365748736413</v>
      </c>
      <c r="T104" s="8"/>
      <c r="U104" s="10">
        <f>SUM(U8:U103)</f>
        <v>0.99999999999999989</v>
      </c>
    </row>
    <row r="105" spans="1:21" ht="24.75" thickTop="1">
      <c r="C105" s="14"/>
      <c r="E105" s="14"/>
      <c r="G105" s="14"/>
      <c r="M105" s="14"/>
      <c r="O105" s="14"/>
      <c r="Q105" s="14"/>
    </row>
    <row r="106" spans="1:21">
      <c r="E106" s="1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2"/>
  <sheetViews>
    <sheetView rightToLeft="1" workbookViewId="0">
      <selection activeCell="G26" sqref="G26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201</v>
      </c>
      <c r="C6" s="18" t="s">
        <v>199</v>
      </c>
      <c r="D6" s="18" t="s">
        <v>199</v>
      </c>
      <c r="E6" s="18" t="s">
        <v>199</v>
      </c>
      <c r="F6" s="18" t="s">
        <v>199</v>
      </c>
      <c r="G6" s="18" t="s">
        <v>199</v>
      </c>
      <c r="H6" s="18" t="s">
        <v>199</v>
      </c>
      <c r="I6" s="18" t="s">
        <v>199</v>
      </c>
      <c r="K6" s="18" t="s">
        <v>200</v>
      </c>
      <c r="L6" s="18" t="s">
        <v>200</v>
      </c>
      <c r="M6" s="18" t="s">
        <v>200</v>
      </c>
      <c r="N6" s="18" t="s">
        <v>200</v>
      </c>
      <c r="O6" s="18" t="s">
        <v>200</v>
      </c>
      <c r="P6" s="18" t="s">
        <v>200</v>
      </c>
      <c r="Q6" s="18" t="s">
        <v>200</v>
      </c>
    </row>
    <row r="7" spans="1:17" ht="24.75">
      <c r="A7" s="18" t="s">
        <v>201</v>
      </c>
      <c r="C7" s="18" t="s">
        <v>282</v>
      </c>
      <c r="E7" s="18" t="s">
        <v>279</v>
      </c>
      <c r="G7" s="18" t="s">
        <v>280</v>
      </c>
      <c r="I7" s="18" t="s">
        <v>283</v>
      </c>
      <c r="K7" s="18" t="s">
        <v>282</v>
      </c>
      <c r="M7" s="18" t="s">
        <v>279</v>
      </c>
      <c r="O7" s="18" t="s">
        <v>280</v>
      </c>
      <c r="Q7" s="18" t="s">
        <v>283</v>
      </c>
    </row>
    <row r="8" spans="1:17">
      <c r="A8" s="1" t="s">
        <v>124</v>
      </c>
      <c r="C8" s="8">
        <v>0</v>
      </c>
      <c r="D8" s="8"/>
      <c r="E8" s="8">
        <v>0</v>
      </c>
      <c r="F8" s="8"/>
      <c r="G8" s="8">
        <v>977307436</v>
      </c>
      <c r="H8" s="8"/>
      <c r="I8" s="8">
        <f>C8+E8+G8</f>
        <v>977307436</v>
      </c>
      <c r="J8" s="8"/>
      <c r="K8" s="8">
        <v>0</v>
      </c>
      <c r="L8" s="8"/>
      <c r="M8" s="8">
        <v>0</v>
      </c>
      <c r="N8" s="8"/>
      <c r="O8" s="8">
        <v>977307436</v>
      </c>
      <c r="P8" s="8"/>
      <c r="Q8" s="8">
        <f>K8+M8+O8</f>
        <v>977307436</v>
      </c>
    </row>
    <row r="9" spans="1:17">
      <c r="A9" s="1" t="s">
        <v>210</v>
      </c>
      <c r="C9" s="8">
        <v>0</v>
      </c>
      <c r="D9" s="8"/>
      <c r="E9" s="8">
        <v>0</v>
      </c>
      <c r="F9" s="8"/>
      <c r="G9" s="8">
        <v>0</v>
      </c>
      <c r="H9" s="8"/>
      <c r="I9" s="8">
        <f t="shared" ref="I9:I38" si="0">C9+E9+G9</f>
        <v>0</v>
      </c>
      <c r="J9" s="8"/>
      <c r="K9" s="8">
        <v>1464684872</v>
      </c>
      <c r="L9" s="8"/>
      <c r="M9" s="8">
        <v>0</v>
      </c>
      <c r="N9" s="8"/>
      <c r="O9" s="8">
        <v>543936094</v>
      </c>
      <c r="P9" s="8"/>
      <c r="Q9" s="8">
        <f t="shared" ref="Q9:Q39" si="1">K9+M9+O9</f>
        <v>2008620966</v>
      </c>
    </row>
    <row r="10" spans="1:17">
      <c r="A10" s="1" t="s">
        <v>273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si="0"/>
        <v>0</v>
      </c>
      <c r="J10" s="8"/>
      <c r="K10" s="8">
        <v>0</v>
      </c>
      <c r="L10" s="8"/>
      <c r="M10" s="8">
        <v>0</v>
      </c>
      <c r="N10" s="8"/>
      <c r="O10" s="8">
        <v>167889271</v>
      </c>
      <c r="P10" s="8"/>
      <c r="Q10" s="8">
        <f t="shared" si="1"/>
        <v>167889271</v>
      </c>
    </row>
    <row r="11" spans="1:17">
      <c r="A11" s="1" t="s">
        <v>274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0</v>
      </c>
      <c r="L11" s="8"/>
      <c r="M11" s="8">
        <v>0</v>
      </c>
      <c r="N11" s="8"/>
      <c r="O11" s="8">
        <v>1941527784</v>
      </c>
      <c r="P11" s="8"/>
      <c r="Q11" s="8">
        <f t="shared" si="1"/>
        <v>1941527784</v>
      </c>
    </row>
    <row r="12" spans="1:17">
      <c r="A12" s="1" t="s">
        <v>275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35477679</v>
      </c>
      <c r="P12" s="8"/>
      <c r="Q12" s="8">
        <f t="shared" si="1"/>
        <v>35477679</v>
      </c>
    </row>
    <row r="13" spans="1:17">
      <c r="A13" s="1" t="s">
        <v>118</v>
      </c>
      <c r="C13" s="8">
        <v>0</v>
      </c>
      <c r="D13" s="8"/>
      <c r="E13" s="8">
        <v>687506597</v>
      </c>
      <c r="F13" s="8"/>
      <c r="G13" s="8">
        <v>0</v>
      </c>
      <c r="H13" s="8"/>
      <c r="I13" s="8">
        <f t="shared" si="0"/>
        <v>687506597</v>
      </c>
      <c r="J13" s="8"/>
      <c r="K13" s="8">
        <v>0</v>
      </c>
      <c r="L13" s="8"/>
      <c r="M13" s="8">
        <v>4077390608</v>
      </c>
      <c r="N13" s="8"/>
      <c r="O13" s="8">
        <v>2577883626</v>
      </c>
      <c r="P13" s="8"/>
      <c r="Q13" s="8">
        <f t="shared" si="1"/>
        <v>6655274234</v>
      </c>
    </row>
    <row r="14" spans="1:17">
      <c r="A14" s="1" t="s">
        <v>276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9406679588</v>
      </c>
      <c r="P14" s="8"/>
      <c r="Q14" s="8">
        <f t="shared" si="1"/>
        <v>9406679588</v>
      </c>
    </row>
    <row r="15" spans="1:17">
      <c r="A15" s="1" t="s">
        <v>209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7539383563</v>
      </c>
      <c r="L15" s="8"/>
      <c r="M15" s="8">
        <v>0</v>
      </c>
      <c r="N15" s="8"/>
      <c r="O15" s="8">
        <v>2545180032</v>
      </c>
      <c r="P15" s="8"/>
      <c r="Q15" s="8">
        <f t="shared" si="1"/>
        <v>10084563595</v>
      </c>
    </row>
    <row r="16" spans="1:17">
      <c r="A16" s="1" t="s">
        <v>207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22741602967</v>
      </c>
      <c r="L16" s="8"/>
      <c r="M16" s="8">
        <v>0</v>
      </c>
      <c r="N16" s="8"/>
      <c r="O16" s="8">
        <v>11143006250</v>
      </c>
      <c r="P16" s="8"/>
      <c r="Q16" s="8">
        <f t="shared" si="1"/>
        <v>33884609217</v>
      </c>
    </row>
    <row r="17" spans="1:17">
      <c r="A17" s="1" t="s">
        <v>277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0</v>
      </c>
      <c r="L17" s="8"/>
      <c r="M17" s="8">
        <v>0</v>
      </c>
      <c r="N17" s="8"/>
      <c r="O17" s="8">
        <v>5075978474</v>
      </c>
      <c r="P17" s="8"/>
      <c r="Q17" s="8">
        <f t="shared" si="1"/>
        <v>5075978474</v>
      </c>
    </row>
    <row r="18" spans="1:17">
      <c r="A18" s="1" t="s">
        <v>150</v>
      </c>
      <c r="C18" s="8">
        <v>4552468000</v>
      </c>
      <c r="D18" s="8"/>
      <c r="E18" s="8">
        <v>14139436763</v>
      </c>
      <c r="F18" s="8"/>
      <c r="G18" s="8">
        <v>0</v>
      </c>
      <c r="H18" s="8"/>
      <c r="I18" s="8">
        <f t="shared" si="0"/>
        <v>18691904763</v>
      </c>
      <c r="J18" s="8"/>
      <c r="K18" s="8">
        <v>8279870650</v>
      </c>
      <c r="L18" s="8"/>
      <c r="M18" s="8">
        <v>14452625000</v>
      </c>
      <c r="N18" s="8"/>
      <c r="O18" s="8">
        <v>0</v>
      </c>
      <c r="P18" s="8"/>
      <c r="Q18" s="8">
        <f t="shared" si="1"/>
        <v>22732495650</v>
      </c>
    </row>
    <row r="19" spans="1:17">
      <c r="A19" s="1" t="s">
        <v>147</v>
      </c>
      <c r="C19" s="8">
        <v>6196268584</v>
      </c>
      <c r="D19" s="8"/>
      <c r="E19" s="8">
        <v>0</v>
      </c>
      <c r="F19" s="8"/>
      <c r="G19" s="8">
        <v>0</v>
      </c>
      <c r="H19" s="8"/>
      <c r="I19" s="8">
        <f t="shared" si="0"/>
        <v>6196268584</v>
      </c>
      <c r="J19" s="8"/>
      <c r="K19" s="8">
        <v>23128961132</v>
      </c>
      <c r="L19" s="8"/>
      <c r="M19" s="8">
        <v>808877500</v>
      </c>
      <c r="N19" s="8"/>
      <c r="O19" s="8">
        <v>0</v>
      </c>
      <c r="P19" s="8"/>
      <c r="Q19" s="8">
        <f t="shared" si="1"/>
        <v>23937838632</v>
      </c>
    </row>
    <row r="20" spans="1:17">
      <c r="A20" s="1" t="s">
        <v>153</v>
      </c>
      <c r="C20" s="8">
        <v>2555254884</v>
      </c>
      <c r="D20" s="8"/>
      <c r="E20" s="8">
        <v>-5998912500</v>
      </c>
      <c r="F20" s="8"/>
      <c r="G20" s="8">
        <v>0</v>
      </c>
      <c r="H20" s="8"/>
      <c r="I20" s="8">
        <f t="shared" si="0"/>
        <v>-3443657616</v>
      </c>
      <c r="J20" s="8"/>
      <c r="K20" s="8">
        <v>3284976420</v>
      </c>
      <c r="L20" s="8"/>
      <c r="M20" s="8">
        <v>-1812080000</v>
      </c>
      <c r="N20" s="8"/>
      <c r="O20" s="8">
        <v>0</v>
      </c>
      <c r="P20" s="8"/>
      <c r="Q20" s="8">
        <f t="shared" si="1"/>
        <v>1472896420</v>
      </c>
    </row>
    <row r="21" spans="1:17">
      <c r="A21" s="1" t="s">
        <v>162</v>
      </c>
      <c r="C21" s="8">
        <v>4128135340</v>
      </c>
      <c r="D21" s="8"/>
      <c r="E21" s="8">
        <v>-2752081094</v>
      </c>
      <c r="F21" s="8"/>
      <c r="G21" s="8">
        <v>0</v>
      </c>
      <c r="H21" s="8"/>
      <c r="I21" s="8">
        <f t="shared" si="0"/>
        <v>1376054246</v>
      </c>
      <c r="J21" s="8"/>
      <c r="K21" s="8">
        <v>20412610719</v>
      </c>
      <c r="L21" s="8"/>
      <c r="M21" s="8">
        <v>7457058163</v>
      </c>
      <c r="N21" s="8"/>
      <c r="O21" s="8">
        <v>0</v>
      </c>
      <c r="P21" s="8"/>
      <c r="Q21" s="8">
        <f>K21+M21+O21</f>
        <v>27869668882</v>
      </c>
    </row>
    <row r="22" spans="1:17">
      <c r="A22" s="1" t="s">
        <v>159</v>
      </c>
      <c r="C22" s="8">
        <v>1297040187</v>
      </c>
      <c r="D22" s="8"/>
      <c r="E22" s="8">
        <v>0</v>
      </c>
      <c r="F22" s="8"/>
      <c r="G22" s="8">
        <v>0</v>
      </c>
      <c r="H22" s="8"/>
      <c r="I22" s="8">
        <f t="shared" si="0"/>
        <v>1297040187</v>
      </c>
      <c r="J22" s="8"/>
      <c r="K22" s="8">
        <v>6862603692</v>
      </c>
      <c r="L22" s="8"/>
      <c r="M22" s="8">
        <v>3429378312</v>
      </c>
      <c r="N22" s="8"/>
      <c r="O22" s="8">
        <v>0</v>
      </c>
      <c r="P22" s="8"/>
      <c r="Q22" s="8">
        <f t="shared" si="1"/>
        <v>10291982004</v>
      </c>
    </row>
    <row r="23" spans="1:17">
      <c r="A23" s="1" t="s">
        <v>165</v>
      </c>
      <c r="C23" s="8">
        <v>1331427367</v>
      </c>
      <c r="D23" s="8"/>
      <c r="E23" s="8">
        <v>0</v>
      </c>
      <c r="F23" s="8"/>
      <c r="G23" s="8">
        <v>0</v>
      </c>
      <c r="H23" s="8"/>
      <c r="I23" s="8">
        <f t="shared" si="0"/>
        <v>1331427367</v>
      </c>
      <c r="J23" s="8"/>
      <c r="K23" s="8">
        <v>6831569002</v>
      </c>
      <c r="L23" s="8"/>
      <c r="M23" s="8">
        <v>3499365625</v>
      </c>
      <c r="N23" s="8"/>
      <c r="O23" s="8">
        <v>0</v>
      </c>
      <c r="P23" s="8"/>
      <c r="Q23" s="8">
        <f t="shared" si="1"/>
        <v>10330934627</v>
      </c>
    </row>
    <row r="24" spans="1:17">
      <c r="A24" s="1" t="s">
        <v>156</v>
      </c>
      <c r="C24" s="8">
        <v>1825698810</v>
      </c>
      <c r="D24" s="8"/>
      <c r="E24" s="8">
        <v>0</v>
      </c>
      <c r="F24" s="8"/>
      <c r="G24" s="8">
        <v>0</v>
      </c>
      <c r="H24" s="8"/>
      <c r="I24" s="8">
        <f t="shared" si="0"/>
        <v>1825698810</v>
      </c>
      <c r="J24" s="8"/>
      <c r="K24" s="8">
        <v>4220830382</v>
      </c>
      <c r="L24" s="8"/>
      <c r="M24" s="8">
        <v>1172606254</v>
      </c>
      <c r="N24" s="8"/>
      <c r="O24" s="8">
        <v>0</v>
      </c>
      <c r="P24" s="8"/>
      <c r="Q24" s="8">
        <f t="shared" si="1"/>
        <v>5393436636</v>
      </c>
    </row>
    <row r="25" spans="1:17">
      <c r="A25" s="1" t="s">
        <v>171</v>
      </c>
      <c r="C25" s="8">
        <v>390790970</v>
      </c>
      <c r="D25" s="8"/>
      <c r="E25" s="8">
        <v>0</v>
      </c>
      <c r="F25" s="8"/>
      <c r="G25" s="8">
        <v>0</v>
      </c>
      <c r="H25" s="8"/>
      <c r="I25" s="8">
        <f t="shared" si="0"/>
        <v>390790970</v>
      </c>
      <c r="J25" s="8"/>
      <c r="K25" s="8">
        <v>1892138477</v>
      </c>
      <c r="L25" s="8"/>
      <c r="M25" s="8">
        <v>249955</v>
      </c>
      <c r="N25" s="8"/>
      <c r="O25" s="8">
        <v>0</v>
      </c>
      <c r="P25" s="8"/>
      <c r="Q25" s="8">
        <f t="shared" si="1"/>
        <v>1892388432</v>
      </c>
    </row>
    <row r="26" spans="1:17">
      <c r="A26" s="1" t="s">
        <v>168</v>
      </c>
      <c r="C26" s="8">
        <v>781581938</v>
      </c>
      <c r="D26" s="8"/>
      <c r="E26" s="8">
        <v>0</v>
      </c>
      <c r="F26" s="8"/>
      <c r="G26" s="8">
        <v>0</v>
      </c>
      <c r="H26" s="8"/>
      <c r="I26" s="8">
        <f t="shared" si="0"/>
        <v>781581938</v>
      </c>
      <c r="J26" s="8"/>
      <c r="K26" s="8">
        <v>3784276954</v>
      </c>
      <c r="L26" s="8"/>
      <c r="M26" s="8">
        <v>0</v>
      </c>
      <c r="N26" s="8"/>
      <c r="O26" s="8">
        <v>0</v>
      </c>
      <c r="P26" s="8"/>
      <c r="Q26" s="8">
        <f t="shared" si="1"/>
        <v>3784276954</v>
      </c>
    </row>
    <row r="27" spans="1:17">
      <c r="A27" s="1" t="s">
        <v>172</v>
      </c>
      <c r="C27" s="8">
        <v>1591615910</v>
      </c>
      <c r="D27" s="8"/>
      <c r="E27" s="8">
        <v>0</v>
      </c>
      <c r="F27" s="8"/>
      <c r="G27" s="8">
        <v>0</v>
      </c>
      <c r="H27" s="8"/>
      <c r="I27" s="8">
        <f t="shared" si="0"/>
        <v>1591615910</v>
      </c>
      <c r="J27" s="8"/>
      <c r="K27" s="8">
        <v>1994953211</v>
      </c>
      <c r="L27" s="8"/>
      <c r="M27" s="8">
        <v>-155650748</v>
      </c>
      <c r="N27" s="8"/>
      <c r="O27" s="8">
        <v>0</v>
      </c>
      <c r="P27" s="8"/>
      <c r="Q27" s="8">
        <f t="shared" si="1"/>
        <v>1839302463</v>
      </c>
    </row>
    <row r="28" spans="1:17">
      <c r="A28" s="1" t="s">
        <v>129</v>
      </c>
      <c r="C28" s="8">
        <v>0</v>
      </c>
      <c r="D28" s="8"/>
      <c r="E28" s="8">
        <v>322752531</v>
      </c>
      <c r="F28" s="8"/>
      <c r="G28" s="8">
        <v>0</v>
      </c>
      <c r="H28" s="8"/>
      <c r="I28" s="8">
        <f t="shared" si="0"/>
        <v>322752531</v>
      </c>
      <c r="J28" s="8"/>
      <c r="K28" s="8">
        <v>0</v>
      </c>
      <c r="L28" s="8"/>
      <c r="M28" s="8">
        <v>1727512112</v>
      </c>
      <c r="N28" s="8"/>
      <c r="O28" s="8">
        <v>0</v>
      </c>
      <c r="P28" s="8"/>
      <c r="Q28" s="8">
        <f t="shared" si="1"/>
        <v>1727512112</v>
      </c>
    </row>
    <row r="29" spans="1:17">
      <c r="A29" s="1" t="s">
        <v>134</v>
      </c>
      <c r="C29" s="8">
        <v>0</v>
      </c>
      <c r="D29" s="8"/>
      <c r="E29" s="8">
        <v>479658953</v>
      </c>
      <c r="F29" s="8"/>
      <c r="G29" s="8">
        <v>0</v>
      </c>
      <c r="H29" s="8"/>
      <c r="I29" s="8">
        <f t="shared" si="0"/>
        <v>479658953</v>
      </c>
      <c r="J29" s="8"/>
      <c r="K29" s="8">
        <v>0</v>
      </c>
      <c r="L29" s="8"/>
      <c r="M29" s="8">
        <v>3939478947</v>
      </c>
      <c r="N29" s="8"/>
      <c r="O29" s="8">
        <v>0</v>
      </c>
      <c r="P29" s="8"/>
      <c r="Q29" s="8">
        <f t="shared" si="1"/>
        <v>3939478947</v>
      </c>
    </row>
    <row r="30" spans="1:17">
      <c r="A30" s="1" t="s">
        <v>175</v>
      </c>
      <c r="C30" s="8">
        <v>0</v>
      </c>
      <c r="D30" s="8"/>
      <c r="E30" s="8">
        <v>149260971</v>
      </c>
      <c r="F30" s="8"/>
      <c r="G30" s="8">
        <v>0</v>
      </c>
      <c r="H30" s="8"/>
      <c r="I30" s="8">
        <f t="shared" si="0"/>
        <v>149260971</v>
      </c>
      <c r="J30" s="8"/>
      <c r="K30" s="8">
        <v>0</v>
      </c>
      <c r="L30" s="8"/>
      <c r="M30" s="8">
        <v>149260971</v>
      </c>
      <c r="N30" s="8"/>
      <c r="O30" s="8">
        <v>0</v>
      </c>
      <c r="P30" s="8"/>
      <c r="Q30" s="8">
        <f t="shared" si="1"/>
        <v>149260971</v>
      </c>
    </row>
    <row r="31" spans="1:17">
      <c r="A31" s="1" t="s">
        <v>137</v>
      </c>
      <c r="C31" s="8">
        <v>0</v>
      </c>
      <c r="D31" s="8"/>
      <c r="E31" s="8">
        <v>584943880</v>
      </c>
      <c r="F31" s="8"/>
      <c r="G31" s="8">
        <v>0</v>
      </c>
      <c r="H31" s="8"/>
      <c r="I31" s="8">
        <f t="shared" si="0"/>
        <v>584943880</v>
      </c>
      <c r="J31" s="8"/>
      <c r="K31" s="8">
        <v>0</v>
      </c>
      <c r="L31" s="8"/>
      <c r="M31" s="8">
        <v>1213945468</v>
      </c>
      <c r="N31" s="8"/>
      <c r="O31" s="8">
        <v>0</v>
      </c>
      <c r="P31" s="8"/>
      <c r="Q31" s="8">
        <f t="shared" si="1"/>
        <v>1213945468</v>
      </c>
    </row>
    <row r="32" spans="1:17">
      <c r="A32" s="1" t="s">
        <v>121</v>
      </c>
      <c r="C32" s="8">
        <v>0</v>
      </c>
      <c r="D32" s="8"/>
      <c r="E32" s="8">
        <v>1202532001</v>
      </c>
      <c r="F32" s="8"/>
      <c r="G32" s="8">
        <v>0</v>
      </c>
      <c r="H32" s="8"/>
      <c r="I32" s="8">
        <f t="shared" si="0"/>
        <v>1202532001</v>
      </c>
      <c r="J32" s="8"/>
      <c r="K32" s="8">
        <v>0</v>
      </c>
      <c r="L32" s="8"/>
      <c r="M32" s="8">
        <v>2579256833</v>
      </c>
      <c r="N32" s="8"/>
      <c r="O32" s="8">
        <v>0</v>
      </c>
      <c r="P32" s="8"/>
      <c r="Q32" s="8">
        <f t="shared" si="1"/>
        <v>2579256833</v>
      </c>
    </row>
    <row r="33" spans="1:17">
      <c r="A33" s="1" t="s">
        <v>140</v>
      </c>
      <c r="C33" s="8">
        <v>0</v>
      </c>
      <c r="D33" s="8"/>
      <c r="E33" s="8">
        <v>798114315</v>
      </c>
      <c r="F33" s="8"/>
      <c r="G33" s="8">
        <v>0</v>
      </c>
      <c r="H33" s="8"/>
      <c r="I33" s="8">
        <f t="shared" si="0"/>
        <v>798114315</v>
      </c>
      <c r="J33" s="8"/>
      <c r="K33" s="8">
        <v>0</v>
      </c>
      <c r="L33" s="8"/>
      <c r="M33" s="8">
        <v>1710254620</v>
      </c>
      <c r="N33" s="8"/>
      <c r="O33" s="8">
        <v>0</v>
      </c>
      <c r="P33" s="8"/>
      <c r="Q33" s="8">
        <f t="shared" si="1"/>
        <v>1710254620</v>
      </c>
    </row>
    <row r="34" spans="1:17">
      <c r="A34" s="1" t="s">
        <v>132</v>
      </c>
      <c r="C34" s="8">
        <v>0</v>
      </c>
      <c r="D34" s="8"/>
      <c r="E34" s="8">
        <v>13416568</v>
      </c>
      <c r="F34" s="8"/>
      <c r="G34" s="8">
        <v>0</v>
      </c>
      <c r="H34" s="8"/>
      <c r="I34" s="8">
        <f t="shared" si="0"/>
        <v>13416568</v>
      </c>
      <c r="J34" s="8"/>
      <c r="K34" s="8">
        <v>0</v>
      </c>
      <c r="L34" s="8"/>
      <c r="M34" s="8">
        <v>29435802</v>
      </c>
      <c r="N34" s="8"/>
      <c r="O34" s="8">
        <v>0</v>
      </c>
      <c r="P34" s="8"/>
      <c r="Q34" s="8">
        <f t="shared" si="1"/>
        <v>29435802</v>
      </c>
    </row>
    <row r="35" spans="1:17">
      <c r="A35" s="1" t="s">
        <v>127</v>
      </c>
      <c r="C35" s="8">
        <v>0</v>
      </c>
      <c r="D35" s="8"/>
      <c r="E35" s="8">
        <v>753775353</v>
      </c>
      <c r="F35" s="8"/>
      <c r="G35" s="8">
        <v>0</v>
      </c>
      <c r="H35" s="8"/>
      <c r="I35" s="8">
        <f t="shared" si="0"/>
        <v>753775353</v>
      </c>
      <c r="J35" s="8"/>
      <c r="K35" s="8">
        <v>0</v>
      </c>
      <c r="L35" s="8"/>
      <c r="M35" s="8">
        <v>1633467512</v>
      </c>
      <c r="N35" s="8"/>
      <c r="O35" s="8">
        <v>0</v>
      </c>
      <c r="P35" s="8"/>
      <c r="Q35" s="8">
        <f t="shared" si="1"/>
        <v>1633467512</v>
      </c>
    </row>
    <row r="36" spans="1:17">
      <c r="A36" s="1" t="s">
        <v>141</v>
      </c>
      <c r="C36" s="8">
        <v>0</v>
      </c>
      <c r="D36" s="8"/>
      <c r="E36" s="8">
        <v>747548482</v>
      </c>
      <c r="F36" s="8"/>
      <c r="G36" s="8">
        <v>0</v>
      </c>
      <c r="H36" s="8"/>
      <c r="I36" s="8">
        <f t="shared" si="0"/>
        <v>747548482</v>
      </c>
      <c r="J36" s="8"/>
      <c r="K36" s="8">
        <v>0</v>
      </c>
      <c r="L36" s="8"/>
      <c r="M36" s="8">
        <v>1540942450</v>
      </c>
      <c r="N36" s="8"/>
      <c r="O36" s="8">
        <v>0</v>
      </c>
      <c r="P36" s="8"/>
      <c r="Q36" s="8">
        <f t="shared" si="1"/>
        <v>1540942450</v>
      </c>
    </row>
    <row r="37" spans="1:17">
      <c r="A37" s="1" t="s">
        <v>144</v>
      </c>
      <c r="C37" s="8">
        <v>0</v>
      </c>
      <c r="D37" s="8"/>
      <c r="E37" s="8">
        <v>10662067</v>
      </c>
      <c r="F37" s="8"/>
      <c r="G37" s="8">
        <v>0</v>
      </c>
      <c r="H37" s="8"/>
      <c r="I37" s="8">
        <f t="shared" si="0"/>
        <v>10662067</v>
      </c>
      <c r="J37" s="8"/>
      <c r="K37" s="8">
        <v>0</v>
      </c>
      <c r="L37" s="8"/>
      <c r="M37" s="8">
        <v>24018709</v>
      </c>
      <c r="N37" s="8"/>
      <c r="O37" s="8">
        <v>0</v>
      </c>
      <c r="P37" s="8"/>
      <c r="Q37" s="8">
        <f t="shared" si="1"/>
        <v>24018709</v>
      </c>
    </row>
    <row r="38" spans="1:17">
      <c r="A38" s="1" t="s">
        <v>115</v>
      </c>
      <c r="C38" s="8">
        <v>0</v>
      </c>
      <c r="D38" s="8"/>
      <c r="E38" s="8">
        <v>1498456355</v>
      </c>
      <c r="F38" s="8"/>
      <c r="G38" s="8">
        <v>0</v>
      </c>
      <c r="H38" s="8"/>
      <c r="I38" s="8">
        <f t="shared" si="0"/>
        <v>1498456355</v>
      </c>
      <c r="J38" s="8"/>
      <c r="K38" s="8">
        <v>0</v>
      </c>
      <c r="L38" s="8"/>
      <c r="M38" s="8">
        <v>2906182866</v>
      </c>
      <c r="N38" s="8"/>
      <c r="O38" s="8">
        <v>0</v>
      </c>
      <c r="P38" s="8"/>
      <c r="Q38" s="8">
        <f t="shared" si="1"/>
        <v>2906182866</v>
      </c>
    </row>
    <row r="39" spans="1:17">
      <c r="A39" s="1" t="s">
        <v>111</v>
      </c>
      <c r="C39" s="8">
        <v>0</v>
      </c>
      <c r="D39" s="8"/>
      <c r="E39" s="8">
        <v>13589336</v>
      </c>
      <c r="F39" s="8"/>
      <c r="G39" s="8">
        <v>0</v>
      </c>
      <c r="H39" s="8"/>
      <c r="I39" s="8">
        <f>C39+E39+G39</f>
        <v>13589336</v>
      </c>
      <c r="J39" s="8"/>
      <c r="K39" s="8">
        <v>0</v>
      </c>
      <c r="L39" s="8"/>
      <c r="M39" s="8">
        <v>27333326</v>
      </c>
      <c r="N39" s="8"/>
      <c r="O39" s="8">
        <v>0</v>
      </c>
      <c r="P39" s="8"/>
      <c r="Q39" s="8">
        <f t="shared" si="1"/>
        <v>27333326</v>
      </c>
    </row>
    <row r="40" spans="1:17" ht="24.75" thickBot="1">
      <c r="C40" s="7">
        <f>SUM(C8:C39)</f>
        <v>24650281990</v>
      </c>
      <c r="D40" s="4"/>
      <c r="E40" s="7">
        <f>SUM(E8:E39)</f>
        <v>12650660578</v>
      </c>
      <c r="F40" s="4"/>
      <c r="G40" s="7">
        <f>SUM(G8:G39)</f>
        <v>977307436</v>
      </c>
      <c r="H40" s="4"/>
      <c r="I40" s="7">
        <f>SUM(I8:I39)</f>
        <v>38278250004</v>
      </c>
      <c r="J40" s="4"/>
      <c r="K40" s="7">
        <f>SUM(K8:K39)</f>
        <v>112438462041</v>
      </c>
      <c r="L40" s="4"/>
      <c r="M40" s="7">
        <f>SUM(M8:M39)</f>
        <v>50410910285</v>
      </c>
      <c r="N40" s="4"/>
      <c r="O40" s="7">
        <f>SUM(O8:O39)</f>
        <v>34414866234</v>
      </c>
      <c r="P40" s="4"/>
      <c r="Q40" s="7">
        <f>SUM(Q8:Q39)</f>
        <v>197264238560</v>
      </c>
    </row>
    <row r="41" spans="1:17" ht="24.75" thickTop="1">
      <c r="C41" s="3"/>
      <c r="E41" s="3"/>
      <c r="K41" s="3"/>
      <c r="M41" s="3"/>
      <c r="O41" s="3"/>
    </row>
    <row r="42" spans="1:17">
      <c r="E42" s="1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23" sqref="I23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8" t="s">
        <v>284</v>
      </c>
      <c r="B6" s="18" t="s">
        <v>284</v>
      </c>
      <c r="C6" s="18" t="s">
        <v>284</v>
      </c>
      <c r="E6" s="18" t="s">
        <v>199</v>
      </c>
      <c r="F6" s="18" t="s">
        <v>199</v>
      </c>
      <c r="G6" s="18" t="s">
        <v>199</v>
      </c>
      <c r="I6" s="18" t="s">
        <v>200</v>
      </c>
      <c r="J6" s="18" t="s">
        <v>200</v>
      </c>
      <c r="K6" s="18" t="s">
        <v>200</v>
      </c>
    </row>
    <row r="7" spans="1:11" ht="24.75">
      <c r="A7" s="18" t="s">
        <v>285</v>
      </c>
      <c r="C7" s="18" t="s">
        <v>181</v>
      </c>
      <c r="E7" s="18" t="s">
        <v>286</v>
      </c>
      <c r="G7" s="18" t="s">
        <v>287</v>
      </c>
      <c r="I7" s="18" t="s">
        <v>286</v>
      </c>
      <c r="K7" s="18" t="s">
        <v>287</v>
      </c>
    </row>
    <row r="8" spans="1:11">
      <c r="A8" s="1" t="s">
        <v>187</v>
      </c>
      <c r="C8" s="4" t="s">
        <v>188</v>
      </c>
      <c r="E8" s="6">
        <v>559295916</v>
      </c>
      <c r="F8" s="4"/>
      <c r="G8" s="9">
        <f>E8/$E$10</f>
        <v>0.24711371623428027</v>
      </c>
      <c r="H8" s="4"/>
      <c r="I8" s="6">
        <v>3788632615</v>
      </c>
      <c r="J8" s="4"/>
      <c r="K8" s="9">
        <f>I8/$I$10</f>
        <v>0.45034057654931892</v>
      </c>
    </row>
    <row r="9" spans="1:11">
      <c r="A9" s="1" t="s">
        <v>191</v>
      </c>
      <c r="C9" s="4" t="s">
        <v>192</v>
      </c>
      <c r="E9" s="6">
        <v>1704018013</v>
      </c>
      <c r="F9" s="4"/>
      <c r="G9" s="9">
        <f>E9/$E$10</f>
        <v>0.75288628376571975</v>
      </c>
      <c r="H9" s="4"/>
      <c r="I9" s="6">
        <v>4624183845</v>
      </c>
      <c r="J9" s="4"/>
      <c r="K9" s="9">
        <f>I9/$I$10</f>
        <v>0.54965942345068108</v>
      </c>
    </row>
    <row r="10" spans="1:11" ht="24.75" thickBot="1">
      <c r="E10" s="7">
        <f>SUM(E8:E9)</f>
        <v>2263313929</v>
      </c>
      <c r="F10" s="4"/>
      <c r="G10" s="11">
        <f>SUM(G8:G9)</f>
        <v>1</v>
      </c>
      <c r="H10" s="4"/>
      <c r="I10" s="7">
        <f>SUM(I8:I9)</f>
        <v>8412816460</v>
      </c>
      <c r="J10" s="4"/>
      <c r="K10" s="11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0"/>
  <sheetViews>
    <sheetView rightToLeft="1" workbookViewId="0">
      <selection activeCell="E13" sqref="E13"/>
    </sheetView>
  </sheetViews>
  <sheetFormatPr defaultRowHeight="2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24.75">
      <c r="A2" s="17" t="s">
        <v>0</v>
      </c>
      <c r="B2" s="17"/>
      <c r="C2" s="17"/>
      <c r="D2" s="17"/>
      <c r="E2" s="17"/>
    </row>
    <row r="3" spans="1:6" ht="24.75">
      <c r="A3" s="17" t="s">
        <v>197</v>
      </c>
      <c r="B3" s="17"/>
      <c r="C3" s="17"/>
      <c r="D3" s="17"/>
      <c r="E3" s="17"/>
    </row>
    <row r="4" spans="1:6" ht="24.75">
      <c r="A4" s="17" t="s">
        <v>2</v>
      </c>
      <c r="B4" s="17"/>
      <c r="C4" s="17"/>
      <c r="D4" s="17"/>
      <c r="E4" s="17"/>
    </row>
    <row r="5" spans="1:6" ht="24.75">
      <c r="C5" s="17" t="s">
        <v>199</v>
      </c>
      <c r="E5" s="2" t="s">
        <v>296</v>
      </c>
    </row>
    <row r="6" spans="1:6" ht="24.75">
      <c r="A6" s="17" t="s">
        <v>288</v>
      </c>
      <c r="C6" s="18"/>
      <c r="E6" s="5" t="s">
        <v>297</v>
      </c>
    </row>
    <row r="7" spans="1:6" ht="24.75">
      <c r="A7" s="18" t="s">
        <v>288</v>
      </c>
      <c r="C7" s="18" t="s">
        <v>184</v>
      </c>
      <c r="E7" s="18" t="s">
        <v>184</v>
      </c>
    </row>
    <row r="8" spans="1:6">
      <c r="A8" s="1" t="s">
        <v>289</v>
      </c>
      <c r="C8" s="6">
        <v>2077587543</v>
      </c>
      <c r="D8" s="4"/>
      <c r="E8" s="6">
        <v>30572658666</v>
      </c>
      <c r="F8" s="4"/>
    </row>
    <row r="9" spans="1:6" ht="25.5" thickBot="1">
      <c r="A9" s="2" t="s">
        <v>206</v>
      </c>
      <c r="C9" s="7">
        <f>SUM(C8)</f>
        <v>2077587543</v>
      </c>
      <c r="D9" s="4"/>
      <c r="E9" s="7">
        <f>SUM(E8)</f>
        <v>30572658666</v>
      </c>
      <c r="F9" s="4"/>
    </row>
    <row r="10" spans="1:6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8"/>
  <sheetViews>
    <sheetView rightToLeft="1" tabSelected="1" workbookViewId="0">
      <selection activeCell="Y98" sqref="Y98"/>
    </sheetView>
  </sheetViews>
  <sheetFormatPr defaultRowHeight="2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4257812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293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8">
        <v>178287065</v>
      </c>
      <c r="D9" s="8"/>
      <c r="E9" s="8">
        <v>139715732897</v>
      </c>
      <c r="F9" s="8"/>
      <c r="G9" s="8">
        <v>306069745775.53302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178287065</v>
      </c>
      <c r="R9" s="8"/>
      <c r="S9" s="8">
        <v>1413</v>
      </c>
      <c r="T9" s="8"/>
      <c r="U9" s="8">
        <v>139715732897</v>
      </c>
      <c r="V9" s="8"/>
      <c r="W9" s="8">
        <v>250420701089.07199</v>
      </c>
      <c r="X9" s="4"/>
      <c r="Y9" s="9">
        <v>9.3032503560810317E-3</v>
      </c>
    </row>
    <row r="10" spans="1:25">
      <c r="A10" s="1" t="s">
        <v>16</v>
      </c>
      <c r="C10" s="8">
        <v>61983512</v>
      </c>
      <c r="D10" s="8"/>
      <c r="E10" s="8">
        <v>135376251829</v>
      </c>
      <c r="F10" s="8"/>
      <c r="G10" s="8">
        <v>137154344690.614</v>
      </c>
      <c r="H10" s="8"/>
      <c r="I10" s="8">
        <v>400000</v>
      </c>
      <c r="J10" s="8"/>
      <c r="K10" s="8">
        <v>864801783</v>
      </c>
      <c r="L10" s="8"/>
      <c r="M10" s="8">
        <v>0</v>
      </c>
      <c r="N10" s="8"/>
      <c r="O10" s="8">
        <v>0</v>
      </c>
      <c r="P10" s="8"/>
      <c r="Q10" s="8">
        <v>62383512</v>
      </c>
      <c r="R10" s="8"/>
      <c r="S10" s="8">
        <v>2067</v>
      </c>
      <c r="T10" s="8"/>
      <c r="U10" s="8">
        <v>136241053612</v>
      </c>
      <c r="V10" s="8"/>
      <c r="W10" s="8">
        <v>128179486324.14101</v>
      </c>
      <c r="X10" s="4"/>
      <c r="Y10" s="9">
        <v>4.7619300105832462E-3</v>
      </c>
    </row>
    <row r="11" spans="1:25">
      <c r="A11" s="1" t="s">
        <v>17</v>
      </c>
      <c r="C11" s="8">
        <v>12711244</v>
      </c>
      <c r="D11" s="8"/>
      <c r="E11" s="8">
        <v>17204903744</v>
      </c>
      <c r="F11" s="8"/>
      <c r="G11" s="8">
        <v>21695345972.609402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12711244</v>
      </c>
      <c r="R11" s="8"/>
      <c r="S11" s="8">
        <v>1426</v>
      </c>
      <c r="T11" s="8"/>
      <c r="U11" s="8">
        <v>17204903744</v>
      </c>
      <c r="V11" s="8"/>
      <c r="W11" s="8">
        <v>18018382852.033199</v>
      </c>
      <c r="X11" s="4"/>
      <c r="Y11" s="9">
        <v>6.6939165154943873E-4</v>
      </c>
    </row>
    <row r="12" spans="1:25">
      <c r="A12" s="1" t="s">
        <v>18</v>
      </c>
      <c r="C12" s="8">
        <v>16471867</v>
      </c>
      <c r="D12" s="8"/>
      <c r="E12" s="8">
        <v>58640905897</v>
      </c>
      <c r="F12" s="8"/>
      <c r="G12" s="8">
        <v>60386793435.298798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16471867</v>
      </c>
      <c r="R12" s="8"/>
      <c r="S12" s="8">
        <v>3183</v>
      </c>
      <c r="T12" s="8"/>
      <c r="U12" s="8">
        <v>58640905897</v>
      </c>
      <c r="V12" s="8"/>
      <c r="W12" s="8">
        <v>52117994442.667099</v>
      </c>
      <c r="X12" s="4"/>
      <c r="Y12" s="9">
        <v>1.936208740923978E-3</v>
      </c>
    </row>
    <row r="13" spans="1:25">
      <c r="A13" s="1" t="s">
        <v>19</v>
      </c>
      <c r="C13" s="8">
        <v>39823141</v>
      </c>
      <c r="D13" s="8"/>
      <c r="E13" s="8">
        <v>114228656103</v>
      </c>
      <c r="F13" s="8"/>
      <c r="G13" s="8">
        <v>120817061985.325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39823141</v>
      </c>
      <c r="R13" s="8"/>
      <c r="S13" s="8">
        <v>3044</v>
      </c>
      <c r="T13" s="8"/>
      <c r="U13" s="8">
        <v>114228656103</v>
      </c>
      <c r="V13" s="8"/>
      <c r="W13" s="8">
        <v>120500372438.836</v>
      </c>
      <c r="X13" s="4"/>
      <c r="Y13" s="9">
        <v>4.4766472097718234E-3</v>
      </c>
    </row>
    <row r="14" spans="1:25">
      <c r="A14" s="1" t="s">
        <v>20</v>
      </c>
      <c r="C14" s="8">
        <v>21210000</v>
      </c>
      <c r="D14" s="8"/>
      <c r="E14" s="8">
        <v>149768180239</v>
      </c>
      <c r="F14" s="8"/>
      <c r="G14" s="8">
        <v>123551070930</v>
      </c>
      <c r="H14" s="8"/>
      <c r="I14" s="8">
        <v>400000</v>
      </c>
      <c r="J14" s="8"/>
      <c r="K14" s="8">
        <v>2412236431</v>
      </c>
      <c r="L14" s="8"/>
      <c r="M14" s="8">
        <v>0</v>
      </c>
      <c r="N14" s="8"/>
      <c r="O14" s="8">
        <v>0</v>
      </c>
      <c r="P14" s="8"/>
      <c r="Q14" s="8">
        <v>21610000</v>
      </c>
      <c r="R14" s="8"/>
      <c r="S14" s="8">
        <v>5480</v>
      </c>
      <c r="T14" s="8"/>
      <c r="U14" s="8">
        <v>152180416670</v>
      </c>
      <c r="V14" s="8"/>
      <c r="W14" s="8">
        <v>117718184340</v>
      </c>
      <c r="X14" s="4"/>
      <c r="Y14" s="9">
        <v>4.3732875741322209E-3</v>
      </c>
    </row>
    <row r="15" spans="1:25">
      <c r="A15" s="1" t="s">
        <v>21</v>
      </c>
      <c r="C15" s="8">
        <v>21077906</v>
      </c>
      <c r="D15" s="8"/>
      <c r="E15" s="8">
        <v>133698349569</v>
      </c>
      <c r="F15" s="8"/>
      <c r="G15" s="8">
        <v>148343646611.84399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21077906</v>
      </c>
      <c r="R15" s="8"/>
      <c r="S15" s="8">
        <v>6940</v>
      </c>
      <c r="T15" s="8"/>
      <c r="U15" s="8">
        <v>133698349569</v>
      </c>
      <c r="V15" s="8"/>
      <c r="W15" s="8">
        <v>145410297667.54199</v>
      </c>
      <c r="X15" s="4"/>
      <c r="Y15" s="9">
        <v>5.4020629990658656E-3</v>
      </c>
    </row>
    <row r="16" spans="1:25">
      <c r="A16" s="1" t="s">
        <v>22</v>
      </c>
      <c r="C16" s="8">
        <v>23941337</v>
      </c>
      <c r="D16" s="8"/>
      <c r="E16" s="8">
        <v>238354715783</v>
      </c>
      <c r="F16" s="8"/>
      <c r="G16" s="8">
        <v>361505079021.271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23941337</v>
      </c>
      <c r="R16" s="8"/>
      <c r="S16" s="8">
        <v>13870</v>
      </c>
      <c r="T16" s="8"/>
      <c r="U16" s="8">
        <v>238354715783</v>
      </c>
      <c r="V16" s="8"/>
      <c r="W16" s="8">
        <v>330090549442.07001</v>
      </c>
      <c r="X16" s="4"/>
      <c r="Y16" s="9">
        <v>1.2263023816643775E-2</v>
      </c>
    </row>
    <row r="17" spans="1:25">
      <c r="A17" s="1" t="s">
        <v>23</v>
      </c>
      <c r="C17" s="8">
        <v>19557736</v>
      </c>
      <c r="D17" s="8"/>
      <c r="E17" s="8">
        <v>93830562663</v>
      </c>
      <c r="F17" s="8"/>
      <c r="G17" s="8">
        <v>94737783685.208405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19557736</v>
      </c>
      <c r="R17" s="8"/>
      <c r="S17" s="8">
        <v>4598</v>
      </c>
      <c r="T17" s="8"/>
      <c r="U17" s="8">
        <v>93830562663</v>
      </c>
      <c r="V17" s="8"/>
      <c r="W17" s="8">
        <v>89391407630.738403</v>
      </c>
      <c r="X17" s="4"/>
      <c r="Y17" s="9">
        <v>3.320934097119429E-3</v>
      </c>
    </row>
    <row r="18" spans="1:25">
      <c r="A18" s="1" t="s">
        <v>24</v>
      </c>
      <c r="C18" s="8">
        <v>58410789</v>
      </c>
      <c r="D18" s="8"/>
      <c r="E18" s="8">
        <v>403147331748</v>
      </c>
      <c r="F18" s="8"/>
      <c r="G18" s="8">
        <v>721726132931.74402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58410789</v>
      </c>
      <c r="R18" s="8"/>
      <c r="S18" s="8">
        <v>12730</v>
      </c>
      <c r="T18" s="8"/>
      <c r="U18" s="8">
        <v>403147331748</v>
      </c>
      <c r="V18" s="8"/>
      <c r="W18" s="8">
        <v>739145106373.37903</v>
      </c>
      <c r="X18" s="4"/>
      <c r="Y18" s="9">
        <v>2.7459598763833064E-2</v>
      </c>
    </row>
    <row r="19" spans="1:25">
      <c r="A19" s="1" t="s">
        <v>25</v>
      </c>
      <c r="C19" s="8">
        <v>1100000</v>
      </c>
      <c r="D19" s="8"/>
      <c r="E19" s="8">
        <v>92482425199</v>
      </c>
      <c r="F19" s="8"/>
      <c r="G19" s="8">
        <v>79166142000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1100000</v>
      </c>
      <c r="R19" s="8"/>
      <c r="S19" s="8">
        <v>72550</v>
      </c>
      <c r="T19" s="8"/>
      <c r="U19" s="8">
        <v>92482425199</v>
      </c>
      <c r="V19" s="8"/>
      <c r="W19" s="8">
        <v>79330160250</v>
      </c>
      <c r="X19" s="4"/>
      <c r="Y19" s="9">
        <v>2.9471538829821779E-3</v>
      </c>
    </row>
    <row r="20" spans="1:25">
      <c r="A20" s="1" t="s">
        <v>26</v>
      </c>
      <c r="C20" s="8">
        <v>2527944</v>
      </c>
      <c r="D20" s="8"/>
      <c r="E20" s="8">
        <v>189522791926</v>
      </c>
      <c r="F20" s="8"/>
      <c r="G20" s="8">
        <v>240861726977.22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2527944</v>
      </c>
      <c r="R20" s="8"/>
      <c r="S20" s="8">
        <v>92370</v>
      </c>
      <c r="T20" s="8"/>
      <c r="U20" s="8">
        <v>189522791926</v>
      </c>
      <c r="V20" s="8"/>
      <c r="W20" s="8">
        <v>232116825465.68399</v>
      </c>
      <c r="X20" s="4"/>
      <c r="Y20" s="9">
        <v>8.623252509775272E-3</v>
      </c>
    </row>
    <row r="21" spans="1:25">
      <c r="A21" s="1" t="s">
        <v>27</v>
      </c>
      <c r="C21" s="8">
        <v>185897164</v>
      </c>
      <c r="D21" s="8"/>
      <c r="E21" s="8">
        <v>144280878763</v>
      </c>
      <c r="F21" s="8"/>
      <c r="G21" s="8">
        <v>427052176345.276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185897164</v>
      </c>
      <c r="R21" s="8"/>
      <c r="S21" s="8">
        <v>2249</v>
      </c>
      <c r="T21" s="8"/>
      <c r="U21" s="8">
        <v>144280878763</v>
      </c>
      <c r="V21" s="8"/>
      <c r="W21" s="8">
        <v>415595129641.07599</v>
      </c>
      <c r="X21" s="4"/>
      <c r="Y21" s="9">
        <v>1.5439560391789058E-2</v>
      </c>
    </row>
    <row r="22" spans="1:25">
      <c r="A22" s="1" t="s">
        <v>28</v>
      </c>
      <c r="C22" s="8">
        <v>8812281</v>
      </c>
      <c r="D22" s="8"/>
      <c r="E22" s="8">
        <v>257126791128</v>
      </c>
      <c r="F22" s="8"/>
      <c r="G22" s="8">
        <v>1519308024640.99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8812281</v>
      </c>
      <c r="R22" s="8"/>
      <c r="S22" s="8">
        <v>188320</v>
      </c>
      <c r="T22" s="8"/>
      <c r="U22" s="8">
        <v>257126791128</v>
      </c>
      <c r="V22" s="8"/>
      <c r="W22" s="8">
        <v>1649654561810.3799</v>
      </c>
      <c r="X22" s="4"/>
      <c r="Y22" s="9">
        <v>6.1285466108947188E-2</v>
      </c>
    </row>
    <row r="23" spans="1:25">
      <c r="A23" s="1" t="s">
        <v>29</v>
      </c>
      <c r="C23" s="8">
        <v>23004504</v>
      </c>
      <c r="D23" s="8"/>
      <c r="E23" s="8">
        <v>242818590725</v>
      </c>
      <c r="F23" s="8"/>
      <c r="G23" s="8">
        <v>218614516043.47198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23004504</v>
      </c>
      <c r="R23" s="8"/>
      <c r="S23" s="8">
        <v>8910</v>
      </c>
      <c r="T23" s="8"/>
      <c r="U23" s="8">
        <v>242818590725</v>
      </c>
      <c r="V23" s="8"/>
      <c r="W23" s="8">
        <v>203750558362.69199</v>
      </c>
      <c r="X23" s="4"/>
      <c r="Y23" s="9">
        <v>7.5694319455051721E-3</v>
      </c>
    </row>
    <row r="24" spans="1:25">
      <c r="A24" s="1" t="s">
        <v>30</v>
      </c>
      <c r="C24" s="8">
        <v>243478</v>
      </c>
      <c r="D24" s="8"/>
      <c r="E24" s="8">
        <v>8830361245</v>
      </c>
      <c r="F24" s="8"/>
      <c r="G24" s="8">
        <v>9533534359.4009991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243478</v>
      </c>
      <c r="R24" s="8"/>
      <c r="S24" s="8">
        <v>37350</v>
      </c>
      <c r="T24" s="8"/>
      <c r="U24" s="8">
        <v>8830361245</v>
      </c>
      <c r="V24" s="8"/>
      <c r="W24" s="8">
        <v>9039794575.3649998</v>
      </c>
      <c r="X24" s="4"/>
      <c r="Y24" s="9">
        <v>3.3583274759801316E-4</v>
      </c>
    </row>
    <row r="25" spans="1:25">
      <c r="A25" s="1" t="s">
        <v>31</v>
      </c>
      <c r="C25" s="8">
        <v>642559</v>
      </c>
      <c r="D25" s="8"/>
      <c r="E25" s="8">
        <v>69794417989</v>
      </c>
      <c r="F25" s="8"/>
      <c r="G25" s="8">
        <v>71059354851.9375</v>
      </c>
      <c r="H25" s="8"/>
      <c r="I25" s="8">
        <v>60000</v>
      </c>
      <c r="J25" s="8"/>
      <c r="K25" s="8">
        <v>6513909213</v>
      </c>
      <c r="L25" s="8"/>
      <c r="M25" s="8">
        <v>0</v>
      </c>
      <c r="N25" s="8"/>
      <c r="O25" s="8">
        <v>0</v>
      </c>
      <c r="P25" s="8"/>
      <c r="Q25" s="8">
        <v>702559</v>
      </c>
      <c r="R25" s="8"/>
      <c r="S25" s="8">
        <v>99900</v>
      </c>
      <c r="T25" s="8"/>
      <c r="U25" s="8">
        <v>76308327202</v>
      </c>
      <c r="V25" s="8"/>
      <c r="W25" s="8">
        <v>69768039517.604996</v>
      </c>
      <c r="X25" s="4"/>
      <c r="Y25" s="9">
        <v>2.5919164656214547E-3</v>
      </c>
    </row>
    <row r="26" spans="1:25">
      <c r="A26" s="1" t="s">
        <v>32</v>
      </c>
      <c r="C26" s="8">
        <v>4900000</v>
      </c>
      <c r="D26" s="8"/>
      <c r="E26" s="8">
        <v>338697800000</v>
      </c>
      <c r="F26" s="8"/>
      <c r="G26" s="8">
        <v>336380555700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4900000</v>
      </c>
      <c r="R26" s="8"/>
      <c r="S26" s="8">
        <v>62110</v>
      </c>
      <c r="T26" s="8"/>
      <c r="U26" s="8">
        <v>338697800000</v>
      </c>
      <c r="V26" s="8"/>
      <c r="W26" s="8">
        <v>302528182950</v>
      </c>
      <c r="X26" s="4"/>
      <c r="Y26" s="9">
        <v>1.1239068549500821E-2</v>
      </c>
    </row>
    <row r="27" spans="1:25">
      <c r="A27" s="1" t="s">
        <v>33</v>
      </c>
      <c r="C27" s="8">
        <v>2784302</v>
      </c>
      <c r="D27" s="8"/>
      <c r="E27" s="8">
        <v>46654561799</v>
      </c>
      <c r="F27" s="8"/>
      <c r="G27" s="8">
        <v>247546254453.26401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2784302</v>
      </c>
      <c r="R27" s="8"/>
      <c r="S27" s="8">
        <v>85870</v>
      </c>
      <c r="T27" s="8"/>
      <c r="U27" s="8">
        <v>46654561799</v>
      </c>
      <c r="V27" s="8"/>
      <c r="W27" s="8">
        <v>237665439064.19699</v>
      </c>
      <c r="X27" s="4"/>
      <c r="Y27" s="9">
        <v>8.8293861928598893E-3</v>
      </c>
    </row>
    <row r="28" spans="1:25">
      <c r="A28" s="1" t="s">
        <v>34</v>
      </c>
      <c r="C28" s="8">
        <v>1500876</v>
      </c>
      <c r="D28" s="8"/>
      <c r="E28" s="8">
        <v>67405009420</v>
      </c>
      <c r="F28" s="8"/>
      <c r="G28" s="8">
        <v>57171362588.496002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1500876</v>
      </c>
      <c r="R28" s="8"/>
      <c r="S28" s="8">
        <v>37480</v>
      </c>
      <c r="T28" s="8"/>
      <c r="U28" s="8">
        <v>67405009420</v>
      </c>
      <c r="V28" s="8"/>
      <c r="W28" s="8">
        <v>55918128126.744003</v>
      </c>
      <c r="X28" s="4"/>
      <c r="Y28" s="9">
        <v>2.0773855481759037E-3</v>
      </c>
    </row>
    <row r="29" spans="1:25">
      <c r="A29" s="1" t="s">
        <v>35</v>
      </c>
      <c r="C29" s="8">
        <v>10539769</v>
      </c>
      <c r="D29" s="8"/>
      <c r="E29" s="8">
        <v>123813263944</v>
      </c>
      <c r="F29" s="8"/>
      <c r="G29" s="8">
        <v>690542851550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10539769</v>
      </c>
      <c r="R29" s="8"/>
      <c r="S29" s="8">
        <v>68890</v>
      </c>
      <c r="T29" s="8"/>
      <c r="U29" s="8">
        <v>123813263944</v>
      </c>
      <c r="V29" s="8"/>
      <c r="W29" s="8">
        <v>721764482525.85999</v>
      </c>
      <c r="X29" s="4"/>
      <c r="Y29" s="9">
        <v>2.6813900168249194E-2</v>
      </c>
    </row>
    <row r="30" spans="1:25">
      <c r="A30" s="1" t="s">
        <v>36</v>
      </c>
      <c r="C30" s="8">
        <v>14769941</v>
      </c>
      <c r="D30" s="8"/>
      <c r="E30" s="8">
        <v>174016470222</v>
      </c>
      <c r="F30" s="8"/>
      <c r="G30" s="8">
        <v>250622761657.423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14769941</v>
      </c>
      <c r="R30" s="8"/>
      <c r="S30" s="8">
        <v>17560</v>
      </c>
      <c r="T30" s="8"/>
      <c r="U30" s="8">
        <v>174016470222</v>
      </c>
      <c r="V30" s="8"/>
      <c r="W30" s="8">
        <v>257816970984.43799</v>
      </c>
      <c r="X30" s="4"/>
      <c r="Y30" s="9">
        <v>9.5780253656488727E-3</v>
      </c>
    </row>
    <row r="31" spans="1:25">
      <c r="A31" s="1" t="s">
        <v>37</v>
      </c>
      <c r="C31" s="8">
        <v>3420000</v>
      </c>
      <c r="D31" s="8"/>
      <c r="E31" s="8">
        <v>162587380928</v>
      </c>
      <c r="F31" s="8"/>
      <c r="G31" s="8">
        <v>394699481100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3420000</v>
      </c>
      <c r="R31" s="8"/>
      <c r="S31" s="8">
        <v>115260</v>
      </c>
      <c r="T31" s="8"/>
      <c r="U31" s="8">
        <v>162587380928</v>
      </c>
      <c r="V31" s="8"/>
      <c r="W31" s="8">
        <v>391843774260</v>
      </c>
      <c r="X31" s="4"/>
      <c r="Y31" s="9">
        <v>1.4557186033577325E-2</v>
      </c>
    </row>
    <row r="32" spans="1:25">
      <c r="A32" s="1" t="s">
        <v>38</v>
      </c>
      <c r="C32" s="8">
        <v>2500000</v>
      </c>
      <c r="D32" s="8"/>
      <c r="E32" s="8">
        <v>54312350337</v>
      </c>
      <c r="F32" s="8"/>
      <c r="G32" s="8">
        <v>169858293750</v>
      </c>
      <c r="H32" s="8"/>
      <c r="I32" s="8">
        <v>0</v>
      </c>
      <c r="J32" s="8"/>
      <c r="K32" s="8">
        <v>0</v>
      </c>
      <c r="L32" s="8"/>
      <c r="M32" s="8">
        <v>-719900</v>
      </c>
      <c r="N32" s="8"/>
      <c r="O32" s="8">
        <v>48633362108</v>
      </c>
      <c r="P32" s="8"/>
      <c r="Q32" s="8">
        <v>1780100</v>
      </c>
      <c r="R32" s="8"/>
      <c r="S32" s="8">
        <v>67450</v>
      </c>
      <c r="T32" s="8"/>
      <c r="U32" s="8">
        <v>38672565931</v>
      </c>
      <c r="V32" s="8"/>
      <c r="W32" s="8">
        <v>119353341917.25</v>
      </c>
      <c r="X32" s="4"/>
      <c r="Y32" s="9">
        <v>4.4340344702420145E-3</v>
      </c>
    </row>
    <row r="33" spans="1:25">
      <c r="A33" s="1" t="s">
        <v>39</v>
      </c>
      <c r="C33" s="8">
        <v>15103312</v>
      </c>
      <c r="D33" s="8"/>
      <c r="E33" s="8">
        <v>26250940531</v>
      </c>
      <c r="F33" s="8"/>
      <c r="G33" s="8">
        <v>102842113961.16</v>
      </c>
      <c r="H33" s="8"/>
      <c r="I33" s="8">
        <v>0</v>
      </c>
      <c r="J33" s="8"/>
      <c r="K33" s="8">
        <v>0</v>
      </c>
      <c r="L33" s="8"/>
      <c r="M33" s="8">
        <v>-400000</v>
      </c>
      <c r="N33" s="8"/>
      <c r="O33" s="8">
        <v>2785328116</v>
      </c>
      <c r="P33" s="8"/>
      <c r="Q33" s="8">
        <v>14703312</v>
      </c>
      <c r="R33" s="8"/>
      <c r="S33" s="8">
        <v>4719</v>
      </c>
      <c r="T33" s="8"/>
      <c r="U33" s="8">
        <v>21488767862</v>
      </c>
      <c r="V33" s="8"/>
      <c r="W33" s="8">
        <v>68972088998.498398</v>
      </c>
      <c r="X33" s="4"/>
      <c r="Y33" s="9">
        <v>2.5623465182564903E-3</v>
      </c>
    </row>
    <row r="34" spans="1:25">
      <c r="A34" s="1" t="s">
        <v>40</v>
      </c>
      <c r="C34" s="8">
        <v>10600000</v>
      </c>
      <c r="D34" s="8"/>
      <c r="E34" s="8">
        <v>27920395018</v>
      </c>
      <c r="F34" s="8"/>
      <c r="G34" s="8">
        <v>52031360340</v>
      </c>
      <c r="H34" s="8"/>
      <c r="I34" s="8">
        <v>0</v>
      </c>
      <c r="J34" s="8"/>
      <c r="K34" s="8">
        <v>0</v>
      </c>
      <c r="L34" s="8"/>
      <c r="M34" s="8">
        <v>-400000</v>
      </c>
      <c r="N34" s="8"/>
      <c r="O34" s="8">
        <v>1982931012</v>
      </c>
      <c r="P34" s="8"/>
      <c r="Q34" s="8">
        <v>10200000</v>
      </c>
      <c r="R34" s="8"/>
      <c r="S34" s="8">
        <v>5000</v>
      </c>
      <c r="T34" s="8"/>
      <c r="U34" s="8">
        <v>26866795209</v>
      </c>
      <c r="V34" s="8"/>
      <c r="W34" s="8">
        <v>50696550000</v>
      </c>
      <c r="X34" s="4"/>
      <c r="Y34" s="9">
        <v>1.8834013912924137E-3</v>
      </c>
    </row>
    <row r="35" spans="1:25">
      <c r="A35" s="1" t="s">
        <v>41</v>
      </c>
      <c r="C35" s="8">
        <v>35800000</v>
      </c>
      <c r="D35" s="8"/>
      <c r="E35" s="8">
        <v>213593911416</v>
      </c>
      <c r="F35" s="8"/>
      <c r="G35" s="8">
        <v>192169746000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35800000</v>
      </c>
      <c r="R35" s="8"/>
      <c r="S35" s="8">
        <v>4960</v>
      </c>
      <c r="T35" s="8"/>
      <c r="U35" s="8">
        <v>213593911416</v>
      </c>
      <c r="V35" s="8"/>
      <c r="W35" s="8">
        <v>176511470400</v>
      </c>
      <c r="X35" s="4"/>
      <c r="Y35" s="9">
        <v>6.5574866323335557E-3</v>
      </c>
    </row>
    <row r="36" spans="1:25">
      <c r="A36" s="1" t="s">
        <v>42</v>
      </c>
      <c r="C36" s="8">
        <v>8700000</v>
      </c>
      <c r="D36" s="8"/>
      <c r="E36" s="8">
        <v>65348277540</v>
      </c>
      <c r="F36" s="8"/>
      <c r="G36" s="8">
        <v>163884053250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8700000</v>
      </c>
      <c r="R36" s="8"/>
      <c r="S36" s="8">
        <v>18210</v>
      </c>
      <c r="T36" s="8"/>
      <c r="U36" s="8">
        <v>65348277540</v>
      </c>
      <c r="V36" s="8"/>
      <c r="W36" s="8">
        <v>157484359350</v>
      </c>
      <c r="X36" s="4"/>
      <c r="Y36" s="9">
        <v>5.8506202395741808E-3</v>
      </c>
    </row>
    <row r="37" spans="1:25">
      <c r="A37" s="1" t="s">
        <v>43</v>
      </c>
      <c r="C37" s="8">
        <v>375100</v>
      </c>
      <c r="D37" s="8"/>
      <c r="E37" s="8">
        <v>204252341295</v>
      </c>
      <c r="F37" s="8"/>
      <c r="G37" s="8">
        <v>510447645270.75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375100</v>
      </c>
      <c r="R37" s="8"/>
      <c r="S37" s="8">
        <v>1420441</v>
      </c>
      <c r="T37" s="8"/>
      <c r="U37" s="8">
        <v>204252341295</v>
      </c>
      <c r="V37" s="8"/>
      <c r="W37" s="8">
        <v>532141409826.125</v>
      </c>
      <c r="X37" s="4"/>
      <c r="Y37" s="9">
        <v>1.9769311158862494E-2</v>
      </c>
    </row>
    <row r="38" spans="1:25">
      <c r="A38" s="1" t="s">
        <v>44</v>
      </c>
      <c r="C38" s="8">
        <v>4300</v>
      </c>
      <c r="D38" s="8"/>
      <c r="E38" s="8">
        <v>6660414889</v>
      </c>
      <c r="F38" s="8"/>
      <c r="G38" s="8">
        <v>5859968571.625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4300</v>
      </c>
      <c r="R38" s="8"/>
      <c r="S38" s="8">
        <v>1420434</v>
      </c>
      <c r="T38" s="8"/>
      <c r="U38" s="8">
        <v>6660414889</v>
      </c>
      <c r="V38" s="8"/>
      <c r="W38" s="8">
        <v>6100231367.25</v>
      </c>
      <c r="X38" s="4"/>
      <c r="Y38" s="9">
        <v>2.2662655041189733E-4</v>
      </c>
    </row>
    <row r="39" spans="1:25">
      <c r="A39" s="1" t="s">
        <v>45</v>
      </c>
      <c r="C39" s="8">
        <v>25100</v>
      </c>
      <c r="D39" s="8"/>
      <c r="E39" s="8">
        <v>20566415957</v>
      </c>
      <c r="F39" s="8"/>
      <c r="G39" s="8">
        <v>34187913922.125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25100</v>
      </c>
      <c r="R39" s="8"/>
      <c r="S39" s="8">
        <v>1420242</v>
      </c>
      <c r="T39" s="8"/>
      <c r="U39" s="8">
        <v>20566415957</v>
      </c>
      <c r="V39" s="8"/>
      <c r="W39" s="8">
        <v>35603514107.25</v>
      </c>
      <c r="X39" s="4"/>
      <c r="Y39" s="9">
        <v>1.3226877963982506E-3</v>
      </c>
    </row>
    <row r="40" spans="1:25">
      <c r="A40" s="1" t="s">
        <v>46</v>
      </c>
      <c r="C40" s="8">
        <v>4500</v>
      </c>
      <c r="D40" s="8"/>
      <c r="E40" s="8">
        <v>6967684403</v>
      </c>
      <c r="F40" s="8"/>
      <c r="G40" s="8">
        <v>6118767967.5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4500</v>
      </c>
      <c r="R40" s="8"/>
      <c r="S40" s="8">
        <v>1420311</v>
      </c>
      <c r="T40" s="8"/>
      <c r="U40" s="8">
        <v>6967684403</v>
      </c>
      <c r="V40" s="8"/>
      <c r="W40" s="8">
        <v>6383410250.625</v>
      </c>
      <c r="X40" s="4"/>
      <c r="Y40" s="9">
        <v>2.371467831088581E-4</v>
      </c>
    </row>
    <row r="41" spans="1:25">
      <c r="A41" s="1" t="s">
        <v>47</v>
      </c>
      <c r="C41" s="8">
        <v>361300</v>
      </c>
      <c r="D41" s="8"/>
      <c r="E41" s="8">
        <v>454585270646</v>
      </c>
      <c r="F41" s="8"/>
      <c r="G41" s="8">
        <v>490161276968.25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361300</v>
      </c>
      <c r="R41" s="8"/>
      <c r="S41" s="8">
        <v>1422454</v>
      </c>
      <c r="T41" s="8"/>
      <c r="U41" s="8">
        <v>454585270646</v>
      </c>
      <c r="V41" s="8"/>
      <c r="W41" s="8">
        <v>513290214412.25</v>
      </c>
      <c r="X41" s="4"/>
      <c r="Y41" s="9">
        <v>1.90689801172035E-2</v>
      </c>
    </row>
    <row r="42" spans="1:25">
      <c r="A42" s="1" t="s">
        <v>48</v>
      </c>
      <c r="C42" s="8">
        <v>79770612</v>
      </c>
      <c r="D42" s="8"/>
      <c r="E42" s="8">
        <v>282614773704</v>
      </c>
      <c r="F42" s="8"/>
      <c r="G42" s="8">
        <v>396479884293</v>
      </c>
      <c r="H42" s="8"/>
      <c r="I42" s="8">
        <v>0</v>
      </c>
      <c r="J42" s="8"/>
      <c r="K42" s="8">
        <v>0</v>
      </c>
      <c r="L42" s="8"/>
      <c r="M42" s="8">
        <v>-871031</v>
      </c>
      <c r="N42" s="8"/>
      <c r="O42" s="8">
        <v>4240177940</v>
      </c>
      <c r="P42" s="8"/>
      <c r="Q42" s="8">
        <v>78899581</v>
      </c>
      <c r="R42" s="8"/>
      <c r="S42" s="8">
        <v>4493</v>
      </c>
      <c r="T42" s="8"/>
      <c r="U42" s="8">
        <v>279528847413</v>
      </c>
      <c r="V42" s="8"/>
      <c r="W42" s="8">
        <v>352386567319.27399</v>
      </c>
      <c r="X42" s="4"/>
      <c r="Y42" s="9">
        <v>1.3091331681581457E-2</v>
      </c>
    </row>
    <row r="43" spans="1:25">
      <c r="A43" s="1" t="s">
        <v>49</v>
      </c>
      <c r="C43" s="8">
        <v>9300000</v>
      </c>
      <c r="D43" s="8"/>
      <c r="E43" s="8">
        <v>31260615566</v>
      </c>
      <c r="F43" s="8"/>
      <c r="G43" s="8">
        <v>64527761700</v>
      </c>
      <c r="H43" s="8"/>
      <c r="I43" s="8">
        <v>0</v>
      </c>
      <c r="J43" s="8"/>
      <c r="K43" s="8">
        <v>0</v>
      </c>
      <c r="L43" s="8"/>
      <c r="M43" s="8">
        <v>-1000000</v>
      </c>
      <c r="N43" s="8"/>
      <c r="O43" s="8">
        <v>7346029574</v>
      </c>
      <c r="P43" s="8"/>
      <c r="Q43" s="8">
        <v>8300000</v>
      </c>
      <c r="R43" s="8"/>
      <c r="S43" s="8">
        <v>6530</v>
      </c>
      <c r="T43" s="8"/>
      <c r="U43" s="8">
        <v>27899259050</v>
      </c>
      <c r="V43" s="8"/>
      <c r="W43" s="8">
        <v>53876515950</v>
      </c>
      <c r="X43" s="4"/>
      <c r="Y43" s="9">
        <v>2.0015386667972066E-3</v>
      </c>
    </row>
    <row r="44" spans="1:25">
      <c r="A44" s="1" t="s">
        <v>50</v>
      </c>
      <c r="C44" s="8">
        <v>15873559</v>
      </c>
      <c r="D44" s="8"/>
      <c r="E44" s="8">
        <v>29651808212</v>
      </c>
      <c r="F44" s="8"/>
      <c r="G44" s="8">
        <v>32378736436.745399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15873559</v>
      </c>
      <c r="R44" s="8"/>
      <c r="S44" s="8">
        <v>1980</v>
      </c>
      <c r="T44" s="8"/>
      <c r="U44" s="8">
        <v>29651808212</v>
      </c>
      <c r="V44" s="8"/>
      <c r="W44" s="8">
        <v>31242640421.421001</v>
      </c>
      <c r="X44" s="4"/>
      <c r="Y44" s="9">
        <v>1.1606792264434744E-3</v>
      </c>
    </row>
    <row r="45" spans="1:25">
      <c r="A45" s="1" t="s">
        <v>51</v>
      </c>
      <c r="C45" s="8">
        <v>41912419</v>
      </c>
      <c r="D45" s="8"/>
      <c r="E45" s="8">
        <v>89815543459</v>
      </c>
      <c r="F45" s="8"/>
      <c r="G45" s="8">
        <v>116031566697.856</v>
      </c>
      <c r="H45" s="8"/>
      <c r="I45" s="8">
        <v>0</v>
      </c>
      <c r="J45" s="8"/>
      <c r="K45" s="8">
        <v>0</v>
      </c>
      <c r="L45" s="8"/>
      <c r="M45" s="8">
        <v>-41912419</v>
      </c>
      <c r="N45" s="8"/>
      <c r="O45" s="8">
        <v>0</v>
      </c>
      <c r="P45" s="8"/>
      <c r="Q45" s="8">
        <v>0</v>
      </c>
      <c r="R45" s="8"/>
      <c r="S45" s="8">
        <v>0</v>
      </c>
      <c r="T45" s="8"/>
      <c r="U45" s="8">
        <v>0</v>
      </c>
      <c r="V45" s="8"/>
      <c r="W45" s="8">
        <v>0</v>
      </c>
      <c r="X45" s="4"/>
      <c r="Y45" s="9">
        <v>0</v>
      </c>
    </row>
    <row r="46" spans="1:25">
      <c r="A46" s="1" t="s">
        <v>52</v>
      </c>
      <c r="C46" s="8">
        <v>2435209</v>
      </c>
      <c r="D46" s="8"/>
      <c r="E46" s="8">
        <v>5678853868</v>
      </c>
      <c r="F46" s="8"/>
      <c r="G46" s="8">
        <v>6339864387.3925505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2435209</v>
      </c>
      <c r="R46" s="8"/>
      <c r="S46" s="8">
        <v>2530</v>
      </c>
      <c r="T46" s="8"/>
      <c r="U46" s="8">
        <v>5678853868</v>
      </c>
      <c r="V46" s="8"/>
      <c r="W46" s="8">
        <v>6124420351.3184996</v>
      </c>
      <c r="X46" s="4"/>
      <c r="Y46" s="9">
        <v>2.2752518288784613E-4</v>
      </c>
    </row>
    <row r="47" spans="1:25">
      <c r="A47" s="1" t="s">
        <v>53</v>
      </c>
      <c r="C47" s="8">
        <v>2611358</v>
      </c>
      <c r="D47" s="8"/>
      <c r="E47" s="8">
        <v>19472541515</v>
      </c>
      <c r="F47" s="8"/>
      <c r="G47" s="8">
        <v>29280854336.472</v>
      </c>
      <c r="H47" s="8"/>
      <c r="I47" s="8">
        <v>0</v>
      </c>
      <c r="J47" s="8"/>
      <c r="K47" s="8">
        <v>0</v>
      </c>
      <c r="L47" s="8"/>
      <c r="M47" s="8">
        <v>-2611358</v>
      </c>
      <c r="N47" s="8"/>
      <c r="O47" s="8">
        <v>0</v>
      </c>
      <c r="P47" s="8"/>
      <c r="Q47" s="8">
        <v>0</v>
      </c>
      <c r="R47" s="8"/>
      <c r="S47" s="8">
        <v>0</v>
      </c>
      <c r="T47" s="8"/>
      <c r="U47" s="8">
        <v>0</v>
      </c>
      <c r="V47" s="8"/>
      <c r="W47" s="8">
        <v>0</v>
      </c>
      <c r="X47" s="4"/>
      <c r="Y47" s="9">
        <v>0</v>
      </c>
    </row>
    <row r="48" spans="1:25">
      <c r="A48" s="1" t="s">
        <v>54</v>
      </c>
      <c r="C48" s="8">
        <v>10944108</v>
      </c>
      <c r="D48" s="8"/>
      <c r="E48" s="8">
        <v>104264516916</v>
      </c>
      <c r="F48" s="8"/>
      <c r="G48" s="8">
        <v>113794241230.40401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10944108</v>
      </c>
      <c r="R48" s="8"/>
      <c r="S48" s="8">
        <v>9599</v>
      </c>
      <c r="T48" s="8"/>
      <c r="U48" s="8">
        <v>104264516916</v>
      </c>
      <c r="V48" s="8"/>
      <c r="W48" s="8">
        <v>104427430360.483</v>
      </c>
      <c r="X48" s="4"/>
      <c r="Y48" s="9">
        <v>3.8795296253892097E-3</v>
      </c>
    </row>
    <row r="49" spans="1:25">
      <c r="A49" s="1" t="s">
        <v>55</v>
      </c>
      <c r="C49" s="8">
        <v>71431606</v>
      </c>
      <c r="D49" s="8"/>
      <c r="E49" s="8">
        <v>473544058232</v>
      </c>
      <c r="F49" s="8"/>
      <c r="G49" s="8">
        <v>261446256810.91299</v>
      </c>
      <c r="H49" s="8"/>
      <c r="I49" s="8">
        <v>0</v>
      </c>
      <c r="J49" s="8"/>
      <c r="K49" s="8">
        <v>0</v>
      </c>
      <c r="L49" s="8"/>
      <c r="M49" s="8">
        <v>-400000</v>
      </c>
      <c r="N49" s="8"/>
      <c r="O49" s="8">
        <v>1607981469</v>
      </c>
      <c r="P49" s="8"/>
      <c r="Q49" s="8">
        <v>71031606</v>
      </c>
      <c r="R49" s="8"/>
      <c r="S49" s="8">
        <v>3731</v>
      </c>
      <c r="T49" s="8"/>
      <c r="U49" s="8">
        <v>470892324164</v>
      </c>
      <c r="V49" s="8"/>
      <c r="W49" s="8">
        <v>263442059400.18301</v>
      </c>
      <c r="X49" s="4"/>
      <c r="Y49" s="9">
        <v>9.7870001252401469E-3</v>
      </c>
    </row>
    <row r="50" spans="1:25">
      <c r="A50" s="1" t="s">
        <v>56</v>
      </c>
      <c r="C50" s="8">
        <v>22520062</v>
      </c>
      <c r="D50" s="8"/>
      <c r="E50" s="8">
        <v>130700652544</v>
      </c>
      <c r="F50" s="8"/>
      <c r="G50" s="8">
        <v>163866015059.65201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22520062</v>
      </c>
      <c r="R50" s="8"/>
      <c r="S50" s="8">
        <v>8310</v>
      </c>
      <c r="T50" s="8"/>
      <c r="U50" s="8">
        <v>130700652544</v>
      </c>
      <c r="V50" s="8"/>
      <c r="W50" s="8">
        <v>186028222014.44101</v>
      </c>
      <c r="X50" s="4"/>
      <c r="Y50" s="9">
        <v>6.911038564984249E-3</v>
      </c>
    </row>
    <row r="51" spans="1:25">
      <c r="A51" s="1" t="s">
        <v>57</v>
      </c>
      <c r="C51" s="8">
        <v>10944108</v>
      </c>
      <c r="D51" s="8"/>
      <c r="E51" s="8">
        <v>115225616794</v>
      </c>
      <c r="F51" s="8"/>
      <c r="G51" s="8">
        <v>124673231787.804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10944108</v>
      </c>
      <c r="R51" s="8"/>
      <c r="S51" s="8">
        <v>11710</v>
      </c>
      <c r="T51" s="8"/>
      <c r="U51" s="8">
        <v>115225616794</v>
      </c>
      <c r="V51" s="8"/>
      <c r="W51" s="8">
        <v>127392979427.15401</v>
      </c>
      <c r="X51" s="4"/>
      <c r="Y51" s="9">
        <v>4.7327108983547736E-3</v>
      </c>
    </row>
    <row r="52" spans="1:25">
      <c r="A52" s="1" t="s">
        <v>58</v>
      </c>
      <c r="C52" s="8">
        <v>426404</v>
      </c>
      <c r="D52" s="8"/>
      <c r="E52" s="8">
        <v>137617015047</v>
      </c>
      <c r="F52" s="8"/>
      <c r="G52" s="8">
        <v>207300582924.534</v>
      </c>
      <c r="H52" s="8"/>
      <c r="I52" s="8">
        <v>0</v>
      </c>
      <c r="J52" s="8"/>
      <c r="K52" s="8">
        <v>0</v>
      </c>
      <c r="L52" s="8"/>
      <c r="M52" s="8">
        <v>-326404</v>
      </c>
      <c r="N52" s="8"/>
      <c r="O52" s="8">
        <v>165392217339</v>
      </c>
      <c r="P52" s="8"/>
      <c r="Q52" s="8">
        <v>100000</v>
      </c>
      <c r="R52" s="8"/>
      <c r="S52" s="8">
        <v>578910</v>
      </c>
      <c r="T52" s="8"/>
      <c r="U52" s="8">
        <v>32273856497</v>
      </c>
      <c r="V52" s="8"/>
      <c r="W52" s="8">
        <v>57546548550</v>
      </c>
      <c r="X52" s="4"/>
      <c r="Y52" s="9">
        <v>2.1378821557511592E-3</v>
      </c>
    </row>
    <row r="53" spans="1:25">
      <c r="A53" s="1" t="s">
        <v>59</v>
      </c>
      <c r="C53" s="8">
        <v>11359792</v>
      </c>
      <c r="D53" s="8"/>
      <c r="E53" s="8">
        <v>91092876655</v>
      </c>
      <c r="F53" s="8"/>
      <c r="G53" s="8">
        <v>43576604575.898399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11359792</v>
      </c>
      <c r="R53" s="8"/>
      <c r="S53" s="8">
        <v>4078</v>
      </c>
      <c r="T53" s="8"/>
      <c r="U53" s="8">
        <v>91092876655</v>
      </c>
      <c r="V53" s="8"/>
      <c r="W53" s="8">
        <v>46049596646.9328</v>
      </c>
      <c r="X53" s="4"/>
      <c r="Y53" s="9">
        <v>1.71076482311494E-3</v>
      </c>
    </row>
    <row r="54" spans="1:25">
      <c r="A54" s="1" t="s">
        <v>60</v>
      </c>
      <c r="C54" s="8">
        <v>366757035</v>
      </c>
      <c r="D54" s="8"/>
      <c r="E54" s="8">
        <v>296548370272</v>
      </c>
      <c r="F54" s="8"/>
      <c r="G54" s="8">
        <v>348898112924.15503</v>
      </c>
      <c r="H54" s="8"/>
      <c r="I54" s="8">
        <v>4000000</v>
      </c>
      <c r="J54" s="8"/>
      <c r="K54" s="8">
        <v>3735463227</v>
      </c>
      <c r="L54" s="8"/>
      <c r="M54" s="8">
        <v>0</v>
      </c>
      <c r="N54" s="8"/>
      <c r="O54" s="8">
        <v>0</v>
      </c>
      <c r="P54" s="8"/>
      <c r="Q54" s="8">
        <v>370757035</v>
      </c>
      <c r="R54" s="8"/>
      <c r="S54" s="8">
        <v>912</v>
      </c>
      <c r="T54" s="8"/>
      <c r="U54" s="8">
        <v>300283833499</v>
      </c>
      <c r="V54" s="8"/>
      <c r="W54" s="8">
        <v>336118539945.276</v>
      </c>
      <c r="X54" s="4"/>
      <c r="Y54" s="9">
        <v>1.2486966583960991E-2</v>
      </c>
    </row>
    <row r="55" spans="1:25">
      <c r="A55" s="1" t="s">
        <v>61</v>
      </c>
      <c r="C55" s="8">
        <v>119166666</v>
      </c>
      <c r="D55" s="8"/>
      <c r="E55" s="8">
        <v>511962317378</v>
      </c>
      <c r="F55" s="8"/>
      <c r="G55" s="8">
        <v>568833512067.71497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119166666</v>
      </c>
      <c r="R55" s="8"/>
      <c r="S55" s="8">
        <v>3271</v>
      </c>
      <c r="T55" s="8"/>
      <c r="U55" s="8">
        <v>511962317378</v>
      </c>
      <c r="V55" s="8"/>
      <c r="W55" s="8">
        <v>387474889207.30798</v>
      </c>
      <c r="X55" s="4"/>
      <c r="Y55" s="9">
        <v>1.4394879837462663E-2</v>
      </c>
    </row>
    <row r="56" spans="1:25">
      <c r="A56" s="1" t="s">
        <v>62</v>
      </c>
      <c r="C56" s="8">
        <v>97100998</v>
      </c>
      <c r="D56" s="8"/>
      <c r="E56" s="8">
        <v>383044989219</v>
      </c>
      <c r="F56" s="8"/>
      <c r="G56" s="8">
        <v>495164257427.547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97100998</v>
      </c>
      <c r="R56" s="8"/>
      <c r="S56" s="8">
        <v>4775</v>
      </c>
      <c r="T56" s="8"/>
      <c r="U56" s="8">
        <v>383044989219</v>
      </c>
      <c r="V56" s="8"/>
      <c r="W56" s="8">
        <v>460898504720.573</v>
      </c>
      <c r="X56" s="4"/>
      <c r="Y56" s="9">
        <v>1.7122602722183664E-2</v>
      </c>
    </row>
    <row r="57" spans="1:25">
      <c r="A57" s="1" t="s">
        <v>63</v>
      </c>
      <c r="C57" s="8">
        <v>69214012</v>
      </c>
      <c r="D57" s="8"/>
      <c r="E57" s="8">
        <v>209550230836</v>
      </c>
      <c r="F57" s="8"/>
      <c r="G57" s="8">
        <v>274245523873.60001</v>
      </c>
      <c r="H57" s="8"/>
      <c r="I57" s="8">
        <v>41912419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111126431</v>
      </c>
      <c r="R57" s="8"/>
      <c r="S57" s="8">
        <v>3978</v>
      </c>
      <c r="T57" s="8"/>
      <c r="U57" s="8">
        <v>341278193295</v>
      </c>
      <c r="V57" s="8"/>
      <c r="W57" s="8">
        <v>439430679910.01801</v>
      </c>
      <c r="X57" s="4"/>
      <c r="Y57" s="9">
        <v>1.6325062630871315E-2</v>
      </c>
    </row>
    <row r="58" spans="1:25">
      <c r="A58" s="1" t="s">
        <v>64</v>
      </c>
      <c r="C58" s="8">
        <v>27848000</v>
      </c>
      <c r="D58" s="8"/>
      <c r="E58" s="8">
        <v>145091795278</v>
      </c>
      <c r="F58" s="8"/>
      <c r="G58" s="8">
        <v>86811706598.399994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27848000</v>
      </c>
      <c r="R58" s="8"/>
      <c r="S58" s="8">
        <v>3228</v>
      </c>
      <c r="T58" s="8"/>
      <c r="U58" s="8">
        <v>145091795278</v>
      </c>
      <c r="V58" s="8"/>
      <c r="W58" s="8">
        <v>89358478603.199997</v>
      </c>
      <c r="X58" s="4"/>
      <c r="Y58" s="9">
        <v>3.3197107677946577E-3</v>
      </c>
    </row>
    <row r="59" spans="1:25">
      <c r="A59" s="1" t="s">
        <v>65</v>
      </c>
      <c r="C59" s="8">
        <v>60596200</v>
      </c>
      <c r="D59" s="8"/>
      <c r="E59" s="8">
        <v>287788715098</v>
      </c>
      <c r="F59" s="8"/>
      <c r="G59" s="8">
        <v>678253448388.59998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60596200</v>
      </c>
      <c r="R59" s="8"/>
      <c r="S59" s="8">
        <v>10880</v>
      </c>
      <c r="T59" s="8"/>
      <c r="U59" s="8">
        <v>287788715098</v>
      </c>
      <c r="V59" s="8"/>
      <c r="W59" s="8">
        <v>655363900396.80005</v>
      </c>
      <c r="X59" s="4"/>
      <c r="Y59" s="9">
        <v>2.4347086375900454E-2</v>
      </c>
    </row>
    <row r="60" spans="1:25">
      <c r="A60" s="1" t="s">
        <v>66</v>
      </c>
      <c r="C60" s="8">
        <v>86969812</v>
      </c>
      <c r="D60" s="8"/>
      <c r="E60" s="8">
        <v>888150228516</v>
      </c>
      <c r="F60" s="8"/>
      <c r="G60" s="8">
        <v>1208603735828.03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86969812</v>
      </c>
      <c r="R60" s="8"/>
      <c r="S60" s="8">
        <v>13530</v>
      </c>
      <c r="T60" s="8"/>
      <c r="U60" s="8">
        <v>888150228516</v>
      </c>
      <c r="V60" s="8"/>
      <c r="W60" s="8">
        <v>1169700182099.6599</v>
      </c>
      <c r="X60" s="4"/>
      <c r="Y60" s="9">
        <v>4.345492839969365E-2</v>
      </c>
    </row>
    <row r="61" spans="1:25">
      <c r="A61" s="1" t="s">
        <v>67</v>
      </c>
      <c r="C61" s="8">
        <v>5409630</v>
      </c>
      <c r="D61" s="8"/>
      <c r="E61" s="8">
        <v>286053698353</v>
      </c>
      <c r="F61" s="8"/>
      <c r="G61" s="8">
        <v>269409879345.14999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5409630</v>
      </c>
      <c r="R61" s="8"/>
      <c r="S61" s="8">
        <v>52400</v>
      </c>
      <c r="T61" s="8"/>
      <c r="U61" s="8">
        <v>286053698353</v>
      </c>
      <c r="V61" s="8"/>
      <c r="W61" s="8">
        <v>281777997558.59998</v>
      </c>
      <c r="X61" s="4"/>
      <c r="Y61" s="9">
        <v>1.0468189110254199E-2</v>
      </c>
    </row>
    <row r="62" spans="1:25">
      <c r="A62" s="1" t="s">
        <v>68</v>
      </c>
      <c r="C62" s="8">
        <v>5186221</v>
      </c>
      <c r="D62" s="8"/>
      <c r="E62" s="8">
        <v>59211400255</v>
      </c>
      <c r="F62" s="8"/>
      <c r="G62" s="8">
        <v>77485105665.301498</v>
      </c>
      <c r="H62" s="8"/>
      <c r="I62" s="8">
        <v>1305492</v>
      </c>
      <c r="J62" s="8"/>
      <c r="K62" s="8">
        <v>18952539949</v>
      </c>
      <c r="L62" s="8"/>
      <c r="M62" s="8">
        <v>0</v>
      </c>
      <c r="N62" s="8"/>
      <c r="O62" s="8">
        <v>0</v>
      </c>
      <c r="P62" s="8"/>
      <c r="Q62" s="8">
        <v>6491713</v>
      </c>
      <c r="R62" s="8"/>
      <c r="S62" s="8">
        <v>13880</v>
      </c>
      <c r="T62" s="8"/>
      <c r="U62" s="8">
        <v>78163940204</v>
      </c>
      <c r="V62" s="8"/>
      <c r="W62" s="8">
        <v>89568851830.182007</v>
      </c>
      <c r="X62" s="4"/>
      <c r="Y62" s="9">
        <v>3.3275262350875722E-3</v>
      </c>
    </row>
    <row r="63" spans="1:25">
      <c r="A63" s="1" t="s">
        <v>69</v>
      </c>
      <c r="C63" s="8">
        <v>3465805</v>
      </c>
      <c r="D63" s="8"/>
      <c r="E63" s="8">
        <v>93894245610</v>
      </c>
      <c r="F63" s="8"/>
      <c r="G63" s="8">
        <v>102287496934.82201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3465805</v>
      </c>
      <c r="R63" s="8"/>
      <c r="S63" s="8">
        <v>27600</v>
      </c>
      <c r="T63" s="8"/>
      <c r="U63" s="8">
        <v>93894245610</v>
      </c>
      <c r="V63" s="8"/>
      <c r="W63" s="8">
        <v>95087063502.899994</v>
      </c>
      <c r="X63" s="4"/>
      <c r="Y63" s="9">
        <v>3.5325304719013807E-3</v>
      </c>
    </row>
    <row r="64" spans="1:25">
      <c r="A64" s="1" t="s">
        <v>70</v>
      </c>
      <c r="C64" s="8">
        <v>11741531</v>
      </c>
      <c r="D64" s="8"/>
      <c r="E64" s="8">
        <v>132866986914</v>
      </c>
      <c r="F64" s="8"/>
      <c r="G64" s="8">
        <v>148580344976.702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11741531</v>
      </c>
      <c r="R64" s="8"/>
      <c r="S64" s="8">
        <v>12730</v>
      </c>
      <c r="T64" s="8"/>
      <c r="U64" s="8">
        <v>132866986914</v>
      </c>
      <c r="V64" s="8"/>
      <c r="W64" s="8">
        <v>148580344976.702</v>
      </c>
      <c r="X64" s="4"/>
      <c r="Y64" s="9">
        <v>5.5198317922585923E-3</v>
      </c>
    </row>
    <row r="65" spans="1:25">
      <c r="A65" s="1" t="s">
        <v>71</v>
      </c>
      <c r="C65" s="8">
        <v>11445373</v>
      </c>
      <c r="D65" s="8"/>
      <c r="E65" s="8">
        <v>212997237841</v>
      </c>
      <c r="F65" s="8"/>
      <c r="G65" s="8">
        <v>322545690418.927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11445373</v>
      </c>
      <c r="R65" s="8"/>
      <c r="S65" s="8">
        <v>28020</v>
      </c>
      <c r="T65" s="8"/>
      <c r="U65" s="8">
        <v>212997237841</v>
      </c>
      <c r="V65" s="8"/>
      <c r="W65" s="8">
        <v>318791190318.81299</v>
      </c>
      <c r="X65" s="4"/>
      <c r="Y65" s="9">
        <v>1.1843247151496839E-2</v>
      </c>
    </row>
    <row r="66" spans="1:25">
      <c r="A66" s="1" t="s">
        <v>72</v>
      </c>
      <c r="C66" s="8">
        <v>45861974</v>
      </c>
      <c r="D66" s="8"/>
      <c r="E66" s="8">
        <v>371178100259</v>
      </c>
      <c r="F66" s="8"/>
      <c r="G66" s="8">
        <v>535215978290.17798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45861974</v>
      </c>
      <c r="R66" s="8"/>
      <c r="S66" s="8">
        <v>11510</v>
      </c>
      <c r="T66" s="8"/>
      <c r="U66" s="8">
        <v>371178100259</v>
      </c>
      <c r="V66" s="8"/>
      <c r="W66" s="8">
        <v>524730486381.59698</v>
      </c>
      <c r="X66" s="4"/>
      <c r="Y66" s="9">
        <v>1.9493991762844706E-2</v>
      </c>
    </row>
    <row r="67" spans="1:25">
      <c r="A67" s="1" t="s">
        <v>73</v>
      </c>
      <c r="C67" s="8">
        <v>7730322</v>
      </c>
      <c r="D67" s="8"/>
      <c r="E67" s="8">
        <v>71938841456</v>
      </c>
      <c r="F67" s="8"/>
      <c r="G67" s="8">
        <v>59169314697.57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7730322</v>
      </c>
      <c r="R67" s="8"/>
      <c r="S67" s="8">
        <v>7480</v>
      </c>
      <c r="T67" s="8"/>
      <c r="U67" s="8">
        <v>71938841456</v>
      </c>
      <c r="V67" s="8"/>
      <c r="W67" s="8">
        <v>57478762849.068001</v>
      </c>
      <c r="X67" s="4"/>
      <c r="Y67" s="9">
        <v>2.1353638841242919E-3</v>
      </c>
    </row>
    <row r="68" spans="1:25">
      <c r="A68" s="1" t="s">
        <v>74</v>
      </c>
      <c r="C68" s="8">
        <v>2473549</v>
      </c>
      <c r="D68" s="8"/>
      <c r="E68" s="8">
        <v>47059850552</v>
      </c>
      <c r="F68" s="8"/>
      <c r="G68" s="8">
        <v>21514774605.1875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2473549</v>
      </c>
      <c r="R68" s="8"/>
      <c r="S68" s="8">
        <v>8450</v>
      </c>
      <c r="T68" s="8"/>
      <c r="U68" s="8">
        <v>47059850552</v>
      </c>
      <c r="V68" s="8"/>
      <c r="W68" s="8">
        <v>20777125190.1525</v>
      </c>
      <c r="X68" s="4"/>
      <c r="Y68" s="9">
        <v>7.7188026582065007E-4</v>
      </c>
    </row>
    <row r="69" spans="1:25">
      <c r="A69" s="1" t="s">
        <v>75</v>
      </c>
      <c r="C69" s="8">
        <v>50266341</v>
      </c>
      <c r="D69" s="8"/>
      <c r="E69" s="8">
        <v>360221625556</v>
      </c>
      <c r="F69" s="8"/>
      <c r="G69" s="8">
        <v>392742634290.453</v>
      </c>
      <c r="H69" s="8"/>
      <c r="I69" s="8">
        <v>0</v>
      </c>
      <c r="J69" s="8"/>
      <c r="K69" s="8">
        <v>0</v>
      </c>
      <c r="L69" s="8"/>
      <c r="M69" s="8">
        <v>-17284780</v>
      </c>
      <c r="N69" s="8"/>
      <c r="O69" s="8">
        <v>126889675196</v>
      </c>
      <c r="P69" s="8"/>
      <c r="Q69" s="8">
        <v>32981561</v>
      </c>
      <c r="R69" s="8"/>
      <c r="S69" s="8">
        <v>6950</v>
      </c>
      <c r="T69" s="8"/>
      <c r="U69" s="8">
        <v>236354412925</v>
      </c>
      <c r="V69" s="8"/>
      <c r="W69" s="8">
        <v>227857978948.74701</v>
      </c>
      <c r="X69" s="4"/>
      <c r="Y69" s="9">
        <v>8.4650342985695803E-3</v>
      </c>
    </row>
    <row r="70" spans="1:25">
      <c r="A70" s="1" t="s">
        <v>76</v>
      </c>
      <c r="C70" s="8">
        <v>1359359</v>
      </c>
      <c r="D70" s="8"/>
      <c r="E70" s="8">
        <v>57035592632</v>
      </c>
      <c r="F70" s="8"/>
      <c r="G70" s="8">
        <v>76387339112.593506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1359359</v>
      </c>
      <c r="R70" s="8"/>
      <c r="S70" s="8">
        <v>60400</v>
      </c>
      <c r="T70" s="8"/>
      <c r="U70" s="8">
        <v>57035592632</v>
      </c>
      <c r="V70" s="8"/>
      <c r="W70" s="8">
        <v>81616757162.580002</v>
      </c>
      <c r="X70" s="4"/>
      <c r="Y70" s="9">
        <v>3.0321020659744746E-3</v>
      </c>
    </row>
    <row r="71" spans="1:25">
      <c r="A71" s="1" t="s">
        <v>77</v>
      </c>
      <c r="C71" s="8">
        <v>561012</v>
      </c>
      <c r="D71" s="8"/>
      <c r="E71" s="8">
        <v>3604960219</v>
      </c>
      <c r="F71" s="8"/>
      <c r="G71" s="8">
        <v>18459008691.66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561012</v>
      </c>
      <c r="R71" s="8"/>
      <c r="S71" s="8">
        <v>30000</v>
      </c>
      <c r="T71" s="8"/>
      <c r="U71" s="8">
        <v>3604960219</v>
      </c>
      <c r="V71" s="8"/>
      <c r="W71" s="8">
        <v>16730219358</v>
      </c>
      <c r="X71" s="4"/>
      <c r="Y71" s="9">
        <v>6.2153575372455271E-4</v>
      </c>
    </row>
    <row r="72" spans="1:25">
      <c r="A72" s="1" t="s">
        <v>78</v>
      </c>
      <c r="C72" s="8">
        <v>22399700</v>
      </c>
      <c r="D72" s="8"/>
      <c r="E72" s="8">
        <v>218316050937</v>
      </c>
      <c r="F72" s="8"/>
      <c r="G72" s="8">
        <v>375411871295.09998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22399700</v>
      </c>
      <c r="R72" s="8"/>
      <c r="S72" s="8">
        <v>16860</v>
      </c>
      <c r="T72" s="8"/>
      <c r="U72" s="8">
        <v>218316050937</v>
      </c>
      <c r="V72" s="8"/>
      <c r="W72" s="8">
        <v>375411871295.09998</v>
      </c>
      <c r="X72" s="4"/>
      <c r="Y72" s="9">
        <v>1.3946732878369039E-2</v>
      </c>
    </row>
    <row r="73" spans="1:25">
      <c r="A73" s="1" t="s">
        <v>79</v>
      </c>
      <c r="C73" s="8">
        <v>1045073</v>
      </c>
      <c r="D73" s="8"/>
      <c r="E73" s="8">
        <v>7013984711</v>
      </c>
      <c r="F73" s="8"/>
      <c r="G73" s="8">
        <v>5339713752.441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1045073</v>
      </c>
      <c r="R73" s="8"/>
      <c r="S73" s="8">
        <v>5210</v>
      </c>
      <c r="T73" s="8"/>
      <c r="U73" s="8">
        <v>7013984711</v>
      </c>
      <c r="V73" s="8"/>
      <c r="W73" s="8">
        <v>5412433589.5365</v>
      </c>
      <c r="X73" s="4"/>
      <c r="Y73" s="9">
        <v>2.0107452978182614E-4</v>
      </c>
    </row>
    <row r="74" spans="1:25">
      <c r="A74" s="1" t="s">
        <v>80</v>
      </c>
      <c r="C74" s="8">
        <v>221500000</v>
      </c>
      <c r="D74" s="8"/>
      <c r="E74" s="8">
        <v>620396936367</v>
      </c>
      <c r="F74" s="8"/>
      <c r="G74" s="8">
        <v>854746815150</v>
      </c>
      <c r="H74" s="8"/>
      <c r="I74" s="8">
        <v>129208333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350708333</v>
      </c>
      <c r="R74" s="8"/>
      <c r="S74" s="8">
        <v>2265</v>
      </c>
      <c r="T74" s="8"/>
      <c r="U74" s="8">
        <v>620396936367</v>
      </c>
      <c r="V74" s="8"/>
      <c r="W74" s="8">
        <v>789627965718.24194</v>
      </c>
      <c r="X74" s="4"/>
      <c r="Y74" s="9">
        <v>2.9335061443769551E-2</v>
      </c>
    </row>
    <row r="75" spans="1:25">
      <c r="A75" s="1" t="s">
        <v>81</v>
      </c>
      <c r="C75" s="8">
        <v>38261800</v>
      </c>
      <c r="D75" s="8"/>
      <c r="E75" s="8">
        <v>439094955671</v>
      </c>
      <c r="F75" s="8"/>
      <c r="G75" s="8">
        <v>451845610405.20001</v>
      </c>
      <c r="H75" s="8"/>
      <c r="I75" s="8">
        <v>181748</v>
      </c>
      <c r="J75" s="8"/>
      <c r="K75" s="8">
        <v>2182809668</v>
      </c>
      <c r="L75" s="8"/>
      <c r="M75" s="8">
        <v>0</v>
      </c>
      <c r="N75" s="8"/>
      <c r="O75" s="8">
        <v>0</v>
      </c>
      <c r="P75" s="8"/>
      <c r="Q75" s="8">
        <v>38443548</v>
      </c>
      <c r="R75" s="8"/>
      <c r="S75" s="8">
        <v>11440</v>
      </c>
      <c r="T75" s="8"/>
      <c r="U75" s="8">
        <v>441277765339</v>
      </c>
      <c r="V75" s="8"/>
      <c r="W75" s="8">
        <v>437177413694.73602</v>
      </c>
      <c r="X75" s="4"/>
      <c r="Y75" s="9">
        <v>1.6241352699429942E-2</v>
      </c>
    </row>
    <row r="76" spans="1:25">
      <c r="A76" s="1" t="s">
        <v>82</v>
      </c>
      <c r="C76" s="8">
        <v>290775767</v>
      </c>
      <c r="D76" s="8"/>
      <c r="E76" s="8">
        <v>868337197776</v>
      </c>
      <c r="F76" s="8"/>
      <c r="G76" s="8">
        <v>1534832407799.52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290775767</v>
      </c>
      <c r="R76" s="8"/>
      <c r="S76" s="8">
        <v>5020</v>
      </c>
      <c r="T76" s="8"/>
      <c r="U76" s="8">
        <v>868337197776</v>
      </c>
      <c r="V76" s="8"/>
      <c r="W76" s="8">
        <v>1451009168955.48</v>
      </c>
      <c r="X76" s="4"/>
      <c r="Y76" s="9">
        <v>5.3905693535137994E-2</v>
      </c>
    </row>
    <row r="77" spans="1:25">
      <c r="A77" s="1" t="s">
        <v>83</v>
      </c>
      <c r="C77" s="8">
        <v>26133395</v>
      </c>
      <c r="D77" s="8"/>
      <c r="E77" s="8">
        <v>145112603884</v>
      </c>
      <c r="F77" s="8"/>
      <c r="G77" s="8">
        <v>133526412680.715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26133395</v>
      </c>
      <c r="R77" s="8"/>
      <c r="S77" s="8">
        <v>5070</v>
      </c>
      <c r="T77" s="8"/>
      <c r="U77" s="8">
        <v>145112603884</v>
      </c>
      <c r="V77" s="8"/>
      <c r="W77" s="8">
        <v>131707959589.73199</v>
      </c>
      <c r="X77" s="4"/>
      <c r="Y77" s="9">
        <v>4.8930145016886995E-3</v>
      </c>
    </row>
    <row r="78" spans="1:25">
      <c r="A78" s="1" t="s">
        <v>84</v>
      </c>
      <c r="C78" s="8">
        <v>91735821</v>
      </c>
      <c r="D78" s="8"/>
      <c r="E78" s="8">
        <v>83146190561</v>
      </c>
      <c r="F78" s="8"/>
      <c r="G78" s="8">
        <v>207639613753.71899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91735821</v>
      </c>
      <c r="R78" s="8"/>
      <c r="S78" s="8">
        <v>1970</v>
      </c>
      <c r="T78" s="8"/>
      <c r="U78" s="8">
        <v>83146190561</v>
      </c>
      <c r="V78" s="8"/>
      <c r="W78" s="8">
        <v>179644285944.14801</v>
      </c>
      <c r="X78" s="4"/>
      <c r="Y78" s="9">
        <v>6.6738722474200037E-3</v>
      </c>
    </row>
    <row r="79" spans="1:25">
      <c r="A79" s="1" t="s">
        <v>85</v>
      </c>
      <c r="C79" s="8">
        <v>34625042</v>
      </c>
      <c r="D79" s="8"/>
      <c r="E79" s="8">
        <v>443642031011</v>
      </c>
      <c r="F79" s="8"/>
      <c r="G79" s="8">
        <v>431270358191.25299</v>
      </c>
      <c r="H79" s="8"/>
      <c r="I79" s="8">
        <v>0</v>
      </c>
      <c r="J79" s="8"/>
      <c r="K79" s="8">
        <v>0</v>
      </c>
      <c r="L79" s="8"/>
      <c r="M79" s="8">
        <v>-15740129</v>
      </c>
      <c r="N79" s="8"/>
      <c r="O79" s="8">
        <v>195586773488</v>
      </c>
      <c r="P79" s="8"/>
      <c r="Q79" s="8">
        <v>18884913</v>
      </c>
      <c r="R79" s="8"/>
      <c r="S79" s="8">
        <v>12420</v>
      </c>
      <c r="T79" s="8"/>
      <c r="U79" s="8">
        <v>241967682185</v>
      </c>
      <c r="V79" s="8"/>
      <c r="W79" s="8">
        <v>233155043274.21301</v>
      </c>
      <c r="X79" s="4"/>
      <c r="Y79" s="9">
        <v>8.661822804303167E-3</v>
      </c>
    </row>
    <row r="80" spans="1:25">
      <c r="A80" s="1" t="s">
        <v>86</v>
      </c>
      <c r="C80" s="8">
        <v>19785901</v>
      </c>
      <c r="D80" s="8"/>
      <c r="E80" s="8">
        <v>518330407892</v>
      </c>
      <c r="F80" s="8"/>
      <c r="G80" s="8">
        <v>599879334116.02502</v>
      </c>
      <c r="H80" s="8"/>
      <c r="I80" s="8">
        <v>3335131</v>
      </c>
      <c r="J80" s="8"/>
      <c r="K80" s="8">
        <v>105026780033</v>
      </c>
      <c r="L80" s="8"/>
      <c r="M80" s="8">
        <v>0</v>
      </c>
      <c r="N80" s="8"/>
      <c r="O80" s="8">
        <v>0</v>
      </c>
      <c r="P80" s="8"/>
      <c r="Q80" s="8">
        <v>23121032</v>
      </c>
      <c r="R80" s="8"/>
      <c r="S80" s="8">
        <v>31340</v>
      </c>
      <c r="T80" s="8"/>
      <c r="U80" s="8">
        <v>623357187925</v>
      </c>
      <c r="V80" s="8"/>
      <c r="W80" s="8">
        <v>720301694679.86401</v>
      </c>
      <c r="X80" s="4"/>
      <c r="Y80" s="9">
        <v>2.675955689115609E-2</v>
      </c>
    </row>
    <row r="81" spans="1:25">
      <c r="A81" s="1" t="s">
        <v>87</v>
      </c>
      <c r="C81" s="8">
        <v>6668778</v>
      </c>
      <c r="D81" s="8"/>
      <c r="E81" s="8">
        <v>117714160131</v>
      </c>
      <c r="F81" s="8"/>
      <c r="G81" s="8">
        <v>94398366497.615997</v>
      </c>
      <c r="H81" s="8"/>
      <c r="I81" s="8">
        <v>131222</v>
      </c>
      <c r="J81" s="8"/>
      <c r="K81" s="8">
        <v>1935846218</v>
      </c>
      <c r="L81" s="8"/>
      <c r="M81" s="8">
        <v>0</v>
      </c>
      <c r="N81" s="8"/>
      <c r="O81" s="8">
        <v>0</v>
      </c>
      <c r="P81" s="8"/>
      <c r="Q81" s="8">
        <v>6800000</v>
      </c>
      <c r="R81" s="8"/>
      <c r="S81" s="8">
        <v>13810</v>
      </c>
      <c r="T81" s="8"/>
      <c r="U81" s="8">
        <v>119650006349</v>
      </c>
      <c r="V81" s="8"/>
      <c r="W81" s="8">
        <v>93349247400</v>
      </c>
      <c r="X81" s="4"/>
      <c r="Y81" s="9">
        <v>3.4679697618330979E-3</v>
      </c>
    </row>
    <row r="82" spans="1:25">
      <c r="A82" s="1" t="s">
        <v>88</v>
      </c>
      <c r="C82" s="8">
        <v>51203715</v>
      </c>
      <c r="D82" s="8"/>
      <c r="E82" s="8">
        <v>598432408031</v>
      </c>
      <c r="F82" s="8"/>
      <c r="G82" s="8">
        <v>1309632631007.6499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51203715</v>
      </c>
      <c r="R82" s="8"/>
      <c r="S82" s="8">
        <v>24100</v>
      </c>
      <c r="T82" s="8"/>
      <c r="U82" s="8">
        <v>598432408031</v>
      </c>
      <c r="V82" s="8"/>
      <c r="W82" s="8">
        <v>1226667174787.5701</v>
      </c>
      <c r="X82" s="4"/>
      <c r="Y82" s="9">
        <v>4.5571279774415496E-2</v>
      </c>
    </row>
    <row r="83" spans="1:25">
      <c r="A83" s="1" t="s">
        <v>89</v>
      </c>
      <c r="C83" s="8">
        <v>37706987</v>
      </c>
      <c r="D83" s="8"/>
      <c r="E83" s="8">
        <v>438704047055</v>
      </c>
      <c r="F83" s="8"/>
      <c r="G83" s="8">
        <v>259004976252.98801</v>
      </c>
      <c r="H83" s="8"/>
      <c r="I83" s="8">
        <v>0</v>
      </c>
      <c r="J83" s="8"/>
      <c r="K83" s="8">
        <v>0</v>
      </c>
      <c r="L83" s="8"/>
      <c r="M83" s="8">
        <v>-306987</v>
      </c>
      <c r="N83" s="8"/>
      <c r="O83" s="8">
        <v>2261238798</v>
      </c>
      <c r="P83" s="8"/>
      <c r="Q83" s="8">
        <v>37400000</v>
      </c>
      <c r="R83" s="8"/>
      <c r="S83" s="8">
        <v>6630</v>
      </c>
      <c r="T83" s="8"/>
      <c r="U83" s="8">
        <v>435132389649</v>
      </c>
      <c r="V83" s="8"/>
      <c r="W83" s="8">
        <v>246486626100</v>
      </c>
      <c r="X83" s="4"/>
      <c r="Y83" s="9">
        <v>9.1570975644637165E-3</v>
      </c>
    </row>
    <row r="84" spans="1:25">
      <c r="A84" s="1" t="s">
        <v>90</v>
      </c>
      <c r="C84" s="8">
        <v>2139285</v>
      </c>
      <c r="D84" s="8"/>
      <c r="E84" s="8">
        <v>23604598334</v>
      </c>
      <c r="F84" s="8"/>
      <c r="G84" s="8">
        <v>29070023995.5975</v>
      </c>
      <c r="H84" s="8"/>
      <c r="I84" s="8">
        <v>0</v>
      </c>
      <c r="J84" s="8"/>
      <c r="K84" s="8">
        <v>0</v>
      </c>
      <c r="L84" s="8"/>
      <c r="M84" s="8">
        <v>-1600000</v>
      </c>
      <c r="N84" s="8"/>
      <c r="O84" s="8">
        <v>23050704934</v>
      </c>
      <c r="P84" s="8"/>
      <c r="Q84" s="8">
        <v>539285</v>
      </c>
      <c r="R84" s="8"/>
      <c r="S84" s="8">
        <v>13070</v>
      </c>
      <c r="T84" s="8"/>
      <c r="U84" s="8">
        <v>5950402039</v>
      </c>
      <c r="V84" s="8"/>
      <c r="W84" s="8">
        <v>7006516643.0474997</v>
      </c>
      <c r="X84" s="4"/>
      <c r="Y84" s="9">
        <v>2.6029548743709607E-4</v>
      </c>
    </row>
    <row r="85" spans="1:25">
      <c r="A85" s="1" t="s">
        <v>91</v>
      </c>
      <c r="C85" s="8">
        <v>43291490</v>
      </c>
      <c r="D85" s="8"/>
      <c r="E85" s="8">
        <v>239830817845</v>
      </c>
      <c r="F85" s="8"/>
      <c r="G85" s="8">
        <v>509951781768.82501</v>
      </c>
      <c r="H85" s="8"/>
      <c r="I85" s="8">
        <v>0</v>
      </c>
      <c r="J85" s="8"/>
      <c r="K85" s="8">
        <v>0</v>
      </c>
      <c r="L85" s="8"/>
      <c r="M85" s="8">
        <v>-151709</v>
      </c>
      <c r="N85" s="8"/>
      <c r="O85" s="8">
        <v>1729503836</v>
      </c>
      <c r="P85" s="8"/>
      <c r="Q85" s="8">
        <v>43139781</v>
      </c>
      <c r="R85" s="8"/>
      <c r="S85" s="8">
        <v>10570</v>
      </c>
      <c r="T85" s="8"/>
      <c r="U85" s="8">
        <v>238990364133</v>
      </c>
      <c r="V85" s="8"/>
      <c r="W85" s="8">
        <v>453274359633.23901</v>
      </c>
      <c r="X85" s="4"/>
      <c r="Y85" s="9">
        <v>1.6839362038845253E-2</v>
      </c>
    </row>
    <row r="86" spans="1:25">
      <c r="A86" s="1" t="s">
        <v>92</v>
      </c>
      <c r="C86" s="8">
        <v>80101063</v>
      </c>
      <c r="D86" s="8"/>
      <c r="E86" s="8">
        <v>228724369280</v>
      </c>
      <c r="F86" s="8"/>
      <c r="G86" s="8">
        <v>423602136111.79797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80101063</v>
      </c>
      <c r="R86" s="8"/>
      <c r="S86" s="8">
        <v>5020</v>
      </c>
      <c r="T86" s="8"/>
      <c r="U86" s="8">
        <v>228724369280</v>
      </c>
      <c r="V86" s="8"/>
      <c r="W86" s="8">
        <v>399714797609.25299</v>
      </c>
      <c r="X86" s="4"/>
      <c r="Y86" s="9">
        <v>1.4849598363940597E-2</v>
      </c>
    </row>
    <row r="87" spans="1:25">
      <c r="A87" s="1" t="s">
        <v>93</v>
      </c>
      <c r="C87" s="8">
        <v>17620000</v>
      </c>
      <c r="D87" s="8"/>
      <c r="E87" s="8">
        <v>565155071916</v>
      </c>
      <c r="F87" s="8"/>
      <c r="G87" s="8">
        <v>791685277200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17620000</v>
      </c>
      <c r="R87" s="8"/>
      <c r="S87" s="8">
        <v>46750</v>
      </c>
      <c r="T87" s="8"/>
      <c r="U87" s="8">
        <v>565155071916</v>
      </c>
      <c r="V87" s="8"/>
      <c r="W87" s="8">
        <v>818833776750</v>
      </c>
      <c r="X87" s="4"/>
      <c r="Y87" s="9">
        <v>3.0420071471691304E-2</v>
      </c>
    </row>
    <row r="88" spans="1:25">
      <c r="A88" s="1" t="s">
        <v>94</v>
      </c>
      <c r="C88" s="8">
        <v>1968762</v>
      </c>
      <c r="D88" s="8"/>
      <c r="E88" s="8">
        <v>36428761011</v>
      </c>
      <c r="F88" s="8"/>
      <c r="G88" s="8">
        <v>27594374912.009998</v>
      </c>
      <c r="H88" s="8"/>
      <c r="I88" s="8">
        <v>0</v>
      </c>
      <c r="J88" s="8"/>
      <c r="K88" s="8">
        <v>0</v>
      </c>
      <c r="L88" s="8"/>
      <c r="M88" s="8">
        <v>-65000</v>
      </c>
      <c r="N88" s="8"/>
      <c r="O88" s="8">
        <v>919376980</v>
      </c>
      <c r="P88" s="8"/>
      <c r="Q88" s="8">
        <v>1903762</v>
      </c>
      <c r="R88" s="8"/>
      <c r="S88" s="8">
        <v>13830</v>
      </c>
      <c r="T88" s="8"/>
      <c r="U88" s="8">
        <v>35226040997</v>
      </c>
      <c r="V88" s="8"/>
      <c r="W88" s="8">
        <v>26172370740.662998</v>
      </c>
      <c r="X88" s="4"/>
      <c r="Y88" s="9">
        <v>9.7231625162630495E-4</v>
      </c>
    </row>
    <row r="89" spans="1:25">
      <c r="A89" s="1" t="s">
        <v>95</v>
      </c>
      <c r="C89" s="8">
        <v>67095601</v>
      </c>
      <c r="D89" s="8"/>
      <c r="E89" s="8">
        <v>80195397925</v>
      </c>
      <c r="F89" s="8"/>
      <c r="G89" s="8">
        <v>161672030353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67095601</v>
      </c>
      <c r="R89" s="8"/>
      <c r="S89" s="8">
        <v>2460</v>
      </c>
      <c r="T89" s="8"/>
      <c r="U89" s="8">
        <v>80195397925</v>
      </c>
      <c r="V89" s="8"/>
      <c r="W89" s="8">
        <v>164073100148.16299</v>
      </c>
      <c r="X89" s="4"/>
      <c r="Y89" s="9">
        <v>6.0953951519917967E-3</v>
      </c>
    </row>
    <row r="90" spans="1:25">
      <c r="A90" s="1" t="s">
        <v>96</v>
      </c>
      <c r="C90" s="8">
        <v>663903</v>
      </c>
      <c r="D90" s="8"/>
      <c r="E90" s="8">
        <v>2212110205</v>
      </c>
      <c r="F90" s="8"/>
      <c r="G90" s="8">
        <v>2388369100.5058498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663903</v>
      </c>
      <c r="R90" s="8"/>
      <c r="S90" s="8">
        <v>3530</v>
      </c>
      <c r="T90" s="8"/>
      <c r="U90" s="8">
        <v>2212110205</v>
      </c>
      <c r="V90" s="8"/>
      <c r="W90" s="8">
        <v>2329633303.3395</v>
      </c>
      <c r="X90" s="4"/>
      <c r="Y90" s="9">
        <v>8.6547005757014152E-5</v>
      </c>
    </row>
    <row r="91" spans="1:25">
      <c r="A91" s="1" t="s">
        <v>97</v>
      </c>
      <c r="C91" s="8">
        <v>2000000</v>
      </c>
      <c r="D91" s="8"/>
      <c r="E91" s="8">
        <v>31825854787</v>
      </c>
      <c r="F91" s="8"/>
      <c r="G91" s="8">
        <v>35785800000</v>
      </c>
      <c r="H91" s="8"/>
      <c r="I91" s="8">
        <v>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2000000</v>
      </c>
      <c r="R91" s="8"/>
      <c r="S91" s="8">
        <v>17020</v>
      </c>
      <c r="T91" s="8"/>
      <c r="U91" s="8">
        <v>31825854787</v>
      </c>
      <c r="V91" s="8"/>
      <c r="W91" s="8">
        <v>33837462000</v>
      </c>
      <c r="X91" s="4"/>
      <c r="Y91" s="9">
        <v>1.2570781050900738E-3</v>
      </c>
    </row>
    <row r="92" spans="1:25">
      <c r="A92" s="1" t="s">
        <v>98</v>
      </c>
      <c r="C92" s="8">
        <v>19080224</v>
      </c>
      <c r="D92" s="8"/>
      <c r="E92" s="8">
        <v>42491658848</v>
      </c>
      <c r="F92" s="8"/>
      <c r="G92" s="8">
        <v>75961620152.136002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19080224</v>
      </c>
      <c r="R92" s="8"/>
      <c r="S92" s="8">
        <v>4135</v>
      </c>
      <c r="T92" s="8"/>
      <c r="U92" s="8">
        <v>42491658848</v>
      </c>
      <c r="V92" s="8"/>
      <c r="W92" s="8">
        <v>78427290718.871994</v>
      </c>
      <c r="X92" s="4"/>
      <c r="Y92" s="9">
        <v>2.9136118425261309E-3</v>
      </c>
    </row>
    <row r="93" spans="1:25">
      <c r="A93" s="1" t="s">
        <v>99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v>8821987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8821987</v>
      </c>
      <c r="R93" s="8"/>
      <c r="S93" s="8">
        <v>3719</v>
      </c>
      <c r="T93" s="8"/>
      <c r="U93" s="8">
        <v>4066936007</v>
      </c>
      <c r="V93" s="8"/>
      <c r="W93" s="8">
        <v>32613756253</v>
      </c>
      <c r="X93" s="4"/>
      <c r="Y93" s="9">
        <v>1.2116168449280563E-3</v>
      </c>
    </row>
    <row r="94" spans="1:25">
      <c r="A94" s="1" t="s">
        <v>100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11000000</v>
      </c>
      <c r="J94" s="8"/>
      <c r="K94" s="8">
        <v>72665920800</v>
      </c>
      <c r="L94" s="8"/>
      <c r="M94" s="8">
        <v>0</v>
      </c>
      <c r="N94" s="8"/>
      <c r="O94" s="8">
        <v>0</v>
      </c>
      <c r="P94" s="8"/>
      <c r="Q94" s="8">
        <v>11000000</v>
      </c>
      <c r="R94" s="8"/>
      <c r="S94" s="8">
        <v>6436</v>
      </c>
      <c r="T94" s="8"/>
      <c r="U94" s="8">
        <v>72665920800</v>
      </c>
      <c r="V94" s="8"/>
      <c r="W94" s="8">
        <v>70374763800</v>
      </c>
      <c r="X94" s="4"/>
      <c r="Y94" s="9">
        <v>2.6144565666262301E-3</v>
      </c>
    </row>
    <row r="95" spans="1:25">
      <c r="A95" s="1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2611358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2611358</v>
      </c>
      <c r="R95" s="8"/>
      <c r="S95" s="8">
        <v>13810</v>
      </c>
      <c r="T95" s="8"/>
      <c r="U95" s="8">
        <v>22083899515</v>
      </c>
      <c r="V95" s="8"/>
      <c r="W95" s="8">
        <v>35848279998.819</v>
      </c>
      <c r="X95" s="4"/>
      <c r="Y95" s="9">
        <v>1.3317809678413169E-3</v>
      </c>
    </row>
    <row r="96" spans="1:25" ht="24.75" thickBot="1">
      <c r="C96" s="4"/>
      <c r="D96" s="4"/>
      <c r="E96" s="7">
        <f>SUM(E9:E95)</f>
        <v>16160302008726</v>
      </c>
      <c r="F96" s="4"/>
      <c r="G96" s="7">
        <f>SUM(G9:G95)</f>
        <v>23925649876181.695</v>
      </c>
      <c r="H96" s="4"/>
      <c r="I96" s="4"/>
      <c r="J96" s="4"/>
      <c r="K96" s="7">
        <f>SUM(K9:K95)</f>
        <v>214290307322</v>
      </c>
      <c r="L96" s="4"/>
      <c r="M96" s="4"/>
      <c r="N96" s="4"/>
      <c r="O96" s="7">
        <f>SUM(O9:O95)</f>
        <v>582425300790</v>
      </c>
      <c r="P96" s="4"/>
      <c r="Q96" s="4"/>
      <c r="R96" s="4"/>
      <c r="S96" s="4"/>
      <c r="T96" s="4"/>
      <c r="U96" s="7">
        <f>SUM(U9:U95)</f>
        <v>15938474707862</v>
      </c>
      <c r="V96" s="4"/>
      <c r="W96" s="7">
        <f>SUM(W9:W95)</f>
        <v>22926637046792.172</v>
      </c>
      <c r="X96" s="4"/>
      <c r="Y96" s="10">
        <f>SUM(Y9:Y95)</f>
        <v>0.85173567257815641</v>
      </c>
    </row>
    <row r="97" spans="7:25" ht="24.75" thickTop="1">
      <c r="G97" s="3"/>
      <c r="W97" s="3"/>
    </row>
    <row r="98" spans="7:25">
      <c r="G98" s="3"/>
      <c r="W98" s="3"/>
      <c r="Y98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4"/>
  <sheetViews>
    <sheetView rightToLeft="1" topLeftCell="H25" workbookViewId="0">
      <selection activeCell="AK33" sqref="AK33"/>
    </sheetView>
  </sheetViews>
  <sheetFormatPr defaultRowHeight="24"/>
  <cols>
    <col min="1" max="1" width="3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7.28515625" style="1" bestFit="1" customWidth="1"/>
    <col min="26" max="26" width="1" style="1" customWidth="1"/>
    <col min="27" max="27" width="15.42578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8" t="s">
        <v>103</v>
      </c>
      <c r="B6" s="18" t="s">
        <v>103</v>
      </c>
      <c r="C6" s="18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H6" s="18" t="s">
        <v>103</v>
      </c>
      <c r="I6" s="18" t="s">
        <v>103</v>
      </c>
      <c r="J6" s="18" t="s">
        <v>103</v>
      </c>
      <c r="K6" s="18" t="s">
        <v>103</v>
      </c>
      <c r="L6" s="18" t="s">
        <v>103</v>
      </c>
      <c r="M6" s="18" t="s">
        <v>103</v>
      </c>
      <c r="O6" s="18" t="s">
        <v>293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104</v>
      </c>
      <c r="C7" s="17" t="s">
        <v>105</v>
      </c>
      <c r="E7" s="17" t="s">
        <v>106</v>
      </c>
      <c r="G7" s="17" t="s">
        <v>107</v>
      </c>
      <c r="I7" s="17" t="s">
        <v>108</v>
      </c>
      <c r="K7" s="17" t="s">
        <v>109</v>
      </c>
      <c r="M7" s="17" t="s">
        <v>102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110</v>
      </c>
      <c r="AG7" s="17" t="s">
        <v>8</v>
      </c>
      <c r="AI7" s="17" t="s">
        <v>9</v>
      </c>
      <c r="AK7" s="17" t="s">
        <v>13</v>
      </c>
    </row>
    <row r="8" spans="1:37" ht="24.75">
      <c r="A8" s="18" t="s">
        <v>104</v>
      </c>
      <c r="C8" s="18" t="s">
        <v>105</v>
      </c>
      <c r="E8" s="18" t="s">
        <v>106</v>
      </c>
      <c r="G8" s="18" t="s">
        <v>107</v>
      </c>
      <c r="I8" s="18" t="s">
        <v>108</v>
      </c>
      <c r="K8" s="18" t="s">
        <v>109</v>
      </c>
      <c r="M8" s="18" t="s">
        <v>102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110</v>
      </c>
      <c r="AG8" s="18" t="s">
        <v>8</v>
      </c>
      <c r="AI8" s="18" t="s">
        <v>9</v>
      </c>
      <c r="AK8" s="18" t="s">
        <v>13</v>
      </c>
    </row>
    <row r="9" spans="1:37">
      <c r="A9" s="1" t="s">
        <v>111</v>
      </c>
      <c r="C9" s="4" t="s">
        <v>112</v>
      </c>
      <c r="D9" s="4"/>
      <c r="E9" s="4" t="s">
        <v>112</v>
      </c>
      <c r="F9" s="4"/>
      <c r="G9" s="4" t="s">
        <v>113</v>
      </c>
      <c r="H9" s="4"/>
      <c r="I9" s="4" t="s">
        <v>114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542904880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6"/>
      <c r="AC9" s="6">
        <v>900</v>
      </c>
      <c r="AD9" s="4"/>
      <c r="AE9" s="6">
        <v>618439</v>
      </c>
      <c r="AF9" s="4"/>
      <c r="AG9" s="6">
        <v>529160890</v>
      </c>
      <c r="AH9" s="4"/>
      <c r="AI9" s="6">
        <v>556494217</v>
      </c>
      <c r="AJ9" s="4"/>
      <c r="AK9" s="9">
        <v>2.0674029742536375E-5</v>
      </c>
    </row>
    <row r="10" spans="1:37">
      <c r="A10" s="1" t="s">
        <v>115</v>
      </c>
      <c r="C10" s="4" t="s">
        <v>112</v>
      </c>
      <c r="D10" s="4"/>
      <c r="E10" s="4" t="s">
        <v>112</v>
      </c>
      <c r="F10" s="4"/>
      <c r="G10" s="4" t="s">
        <v>116</v>
      </c>
      <c r="H10" s="4"/>
      <c r="I10" s="4" t="s">
        <v>117</v>
      </c>
      <c r="J10" s="4"/>
      <c r="K10" s="6">
        <v>0</v>
      </c>
      <c r="L10" s="4"/>
      <c r="M10" s="6">
        <v>0</v>
      </c>
      <c r="N10" s="4"/>
      <c r="O10" s="6">
        <v>92400</v>
      </c>
      <c r="P10" s="4"/>
      <c r="Q10" s="6">
        <v>54770529334</v>
      </c>
      <c r="R10" s="4"/>
      <c r="S10" s="6">
        <v>56178255845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6"/>
      <c r="AC10" s="6">
        <v>92400</v>
      </c>
      <c r="AD10" s="4"/>
      <c r="AE10" s="6">
        <v>624320</v>
      </c>
      <c r="AF10" s="4"/>
      <c r="AG10" s="6">
        <v>54770529334</v>
      </c>
      <c r="AH10" s="4"/>
      <c r="AI10" s="6">
        <v>57676712200</v>
      </c>
      <c r="AJ10" s="4"/>
      <c r="AK10" s="9">
        <v>2.1427177984034837E-3</v>
      </c>
    </row>
    <row r="11" spans="1:37">
      <c r="A11" s="1" t="s">
        <v>118</v>
      </c>
      <c r="C11" s="4" t="s">
        <v>112</v>
      </c>
      <c r="D11" s="4"/>
      <c r="E11" s="4" t="s">
        <v>112</v>
      </c>
      <c r="F11" s="4"/>
      <c r="G11" s="4" t="s">
        <v>119</v>
      </c>
      <c r="H11" s="4"/>
      <c r="I11" s="4" t="s">
        <v>120</v>
      </c>
      <c r="J11" s="4"/>
      <c r="K11" s="6">
        <v>0</v>
      </c>
      <c r="L11" s="4"/>
      <c r="M11" s="6">
        <v>0</v>
      </c>
      <c r="N11" s="4"/>
      <c r="O11" s="6">
        <v>61893</v>
      </c>
      <c r="P11" s="4"/>
      <c r="Q11" s="6">
        <v>39407069413</v>
      </c>
      <c r="R11" s="4"/>
      <c r="S11" s="6">
        <v>49061733138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6"/>
      <c r="AC11" s="6">
        <v>61893</v>
      </c>
      <c r="AD11" s="4"/>
      <c r="AE11" s="6">
        <v>803940</v>
      </c>
      <c r="AF11" s="4"/>
      <c r="AG11" s="6">
        <v>39407069413</v>
      </c>
      <c r="AH11" s="4"/>
      <c r="AI11" s="6">
        <v>49749239735</v>
      </c>
      <c r="AJ11" s="4"/>
      <c r="AK11" s="9">
        <v>1.8482083560447176E-3</v>
      </c>
    </row>
    <row r="12" spans="1:37">
      <c r="A12" s="1" t="s">
        <v>121</v>
      </c>
      <c r="C12" s="4" t="s">
        <v>112</v>
      </c>
      <c r="D12" s="4"/>
      <c r="E12" s="4" t="s">
        <v>112</v>
      </c>
      <c r="F12" s="4"/>
      <c r="G12" s="4" t="s">
        <v>122</v>
      </c>
      <c r="H12" s="4"/>
      <c r="I12" s="4" t="s">
        <v>123</v>
      </c>
      <c r="J12" s="4"/>
      <c r="K12" s="6">
        <v>0</v>
      </c>
      <c r="L12" s="4"/>
      <c r="M12" s="6">
        <v>0</v>
      </c>
      <c r="N12" s="4"/>
      <c r="O12" s="6">
        <v>85000</v>
      </c>
      <c r="P12" s="4"/>
      <c r="Q12" s="6">
        <v>52387928558</v>
      </c>
      <c r="R12" s="4"/>
      <c r="S12" s="6">
        <v>53764653390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6"/>
      <c r="AC12" s="6">
        <v>85000</v>
      </c>
      <c r="AD12" s="4"/>
      <c r="AE12" s="6">
        <v>646790</v>
      </c>
      <c r="AF12" s="4"/>
      <c r="AG12" s="6">
        <v>52387928558</v>
      </c>
      <c r="AH12" s="4"/>
      <c r="AI12" s="6">
        <v>54967185391</v>
      </c>
      <c r="AJ12" s="4"/>
      <c r="AK12" s="9">
        <v>2.0420575648803997E-3</v>
      </c>
    </row>
    <row r="13" spans="1:37">
      <c r="A13" s="1" t="s">
        <v>124</v>
      </c>
      <c r="C13" s="4" t="s">
        <v>112</v>
      </c>
      <c r="D13" s="4"/>
      <c r="E13" s="4" t="s">
        <v>112</v>
      </c>
      <c r="F13" s="4"/>
      <c r="G13" s="4" t="s">
        <v>125</v>
      </c>
      <c r="H13" s="4"/>
      <c r="I13" s="4" t="s">
        <v>126</v>
      </c>
      <c r="J13" s="4"/>
      <c r="K13" s="6">
        <v>0</v>
      </c>
      <c r="L13" s="4"/>
      <c r="M13" s="6">
        <v>0</v>
      </c>
      <c r="N13" s="4"/>
      <c r="O13" s="6">
        <v>12320</v>
      </c>
      <c r="P13" s="4"/>
      <c r="Q13" s="6">
        <v>9119631759</v>
      </c>
      <c r="R13" s="4"/>
      <c r="S13" s="6">
        <v>12177098100</v>
      </c>
      <c r="T13" s="4"/>
      <c r="U13" s="6">
        <v>0</v>
      </c>
      <c r="V13" s="4"/>
      <c r="W13" s="6">
        <v>0</v>
      </c>
      <c r="X13" s="4"/>
      <c r="Y13" s="6">
        <v>12320</v>
      </c>
      <c r="Z13" s="4"/>
      <c r="AA13" s="6">
        <v>12320000000</v>
      </c>
      <c r="AB13" s="6"/>
      <c r="AC13" s="6">
        <v>0</v>
      </c>
      <c r="AD13" s="4"/>
      <c r="AE13" s="6">
        <v>0</v>
      </c>
      <c r="AF13" s="4"/>
      <c r="AG13" s="6">
        <v>0</v>
      </c>
      <c r="AH13" s="4"/>
      <c r="AI13" s="6">
        <v>0</v>
      </c>
      <c r="AJ13" s="4"/>
      <c r="AK13" s="9">
        <v>0</v>
      </c>
    </row>
    <row r="14" spans="1:37">
      <c r="A14" s="1" t="s">
        <v>127</v>
      </c>
      <c r="C14" s="4" t="s">
        <v>112</v>
      </c>
      <c r="D14" s="4"/>
      <c r="E14" s="4" t="s">
        <v>112</v>
      </c>
      <c r="F14" s="4"/>
      <c r="G14" s="4" t="s">
        <v>122</v>
      </c>
      <c r="H14" s="4"/>
      <c r="I14" s="4" t="s">
        <v>128</v>
      </c>
      <c r="J14" s="4"/>
      <c r="K14" s="6">
        <v>0</v>
      </c>
      <c r="L14" s="4"/>
      <c r="M14" s="6">
        <v>0</v>
      </c>
      <c r="N14" s="4"/>
      <c r="O14" s="6">
        <v>56600</v>
      </c>
      <c r="P14" s="4"/>
      <c r="Q14" s="6">
        <v>33672872053</v>
      </c>
      <c r="R14" s="4"/>
      <c r="S14" s="6">
        <v>34552564212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6"/>
      <c r="AC14" s="6">
        <v>56600</v>
      </c>
      <c r="AD14" s="4"/>
      <c r="AE14" s="6">
        <v>623900</v>
      </c>
      <c r="AF14" s="4"/>
      <c r="AG14" s="6">
        <v>33672872053</v>
      </c>
      <c r="AH14" s="4"/>
      <c r="AI14" s="6">
        <v>35306339565</v>
      </c>
      <c r="AJ14" s="4"/>
      <c r="AK14" s="9">
        <v>1.3116476181942044E-3</v>
      </c>
    </row>
    <row r="15" spans="1:37">
      <c r="A15" s="1" t="s">
        <v>129</v>
      </c>
      <c r="C15" s="4" t="s">
        <v>112</v>
      </c>
      <c r="D15" s="4"/>
      <c r="E15" s="4" t="s">
        <v>112</v>
      </c>
      <c r="F15" s="4"/>
      <c r="G15" s="4" t="s">
        <v>130</v>
      </c>
      <c r="H15" s="4"/>
      <c r="I15" s="4" t="s">
        <v>131</v>
      </c>
      <c r="J15" s="4"/>
      <c r="K15" s="6">
        <v>0</v>
      </c>
      <c r="L15" s="4"/>
      <c r="M15" s="6">
        <v>0</v>
      </c>
      <c r="N15" s="4"/>
      <c r="O15" s="6">
        <v>23124</v>
      </c>
      <c r="P15" s="4"/>
      <c r="Q15" s="6">
        <v>17793681112</v>
      </c>
      <c r="R15" s="4"/>
      <c r="S15" s="6">
        <v>21416572462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6"/>
      <c r="AC15" s="6">
        <v>23124</v>
      </c>
      <c r="AD15" s="4"/>
      <c r="AE15" s="6">
        <v>940290</v>
      </c>
      <c r="AF15" s="4"/>
      <c r="AG15" s="6">
        <v>17793681112</v>
      </c>
      <c r="AH15" s="4"/>
      <c r="AI15" s="6">
        <v>21739324993</v>
      </c>
      <c r="AJ15" s="4"/>
      <c r="AK15" s="9">
        <v>8.0762645461227923E-4</v>
      </c>
    </row>
    <row r="16" spans="1:37">
      <c r="A16" s="1" t="s">
        <v>132</v>
      </c>
      <c r="C16" s="4" t="s">
        <v>112</v>
      </c>
      <c r="D16" s="4"/>
      <c r="E16" s="4" t="s">
        <v>112</v>
      </c>
      <c r="F16" s="4"/>
      <c r="G16" s="4" t="s">
        <v>122</v>
      </c>
      <c r="H16" s="4"/>
      <c r="I16" s="4" t="s">
        <v>133</v>
      </c>
      <c r="J16" s="4"/>
      <c r="K16" s="6">
        <v>0</v>
      </c>
      <c r="L16" s="4"/>
      <c r="M16" s="6">
        <v>0</v>
      </c>
      <c r="N16" s="4"/>
      <c r="O16" s="6">
        <v>900</v>
      </c>
      <c r="P16" s="4"/>
      <c r="Q16" s="6">
        <v>595491909</v>
      </c>
      <c r="R16" s="4"/>
      <c r="S16" s="6">
        <v>611511143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6"/>
      <c r="AC16" s="6">
        <v>900</v>
      </c>
      <c r="AD16" s="4"/>
      <c r="AE16" s="6">
        <v>694490</v>
      </c>
      <c r="AF16" s="4"/>
      <c r="AG16" s="6">
        <v>595491909</v>
      </c>
      <c r="AH16" s="4"/>
      <c r="AI16" s="6">
        <v>624927711</v>
      </c>
      <c r="AJ16" s="4"/>
      <c r="AK16" s="9">
        <v>2.3216367195688531E-5</v>
      </c>
    </row>
    <row r="17" spans="1:37">
      <c r="A17" s="1" t="s">
        <v>134</v>
      </c>
      <c r="C17" s="4" t="s">
        <v>112</v>
      </c>
      <c r="D17" s="4"/>
      <c r="E17" s="4" t="s">
        <v>112</v>
      </c>
      <c r="F17" s="4"/>
      <c r="G17" s="4" t="s">
        <v>135</v>
      </c>
      <c r="H17" s="4"/>
      <c r="I17" s="4" t="s">
        <v>136</v>
      </c>
      <c r="J17" s="4"/>
      <c r="K17" s="6">
        <v>0</v>
      </c>
      <c r="L17" s="4"/>
      <c r="M17" s="6">
        <v>0</v>
      </c>
      <c r="N17" s="4"/>
      <c r="O17" s="6">
        <v>55670</v>
      </c>
      <c r="P17" s="4"/>
      <c r="Q17" s="6">
        <v>42361256327</v>
      </c>
      <c r="R17" s="4"/>
      <c r="S17" s="6">
        <v>51093014212</v>
      </c>
      <c r="T17" s="4"/>
      <c r="U17" s="6">
        <v>107240</v>
      </c>
      <c r="V17" s="4"/>
      <c r="W17" s="6">
        <v>100016925039</v>
      </c>
      <c r="X17" s="4"/>
      <c r="Y17" s="6">
        <v>0</v>
      </c>
      <c r="Z17" s="4"/>
      <c r="AA17" s="6">
        <v>0</v>
      </c>
      <c r="AB17" s="6"/>
      <c r="AC17" s="6">
        <v>162910</v>
      </c>
      <c r="AD17" s="4"/>
      <c r="AE17" s="6">
        <v>930680</v>
      </c>
      <c r="AF17" s="4"/>
      <c r="AG17" s="6">
        <v>142378181366</v>
      </c>
      <c r="AH17" s="4"/>
      <c r="AI17" s="6">
        <v>151589598204</v>
      </c>
      <c r="AJ17" s="4"/>
      <c r="AK17" s="9">
        <v>5.6316270074171044E-3</v>
      </c>
    </row>
    <row r="18" spans="1:37">
      <c r="A18" s="1" t="s">
        <v>137</v>
      </c>
      <c r="C18" s="4" t="s">
        <v>112</v>
      </c>
      <c r="D18" s="4"/>
      <c r="E18" s="4" t="s">
        <v>112</v>
      </c>
      <c r="F18" s="4"/>
      <c r="G18" s="4" t="s">
        <v>138</v>
      </c>
      <c r="H18" s="4"/>
      <c r="I18" s="4" t="s">
        <v>139</v>
      </c>
      <c r="J18" s="4"/>
      <c r="K18" s="6">
        <v>0</v>
      </c>
      <c r="L18" s="4"/>
      <c r="M18" s="6">
        <v>0</v>
      </c>
      <c r="N18" s="4"/>
      <c r="O18" s="6">
        <v>37648</v>
      </c>
      <c r="P18" s="4"/>
      <c r="Q18" s="6">
        <v>24433999239</v>
      </c>
      <c r="R18" s="4"/>
      <c r="S18" s="6">
        <v>25063000827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6"/>
      <c r="AC18" s="6">
        <v>37648</v>
      </c>
      <c r="AD18" s="4"/>
      <c r="AE18" s="6">
        <v>681380</v>
      </c>
      <c r="AF18" s="4"/>
      <c r="AG18" s="6">
        <v>24433999239</v>
      </c>
      <c r="AH18" s="4"/>
      <c r="AI18" s="6">
        <v>25647944707</v>
      </c>
      <c r="AJ18" s="4"/>
      <c r="AK18" s="9">
        <v>9.5283357042944146E-4</v>
      </c>
    </row>
    <row r="19" spans="1:37">
      <c r="A19" s="1" t="s">
        <v>140</v>
      </c>
      <c r="C19" s="4" t="s">
        <v>112</v>
      </c>
      <c r="D19" s="4"/>
      <c r="E19" s="4" t="s">
        <v>112</v>
      </c>
      <c r="F19" s="4"/>
      <c r="G19" s="4" t="s">
        <v>122</v>
      </c>
      <c r="H19" s="4"/>
      <c r="I19" s="4" t="s">
        <v>128</v>
      </c>
      <c r="J19" s="4"/>
      <c r="K19" s="6">
        <v>0</v>
      </c>
      <c r="L19" s="4"/>
      <c r="M19" s="6">
        <v>0</v>
      </c>
      <c r="N19" s="4"/>
      <c r="O19" s="6">
        <v>53900</v>
      </c>
      <c r="P19" s="4"/>
      <c r="Q19" s="6">
        <v>34285186023</v>
      </c>
      <c r="R19" s="4"/>
      <c r="S19" s="6">
        <v>35197326328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6"/>
      <c r="AC19" s="6">
        <v>53900</v>
      </c>
      <c r="AD19" s="4"/>
      <c r="AE19" s="6">
        <v>667940</v>
      </c>
      <c r="AF19" s="4"/>
      <c r="AG19" s="6">
        <v>34285186023</v>
      </c>
      <c r="AH19" s="4"/>
      <c r="AI19" s="6">
        <v>35995440643</v>
      </c>
      <c r="AJ19" s="4"/>
      <c r="AK19" s="9">
        <v>1.3372480570612733E-3</v>
      </c>
    </row>
    <row r="20" spans="1:37">
      <c r="A20" s="1" t="s">
        <v>141</v>
      </c>
      <c r="C20" s="4" t="s">
        <v>112</v>
      </c>
      <c r="D20" s="4"/>
      <c r="E20" s="4" t="s">
        <v>112</v>
      </c>
      <c r="F20" s="4"/>
      <c r="G20" s="4" t="s">
        <v>142</v>
      </c>
      <c r="H20" s="4"/>
      <c r="I20" s="4" t="s">
        <v>143</v>
      </c>
      <c r="J20" s="4"/>
      <c r="K20" s="6">
        <v>0</v>
      </c>
      <c r="L20" s="4"/>
      <c r="M20" s="6">
        <v>0</v>
      </c>
      <c r="N20" s="4"/>
      <c r="O20" s="6">
        <v>51600</v>
      </c>
      <c r="P20" s="4"/>
      <c r="Q20" s="6">
        <v>31437863057</v>
      </c>
      <c r="R20" s="4"/>
      <c r="S20" s="6">
        <v>32231257025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6"/>
      <c r="AC20" s="6">
        <v>51600</v>
      </c>
      <c r="AD20" s="4"/>
      <c r="AE20" s="6">
        <v>639240</v>
      </c>
      <c r="AF20" s="4"/>
      <c r="AG20" s="6">
        <v>31437863057</v>
      </c>
      <c r="AH20" s="4"/>
      <c r="AI20" s="6">
        <v>32978805507</v>
      </c>
      <c r="AJ20" s="4"/>
      <c r="AK20" s="9">
        <v>1.2251786004184844E-3</v>
      </c>
    </row>
    <row r="21" spans="1:37">
      <c r="A21" s="1" t="s">
        <v>144</v>
      </c>
      <c r="C21" s="4" t="s">
        <v>112</v>
      </c>
      <c r="D21" s="4"/>
      <c r="E21" s="4" t="s">
        <v>112</v>
      </c>
      <c r="F21" s="4"/>
      <c r="G21" s="4" t="s">
        <v>145</v>
      </c>
      <c r="H21" s="4"/>
      <c r="I21" s="4" t="s">
        <v>146</v>
      </c>
      <c r="J21" s="4"/>
      <c r="K21" s="6">
        <v>0</v>
      </c>
      <c r="L21" s="4"/>
      <c r="M21" s="6">
        <v>0</v>
      </c>
      <c r="N21" s="4"/>
      <c r="O21" s="6">
        <v>800</v>
      </c>
      <c r="P21" s="4"/>
      <c r="Q21" s="6">
        <v>485352950</v>
      </c>
      <c r="R21" s="4"/>
      <c r="S21" s="6">
        <v>498709592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6"/>
      <c r="AC21" s="6">
        <v>800</v>
      </c>
      <c r="AD21" s="4"/>
      <c r="AE21" s="6">
        <v>636830</v>
      </c>
      <c r="AF21" s="4"/>
      <c r="AG21" s="6">
        <v>485352950</v>
      </c>
      <c r="AH21" s="4"/>
      <c r="AI21" s="6">
        <v>509371659</v>
      </c>
      <c r="AJ21" s="4"/>
      <c r="AK21" s="9">
        <v>1.8923403885383225E-5</v>
      </c>
    </row>
    <row r="22" spans="1:37">
      <c r="A22" s="1" t="s">
        <v>147</v>
      </c>
      <c r="C22" s="4" t="s">
        <v>112</v>
      </c>
      <c r="D22" s="4"/>
      <c r="E22" s="4" t="s">
        <v>112</v>
      </c>
      <c r="F22" s="4"/>
      <c r="G22" s="4" t="s">
        <v>148</v>
      </c>
      <c r="H22" s="4"/>
      <c r="I22" s="4" t="s">
        <v>149</v>
      </c>
      <c r="J22" s="4"/>
      <c r="K22" s="6">
        <v>18</v>
      </c>
      <c r="L22" s="4"/>
      <c r="M22" s="6">
        <v>18</v>
      </c>
      <c r="N22" s="4"/>
      <c r="O22" s="6">
        <v>400000</v>
      </c>
      <c r="P22" s="4"/>
      <c r="Q22" s="6">
        <v>391520000000</v>
      </c>
      <c r="R22" s="4"/>
      <c r="S22" s="6">
        <v>392328877500</v>
      </c>
      <c r="T22" s="4"/>
      <c r="U22" s="6">
        <v>0</v>
      </c>
      <c r="V22" s="4"/>
      <c r="W22" s="6">
        <v>0</v>
      </c>
      <c r="X22" s="4"/>
      <c r="Y22" s="6">
        <v>0</v>
      </c>
      <c r="Z22" s="4"/>
      <c r="AA22" s="6">
        <v>0</v>
      </c>
      <c r="AB22" s="6"/>
      <c r="AC22" s="6">
        <v>400000</v>
      </c>
      <c r="AD22" s="4"/>
      <c r="AE22" s="6">
        <v>981000</v>
      </c>
      <c r="AF22" s="4"/>
      <c r="AG22" s="6">
        <v>391520000000</v>
      </c>
      <c r="AH22" s="4"/>
      <c r="AI22" s="6">
        <v>392328877500</v>
      </c>
      <c r="AJ22" s="4"/>
      <c r="AK22" s="9">
        <v>1.4575207853940573E-2</v>
      </c>
    </row>
    <row r="23" spans="1:37">
      <c r="A23" s="1" t="s">
        <v>150</v>
      </c>
      <c r="C23" s="4" t="s">
        <v>112</v>
      </c>
      <c r="D23" s="4"/>
      <c r="E23" s="4" t="s">
        <v>112</v>
      </c>
      <c r="F23" s="4"/>
      <c r="G23" s="4" t="s">
        <v>151</v>
      </c>
      <c r="H23" s="4"/>
      <c r="I23" s="4" t="s">
        <v>152</v>
      </c>
      <c r="J23" s="4"/>
      <c r="K23" s="6">
        <v>18</v>
      </c>
      <c r="L23" s="4"/>
      <c r="M23" s="6">
        <v>18</v>
      </c>
      <c r="N23" s="4"/>
      <c r="O23" s="6">
        <v>300000</v>
      </c>
      <c r="P23" s="4"/>
      <c r="Q23" s="6">
        <v>285493000000</v>
      </c>
      <c r="R23" s="4"/>
      <c r="S23" s="6">
        <v>285806188237</v>
      </c>
      <c r="T23" s="4"/>
      <c r="U23" s="6">
        <v>0</v>
      </c>
      <c r="V23" s="4"/>
      <c r="W23" s="6">
        <v>0</v>
      </c>
      <c r="X23" s="4"/>
      <c r="Y23" s="6">
        <v>0</v>
      </c>
      <c r="Z23" s="4"/>
      <c r="AA23" s="6">
        <v>0</v>
      </c>
      <c r="AB23" s="6"/>
      <c r="AC23" s="6">
        <v>300000</v>
      </c>
      <c r="AD23" s="4"/>
      <c r="AE23" s="6">
        <v>1000000</v>
      </c>
      <c r="AF23" s="4"/>
      <c r="AG23" s="6">
        <v>285493000000</v>
      </c>
      <c r="AH23" s="4"/>
      <c r="AI23" s="6">
        <v>299945625000</v>
      </c>
      <c r="AJ23" s="4"/>
      <c r="AK23" s="9">
        <v>1.1143125270596769E-2</v>
      </c>
    </row>
    <row r="24" spans="1:37">
      <c r="A24" s="1" t="s">
        <v>153</v>
      </c>
      <c r="C24" s="4" t="s">
        <v>112</v>
      </c>
      <c r="D24" s="4"/>
      <c r="E24" s="4" t="s">
        <v>112</v>
      </c>
      <c r="F24" s="4"/>
      <c r="G24" s="4" t="s">
        <v>154</v>
      </c>
      <c r="H24" s="4"/>
      <c r="I24" s="4" t="s">
        <v>155</v>
      </c>
      <c r="J24" s="4"/>
      <c r="K24" s="6">
        <v>15</v>
      </c>
      <c r="L24" s="4"/>
      <c r="M24" s="6">
        <v>15</v>
      </c>
      <c r="N24" s="4"/>
      <c r="O24" s="6">
        <v>200000</v>
      </c>
      <c r="P24" s="4"/>
      <c r="Q24" s="6">
        <v>187778367500</v>
      </c>
      <c r="R24" s="4"/>
      <c r="S24" s="6">
        <v>191965200000</v>
      </c>
      <c r="T24" s="4"/>
      <c r="U24" s="6">
        <v>0</v>
      </c>
      <c r="V24" s="4"/>
      <c r="W24" s="6">
        <v>0</v>
      </c>
      <c r="X24" s="4"/>
      <c r="Y24" s="6">
        <v>0</v>
      </c>
      <c r="Z24" s="4"/>
      <c r="AA24" s="6">
        <v>0</v>
      </c>
      <c r="AB24" s="6"/>
      <c r="AC24" s="6">
        <v>200000</v>
      </c>
      <c r="AD24" s="4"/>
      <c r="AE24" s="6">
        <v>930000</v>
      </c>
      <c r="AF24" s="4"/>
      <c r="AG24" s="6">
        <v>187778367500</v>
      </c>
      <c r="AH24" s="4"/>
      <c r="AI24" s="6">
        <v>185966287500</v>
      </c>
      <c r="AJ24" s="4"/>
      <c r="AK24" s="9">
        <v>6.9087376677699963E-3</v>
      </c>
    </row>
    <row r="25" spans="1:37">
      <c r="A25" s="1" t="s">
        <v>156</v>
      </c>
      <c r="C25" s="4" t="s">
        <v>112</v>
      </c>
      <c r="D25" s="4"/>
      <c r="E25" s="4" t="s">
        <v>112</v>
      </c>
      <c r="F25" s="4"/>
      <c r="G25" s="4" t="s">
        <v>157</v>
      </c>
      <c r="H25" s="4"/>
      <c r="I25" s="4" t="s">
        <v>158</v>
      </c>
      <c r="J25" s="4"/>
      <c r="K25" s="6">
        <v>16</v>
      </c>
      <c r="L25" s="4"/>
      <c r="M25" s="6">
        <v>16</v>
      </c>
      <c r="N25" s="4"/>
      <c r="O25" s="6">
        <v>135000</v>
      </c>
      <c r="P25" s="4"/>
      <c r="Q25" s="6">
        <v>133062920082</v>
      </c>
      <c r="R25" s="4"/>
      <c r="S25" s="6">
        <v>134975531250</v>
      </c>
      <c r="T25" s="4"/>
      <c r="U25" s="6">
        <v>0</v>
      </c>
      <c r="V25" s="4"/>
      <c r="W25" s="6">
        <v>0</v>
      </c>
      <c r="X25" s="4"/>
      <c r="Y25" s="6">
        <v>0</v>
      </c>
      <c r="Z25" s="4"/>
      <c r="AA25" s="6">
        <v>0</v>
      </c>
      <c r="AB25" s="6"/>
      <c r="AC25" s="6">
        <v>135000</v>
      </c>
      <c r="AD25" s="4"/>
      <c r="AE25" s="6">
        <v>1000000</v>
      </c>
      <c r="AF25" s="4"/>
      <c r="AG25" s="6">
        <v>133062920082</v>
      </c>
      <c r="AH25" s="4"/>
      <c r="AI25" s="6">
        <v>134975531250</v>
      </c>
      <c r="AJ25" s="4"/>
      <c r="AK25" s="9">
        <v>5.0144063717685455E-3</v>
      </c>
    </row>
    <row r="26" spans="1:37">
      <c r="A26" s="1" t="s">
        <v>159</v>
      </c>
      <c r="C26" s="4" t="s">
        <v>112</v>
      </c>
      <c r="D26" s="4"/>
      <c r="E26" s="4" t="s">
        <v>112</v>
      </c>
      <c r="F26" s="4"/>
      <c r="G26" s="4" t="s">
        <v>160</v>
      </c>
      <c r="H26" s="4"/>
      <c r="I26" s="4" t="s">
        <v>161</v>
      </c>
      <c r="J26" s="4"/>
      <c r="K26" s="6">
        <v>16</v>
      </c>
      <c r="L26" s="4"/>
      <c r="M26" s="6">
        <v>16</v>
      </c>
      <c r="N26" s="4"/>
      <c r="O26" s="6">
        <v>100000</v>
      </c>
      <c r="P26" s="4"/>
      <c r="Q26" s="6">
        <v>94164000000</v>
      </c>
      <c r="R26" s="4"/>
      <c r="S26" s="6">
        <v>97787272843</v>
      </c>
      <c r="T26" s="4"/>
      <c r="U26" s="6">
        <v>0</v>
      </c>
      <c r="V26" s="4"/>
      <c r="W26" s="6">
        <v>0</v>
      </c>
      <c r="X26" s="4"/>
      <c r="Y26" s="6">
        <v>0</v>
      </c>
      <c r="Z26" s="4"/>
      <c r="AA26" s="6">
        <v>0</v>
      </c>
      <c r="AB26" s="6"/>
      <c r="AC26" s="6">
        <v>100000</v>
      </c>
      <c r="AD26" s="4"/>
      <c r="AE26" s="6">
        <v>978050</v>
      </c>
      <c r="AF26" s="4"/>
      <c r="AG26" s="6">
        <v>94164000000</v>
      </c>
      <c r="AH26" s="4"/>
      <c r="AI26" s="6">
        <v>97787272843</v>
      </c>
      <c r="AJ26" s="4"/>
      <c r="AK26" s="9">
        <v>3.6328445569411938E-3</v>
      </c>
    </row>
    <row r="27" spans="1:37">
      <c r="A27" s="1" t="s">
        <v>162</v>
      </c>
      <c r="C27" s="4" t="s">
        <v>112</v>
      </c>
      <c r="D27" s="4"/>
      <c r="E27" s="4" t="s">
        <v>112</v>
      </c>
      <c r="F27" s="4"/>
      <c r="G27" s="4" t="s">
        <v>163</v>
      </c>
      <c r="H27" s="4"/>
      <c r="I27" s="4" t="s">
        <v>164</v>
      </c>
      <c r="J27" s="4"/>
      <c r="K27" s="6">
        <v>16</v>
      </c>
      <c r="L27" s="4"/>
      <c r="M27" s="6">
        <v>16</v>
      </c>
      <c r="N27" s="4"/>
      <c r="O27" s="6">
        <v>300500</v>
      </c>
      <c r="P27" s="4"/>
      <c r="Q27" s="6">
        <v>281113683918</v>
      </c>
      <c r="R27" s="4"/>
      <c r="S27" s="6">
        <v>294433619232</v>
      </c>
      <c r="T27" s="4"/>
      <c r="U27" s="6">
        <v>0</v>
      </c>
      <c r="V27" s="4"/>
      <c r="W27" s="6">
        <v>0</v>
      </c>
      <c r="X27" s="4"/>
      <c r="Y27" s="6">
        <v>0</v>
      </c>
      <c r="Z27" s="4"/>
      <c r="AA27" s="6">
        <v>0</v>
      </c>
      <c r="AB27" s="6"/>
      <c r="AC27" s="6">
        <v>300500</v>
      </c>
      <c r="AD27" s="4"/>
      <c r="AE27" s="6">
        <v>970830</v>
      </c>
      <c r="AF27" s="4"/>
      <c r="AG27" s="6">
        <v>281113683918</v>
      </c>
      <c r="AH27" s="4"/>
      <c r="AI27" s="6">
        <v>291681538137</v>
      </c>
      <c r="AJ27" s="4"/>
      <c r="AK27" s="9">
        <v>1.0836110440287101E-2</v>
      </c>
    </row>
    <row r="28" spans="1:37">
      <c r="A28" s="1" t="s">
        <v>165</v>
      </c>
      <c r="C28" s="4" t="s">
        <v>112</v>
      </c>
      <c r="D28" s="4"/>
      <c r="E28" s="4" t="s">
        <v>112</v>
      </c>
      <c r="F28" s="4"/>
      <c r="G28" s="4" t="s">
        <v>166</v>
      </c>
      <c r="H28" s="4"/>
      <c r="I28" s="4" t="s">
        <v>167</v>
      </c>
      <c r="J28" s="4"/>
      <c r="K28" s="6">
        <v>16</v>
      </c>
      <c r="L28" s="4"/>
      <c r="M28" s="6">
        <v>16</v>
      </c>
      <c r="N28" s="4"/>
      <c r="O28" s="6">
        <v>100000</v>
      </c>
      <c r="P28" s="4"/>
      <c r="Q28" s="6">
        <v>94368000000</v>
      </c>
      <c r="R28" s="4"/>
      <c r="S28" s="6">
        <v>97982237500</v>
      </c>
      <c r="T28" s="4"/>
      <c r="U28" s="6">
        <v>0</v>
      </c>
      <c r="V28" s="4"/>
      <c r="W28" s="6">
        <v>0</v>
      </c>
      <c r="X28" s="4"/>
      <c r="Y28" s="6">
        <v>0</v>
      </c>
      <c r="Z28" s="4"/>
      <c r="AA28" s="6">
        <v>0</v>
      </c>
      <c r="AB28" s="6"/>
      <c r="AC28" s="6">
        <v>100000</v>
      </c>
      <c r="AD28" s="4"/>
      <c r="AE28" s="6">
        <v>980000</v>
      </c>
      <c r="AF28" s="4"/>
      <c r="AG28" s="6">
        <v>94368000000</v>
      </c>
      <c r="AH28" s="4"/>
      <c r="AI28" s="6">
        <v>97982237500</v>
      </c>
      <c r="AJ28" s="4"/>
      <c r="AK28" s="9">
        <v>3.6400875883949445E-3</v>
      </c>
    </row>
    <row r="29" spans="1:37">
      <c r="A29" s="1" t="s">
        <v>168</v>
      </c>
      <c r="C29" s="4" t="s">
        <v>112</v>
      </c>
      <c r="D29" s="4"/>
      <c r="E29" s="4" t="s">
        <v>112</v>
      </c>
      <c r="F29" s="4"/>
      <c r="G29" s="4" t="s">
        <v>169</v>
      </c>
      <c r="H29" s="4"/>
      <c r="I29" s="4" t="s">
        <v>170</v>
      </c>
      <c r="J29" s="4"/>
      <c r="K29" s="6">
        <v>18</v>
      </c>
      <c r="L29" s="4"/>
      <c r="M29" s="6">
        <v>18</v>
      </c>
      <c r="N29" s="4"/>
      <c r="O29" s="6">
        <v>50000</v>
      </c>
      <c r="P29" s="4"/>
      <c r="Q29" s="6">
        <v>50009012486</v>
      </c>
      <c r="R29" s="4"/>
      <c r="S29" s="6">
        <v>49990887509</v>
      </c>
      <c r="T29" s="4"/>
      <c r="U29" s="6">
        <v>0</v>
      </c>
      <c r="V29" s="4"/>
      <c r="W29" s="6">
        <v>0</v>
      </c>
      <c r="X29" s="4"/>
      <c r="Y29" s="6">
        <v>0</v>
      </c>
      <c r="Z29" s="4"/>
      <c r="AA29" s="6">
        <v>0</v>
      </c>
      <c r="AB29" s="6"/>
      <c r="AC29" s="6">
        <v>50000</v>
      </c>
      <c r="AD29" s="4"/>
      <c r="AE29" s="6">
        <v>999999</v>
      </c>
      <c r="AF29" s="4"/>
      <c r="AG29" s="6">
        <v>50009012486</v>
      </c>
      <c r="AH29" s="4"/>
      <c r="AI29" s="6">
        <v>49990887509</v>
      </c>
      <c r="AJ29" s="4"/>
      <c r="AK29" s="9">
        <v>1.8571856879095944E-3</v>
      </c>
    </row>
    <row r="30" spans="1:37">
      <c r="A30" s="1" t="s">
        <v>171</v>
      </c>
      <c r="C30" s="4" t="s">
        <v>112</v>
      </c>
      <c r="D30" s="4"/>
      <c r="E30" s="4" t="s">
        <v>112</v>
      </c>
      <c r="F30" s="4"/>
      <c r="G30" s="4" t="s">
        <v>169</v>
      </c>
      <c r="H30" s="4"/>
      <c r="I30" s="4" t="s">
        <v>170</v>
      </c>
      <c r="J30" s="4"/>
      <c r="K30" s="6">
        <v>18</v>
      </c>
      <c r="L30" s="4"/>
      <c r="M30" s="6">
        <v>18</v>
      </c>
      <c r="N30" s="4"/>
      <c r="O30" s="6">
        <v>25000</v>
      </c>
      <c r="P30" s="4"/>
      <c r="Q30" s="6">
        <v>24996704830</v>
      </c>
      <c r="R30" s="4"/>
      <c r="S30" s="6">
        <v>24995468750</v>
      </c>
      <c r="T30" s="4"/>
      <c r="U30" s="6">
        <v>0</v>
      </c>
      <c r="V30" s="4"/>
      <c r="W30" s="6">
        <v>0</v>
      </c>
      <c r="X30" s="4"/>
      <c r="Y30" s="6">
        <v>0</v>
      </c>
      <c r="Z30" s="4"/>
      <c r="AA30" s="6">
        <v>0</v>
      </c>
      <c r="AB30" s="6"/>
      <c r="AC30" s="6">
        <v>25000</v>
      </c>
      <c r="AD30" s="4"/>
      <c r="AE30" s="6">
        <v>1000000</v>
      </c>
      <c r="AF30" s="4"/>
      <c r="AG30" s="6">
        <v>24996704830</v>
      </c>
      <c r="AH30" s="4"/>
      <c r="AI30" s="6">
        <v>24995468758</v>
      </c>
      <c r="AJ30" s="4"/>
      <c r="AK30" s="9">
        <v>9.2859377284693458E-4</v>
      </c>
    </row>
    <row r="31" spans="1:37">
      <c r="A31" s="1" t="s">
        <v>172</v>
      </c>
      <c r="C31" s="4" t="s">
        <v>112</v>
      </c>
      <c r="D31" s="4"/>
      <c r="E31" s="4" t="s">
        <v>112</v>
      </c>
      <c r="F31" s="4"/>
      <c r="G31" s="4" t="s">
        <v>173</v>
      </c>
      <c r="H31" s="4"/>
      <c r="I31" s="4" t="s">
        <v>174</v>
      </c>
      <c r="J31" s="4"/>
      <c r="K31" s="6">
        <v>18</v>
      </c>
      <c r="L31" s="4"/>
      <c r="M31" s="6">
        <v>18</v>
      </c>
      <c r="N31" s="4"/>
      <c r="O31" s="6">
        <v>100000</v>
      </c>
      <c r="P31" s="4"/>
      <c r="Q31" s="6">
        <v>99652613655</v>
      </c>
      <c r="R31" s="4"/>
      <c r="S31" s="6">
        <v>99496962906</v>
      </c>
      <c r="T31" s="4"/>
      <c r="U31" s="6">
        <v>0</v>
      </c>
      <c r="V31" s="4"/>
      <c r="W31" s="6">
        <v>0</v>
      </c>
      <c r="X31" s="4"/>
      <c r="Y31" s="6">
        <v>0</v>
      </c>
      <c r="Z31" s="4"/>
      <c r="AA31" s="6">
        <v>0</v>
      </c>
      <c r="AB31" s="6"/>
      <c r="AC31" s="6">
        <v>100000</v>
      </c>
      <c r="AD31" s="4"/>
      <c r="AE31" s="6">
        <v>995150</v>
      </c>
      <c r="AF31" s="4"/>
      <c r="AG31" s="6">
        <v>99652613655</v>
      </c>
      <c r="AH31" s="4"/>
      <c r="AI31" s="6">
        <v>99496962906</v>
      </c>
      <c r="AJ31" s="4"/>
      <c r="AK31" s="9">
        <v>3.6963603710021705E-3</v>
      </c>
    </row>
    <row r="32" spans="1:37">
      <c r="A32" s="1" t="s">
        <v>175</v>
      </c>
      <c r="C32" s="4" t="s">
        <v>112</v>
      </c>
      <c r="D32" s="4"/>
      <c r="E32" s="4" t="s">
        <v>112</v>
      </c>
      <c r="F32" s="4"/>
      <c r="G32" s="4" t="s">
        <v>176</v>
      </c>
      <c r="H32" s="4"/>
      <c r="I32" s="4" t="s">
        <v>177</v>
      </c>
      <c r="J32" s="4"/>
      <c r="K32" s="6">
        <v>0</v>
      </c>
      <c r="L32" s="4"/>
      <c r="M32" s="6">
        <v>0</v>
      </c>
      <c r="N32" s="4"/>
      <c r="O32" s="6">
        <v>0</v>
      </c>
      <c r="P32" s="4"/>
      <c r="Q32" s="6">
        <v>0</v>
      </c>
      <c r="R32" s="4"/>
      <c r="S32" s="6">
        <v>0</v>
      </c>
      <c r="T32" s="4"/>
      <c r="U32" s="6">
        <v>336830</v>
      </c>
      <c r="V32" s="4"/>
      <c r="W32" s="6">
        <v>279991989722</v>
      </c>
      <c r="X32" s="4"/>
      <c r="Y32" s="6">
        <v>0</v>
      </c>
      <c r="Z32" s="4"/>
      <c r="AA32" s="6">
        <v>0</v>
      </c>
      <c r="AB32" s="6"/>
      <c r="AC32" s="6">
        <v>336830</v>
      </c>
      <c r="AD32" s="4"/>
      <c r="AE32" s="6">
        <v>831850</v>
      </c>
      <c r="AF32" s="4"/>
      <c r="AG32" s="6">
        <v>279991989722</v>
      </c>
      <c r="AH32" s="4"/>
      <c r="AI32" s="6">
        <v>280141250693</v>
      </c>
      <c r="AJ32" s="4"/>
      <c r="AK32" s="9">
        <v>1.0407383171312309E-2</v>
      </c>
    </row>
    <row r="33" spans="3:37" ht="24.75" thickBot="1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">
        <f>SUM(Q9:Q32)</f>
        <v>1983438325095</v>
      </c>
      <c r="R33" s="4"/>
      <c r="S33" s="7">
        <f>SUM(S9:S32)</f>
        <v>2042150846881</v>
      </c>
      <c r="T33" s="4"/>
      <c r="U33" s="4"/>
      <c r="V33" s="4"/>
      <c r="W33" s="7">
        <f>SUM(W9:W32)</f>
        <v>380008914761</v>
      </c>
      <c r="X33" s="4"/>
      <c r="Y33" s="4"/>
      <c r="Z33" s="4"/>
      <c r="AA33" s="7">
        <f>SUM(AA9:AA32)</f>
        <v>12320000000</v>
      </c>
      <c r="AB33" s="4"/>
      <c r="AC33" s="4"/>
      <c r="AD33" s="4"/>
      <c r="AE33" s="4"/>
      <c r="AF33" s="4"/>
      <c r="AG33" s="7">
        <f>SUM(AG9:AG32)</f>
        <v>2354327608097</v>
      </c>
      <c r="AH33" s="4"/>
      <c r="AI33" s="7">
        <f>SUM(AI9:AI32)</f>
        <v>2422633324128</v>
      </c>
      <c r="AJ33" s="4"/>
      <c r="AK33" s="10">
        <f>SUM(AK9:AK32)</f>
        <v>9.0002001581055119E-2</v>
      </c>
    </row>
    <row r="34" spans="3:37" ht="24.75" thickTop="1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6"/>
      <c r="AH34" s="4"/>
      <c r="AI34" s="6"/>
      <c r="AJ34" s="4"/>
      <c r="AK34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5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5" ht="24.75">
      <c r="A6" s="17" t="s">
        <v>179</v>
      </c>
      <c r="C6" s="18" t="s">
        <v>180</v>
      </c>
      <c r="D6" s="18" t="s">
        <v>180</v>
      </c>
      <c r="E6" s="18" t="s">
        <v>180</v>
      </c>
      <c r="F6" s="18" t="s">
        <v>180</v>
      </c>
      <c r="G6" s="18" t="s">
        <v>180</v>
      </c>
      <c r="H6" s="18" t="s">
        <v>180</v>
      </c>
      <c r="I6" s="18" t="s">
        <v>180</v>
      </c>
      <c r="K6" s="18" t="s">
        <v>293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5" ht="24.75">
      <c r="A7" s="18" t="s">
        <v>179</v>
      </c>
      <c r="C7" s="18" t="s">
        <v>181</v>
      </c>
      <c r="E7" s="18" t="s">
        <v>182</v>
      </c>
      <c r="G7" s="18" t="s">
        <v>183</v>
      </c>
      <c r="I7" s="18" t="s">
        <v>109</v>
      </c>
      <c r="K7" s="18" t="s">
        <v>184</v>
      </c>
      <c r="M7" s="18" t="s">
        <v>185</v>
      </c>
      <c r="O7" s="18" t="s">
        <v>186</v>
      </c>
      <c r="Q7" s="18" t="s">
        <v>184</v>
      </c>
      <c r="S7" s="18" t="s">
        <v>178</v>
      </c>
    </row>
    <row r="8" spans="1:25">
      <c r="A8" s="1" t="s">
        <v>187</v>
      </c>
      <c r="C8" s="4" t="s">
        <v>188</v>
      </c>
      <c r="D8" s="4"/>
      <c r="E8" s="4" t="s">
        <v>189</v>
      </c>
      <c r="F8" s="4"/>
      <c r="G8" s="4" t="s">
        <v>190</v>
      </c>
      <c r="H8" s="4"/>
      <c r="I8" s="6">
        <v>8</v>
      </c>
      <c r="J8" s="4"/>
      <c r="K8" s="6">
        <v>82692387914</v>
      </c>
      <c r="L8" s="4"/>
      <c r="M8" s="6">
        <v>244787339402</v>
      </c>
      <c r="N8" s="4"/>
      <c r="O8" s="6">
        <v>117318651347</v>
      </c>
      <c r="P8" s="4"/>
      <c r="Q8" s="6">
        <v>210161075969</v>
      </c>
      <c r="R8" s="4"/>
      <c r="S8" s="9">
        <v>7.8075857800091976E-3</v>
      </c>
      <c r="T8" s="4"/>
      <c r="U8" s="4"/>
      <c r="V8" s="4"/>
      <c r="W8" s="4"/>
      <c r="X8" s="4"/>
      <c r="Y8" s="4"/>
    </row>
    <row r="9" spans="1:25">
      <c r="A9" s="1" t="s">
        <v>191</v>
      </c>
      <c r="C9" s="4" t="s">
        <v>192</v>
      </c>
      <c r="D9" s="4"/>
      <c r="E9" s="4" t="s">
        <v>189</v>
      </c>
      <c r="F9" s="4"/>
      <c r="G9" s="4" t="s">
        <v>193</v>
      </c>
      <c r="H9" s="4"/>
      <c r="I9" s="6">
        <v>8</v>
      </c>
      <c r="J9" s="4"/>
      <c r="K9" s="6">
        <v>202020431337</v>
      </c>
      <c r="L9" s="4"/>
      <c r="M9" s="6">
        <v>916704145562</v>
      </c>
      <c r="N9" s="4"/>
      <c r="O9" s="6">
        <v>745271999061</v>
      </c>
      <c r="P9" s="4"/>
      <c r="Q9" s="6">
        <v>373452577838</v>
      </c>
      <c r="R9" s="4"/>
      <c r="S9" s="9">
        <v>1.387394417730255E-2</v>
      </c>
      <c r="T9" s="4"/>
      <c r="U9" s="4"/>
      <c r="V9" s="4"/>
      <c r="W9" s="4"/>
      <c r="X9" s="4"/>
      <c r="Y9" s="4"/>
    </row>
    <row r="10" spans="1:25">
      <c r="A10" s="1" t="s">
        <v>194</v>
      </c>
      <c r="C10" s="4" t="s">
        <v>195</v>
      </c>
      <c r="D10" s="4"/>
      <c r="E10" s="4" t="s">
        <v>189</v>
      </c>
      <c r="F10" s="4"/>
      <c r="G10" s="4" t="s">
        <v>196</v>
      </c>
      <c r="H10" s="4"/>
      <c r="I10" s="6">
        <v>8</v>
      </c>
      <c r="J10" s="4"/>
      <c r="K10" s="6">
        <v>0</v>
      </c>
      <c r="L10" s="4"/>
      <c r="M10" s="6">
        <v>95846000000</v>
      </c>
      <c r="N10" s="4"/>
      <c r="O10" s="6">
        <v>10000000</v>
      </c>
      <c r="P10" s="4"/>
      <c r="Q10" s="6">
        <v>95836000000</v>
      </c>
      <c r="R10" s="4"/>
      <c r="S10" s="9">
        <v>3.5603538255739248E-3</v>
      </c>
      <c r="T10" s="4"/>
      <c r="U10" s="4"/>
      <c r="V10" s="4"/>
      <c r="W10" s="4"/>
      <c r="X10" s="4"/>
      <c r="Y10" s="4"/>
    </row>
    <row r="11" spans="1:25" ht="24.75" thickBot="1">
      <c r="C11" s="4"/>
      <c r="D11" s="4"/>
      <c r="E11" s="4"/>
      <c r="F11" s="4"/>
      <c r="G11" s="4"/>
      <c r="H11" s="4"/>
      <c r="I11" s="4"/>
      <c r="J11" s="4"/>
      <c r="K11" s="7">
        <f>SUM(K8:K10)</f>
        <v>284712819251</v>
      </c>
      <c r="L11" s="4"/>
      <c r="M11" s="7">
        <f>SUM(M8:M10)</f>
        <v>1257337484964</v>
      </c>
      <c r="N11" s="4"/>
      <c r="O11" s="7">
        <f>SUM(O8:O10)</f>
        <v>862600650408</v>
      </c>
      <c r="P11" s="4"/>
      <c r="Q11" s="7">
        <f>SUM(Q8:Q10)</f>
        <v>679449653807</v>
      </c>
      <c r="R11" s="4"/>
      <c r="S11" s="10">
        <f>SUM(S8:S10)</f>
        <v>2.5241883782885673E-2</v>
      </c>
      <c r="T11" s="4"/>
      <c r="U11" s="4"/>
      <c r="V11" s="4"/>
      <c r="W11" s="4"/>
      <c r="X11" s="4"/>
      <c r="Y11" s="4"/>
    </row>
    <row r="12" spans="1:25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3"/>
  <sheetViews>
    <sheetView rightToLeft="1" workbookViewId="0">
      <selection activeCell="C18" sqref="C18"/>
    </sheetView>
  </sheetViews>
  <sheetFormatPr defaultRowHeight="24"/>
  <cols>
    <col min="1" max="1" width="25" style="1" bestFit="1" customWidth="1"/>
    <col min="2" max="2" width="1" style="1" customWidth="1"/>
    <col min="3" max="3" width="29.7109375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4.28515625" style="1" bestFit="1" customWidth="1"/>
    <col min="12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</row>
    <row r="3" spans="1:11" ht="24.75">
      <c r="A3" s="17" t="s">
        <v>197</v>
      </c>
      <c r="B3" s="17"/>
      <c r="C3" s="17"/>
      <c r="D3" s="17"/>
      <c r="E3" s="17"/>
      <c r="F3" s="17"/>
      <c r="G3" s="17"/>
    </row>
    <row r="4" spans="1:11" ht="24.75">
      <c r="A4" s="17" t="s">
        <v>2</v>
      </c>
      <c r="B4" s="17"/>
      <c r="C4" s="17"/>
      <c r="D4" s="17"/>
      <c r="E4" s="17"/>
      <c r="F4" s="17"/>
      <c r="G4" s="17"/>
    </row>
    <row r="6" spans="1:11" ht="24.75">
      <c r="A6" s="18" t="s">
        <v>201</v>
      </c>
      <c r="C6" s="18" t="s">
        <v>184</v>
      </c>
      <c r="E6" s="18" t="s">
        <v>281</v>
      </c>
      <c r="G6" s="18" t="s">
        <v>13</v>
      </c>
      <c r="J6" s="3"/>
    </row>
    <row r="7" spans="1:11">
      <c r="A7" s="1" t="s">
        <v>290</v>
      </c>
      <c r="C7" s="8">
        <f>'سرمایه‌گذاری در سهام'!I104</f>
        <v>-578989722905</v>
      </c>
      <c r="D7" s="4"/>
      <c r="E7" s="9">
        <f>C7/$C$11</f>
        <v>1.0794584075752962</v>
      </c>
      <c r="F7" s="4"/>
      <c r="G7" s="9">
        <v>-2.1509748684344125E-2</v>
      </c>
      <c r="H7" s="4"/>
      <c r="J7" s="3"/>
      <c r="K7" s="3"/>
    </row>
    <row r="8" spans="1:11">
      <c r="A8" s="1" t="s">
        <v>291</v>
      </c>
      <c r="C8" s="8">
        <f>'سرمایه‌گذاری در اوراق بهادار'!I40</f>
        <v>38278250004</v>
      </c>
      <c r="D8" s="4"/>
      <c r="E8" s="9">
        <f t="shared" ref="E8:E10" si="0">C8/$C$11</f>
        <v>-7.1365306083104027E-2</v>
      </c>
      <c r="F8" s="4"/>
      <c r="G8" s="9">
        <v>1.4220555306775795E-3</v>
      </c>
      <c r="H8" s="4"/>
      <c r="J8" s="3"/>
      <c r="K8" s="3"/>
    </row>
    <row r="9" spans="1:11">
      <c r="A9" s="1" t="s">
        <v>292</v>
      </c>
      <c r="C9" s="8">
        <f>'درآمد سپرده بانکی'!E10</f>
        <v>2263313929</v>
      </c>
      <c r="D9" s="4"/>
      <c r="E9" s="9">
        <f t="shared" si="0"/>
        <v>-4.2196832741402505E-3</v>
      </c>
      <c r="F9" s="4"/>
      <c r="G9" s="9">
        <v>8.4083208873386836E-5</v>
      </c>
      <c r="H9" s="4"/>
      <c r="J9" s="3"/>
    </row>
    <row r="10" spans="1:11">
      <c r="A10" s="1" t="s">
        <v>298</v>
      </c>
      <c r="C10" s="8">
        <f>'سایر درآمدها'!C9</f>
        <v>2077587543</v>
      </c>
      <c r="D10" s="4"/>
      <c r="E10" s="9">
        <f t="shared" si="0"/>
        <v>-3.8734182180519064E-3</v>
      </c>
      <c r="F10" s="4"/>
      <c r="G10" s="9">
        <v>7.7183383662556677E-5</v>
      </c>
      <c r="H10" s="4"/>
      <c r="J10" s="3"/>
    </row>
    <row r="11" spans="1:11" ht="24.75" thickBot="1">
      <c r="C11" s="12">
        <f>SUM(C7:C10)</f>
        <v>-536370571429</v>
      </c>
      <c r="D11" s="4"/>
      <c r="E11" s="11">
        <f>SUM(E7:E10)</f>
        <v>0.99999999999999989</v>
      </c>
      <c r="F11" s="4"/>
      <c r="G11" s="11">
        <f>SUM(G7:G10)</f>
        <v>-1.9926426561130601E-2</v>
      </c>
      <c r="H11" s="4"/>
      <c r="J11" s="3"/>
    </row>
    <row r="12" spans="1:11" ht="24.75" thickTop="1">
      <c r="C12" s="4"/>
      <c r="D12" s="4"/>
      <c r="E12" s="4"/>
      <c r="F12" s="4"/>
      <c r="G12" s="4"/>
      <c r="H12" s="4"/>
    </row>
    <row r="13" spans="1:11">
      <c r="C13" s="4"/>
      <c r="D13" s="4"/>
      <c r="E13" s="4"/>
      <c r="F13" s="4"/>
      <c r="G13" s="4"/>
      <c r="H13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29"/>
  <sheetViews>
    <sheetView rightToLeft="1" workbookViewId="0">
      <selection activeCell="O14" sqref="O14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3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3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3" ht="24.75">
      <c r="A6" s="18" t="s">
        <v>198</v>
      </c>
      <c r="B6" s="18" t="s">
        <v>198</v>
      </c>
      <c r="C6" s="18" t="s">
        <v>198</v>
      </c>
      <c r="D6" s="18" t="s">
        <v>198</v>
      </c>
      <c r="E6" s="18" t="s">
        <v>198</v>
      </c>
      <c r="F6" s="18" t="s">
        <v>198</v>
      </c>
      <c r="G6" s="18" t="s">
        <v>198</v>
      </c>
      <c r="I6" s="18" t="s">
        <v>199</v>
      </c>
      <c r="J6" s="18" t="s">
        <v>199</v>
      </c>
      <c r="K6" s="18" t="s">
        <v>199</v>
      </c>
      <c r="L6" s="18" t="s">
        <v>199</v>
      </c>
      <c r="M6" s="18" t="s">
        <v>199</v>
      </c>
      <c r="O6" s="18" t="s">
        <v>200</v>
      </c>
      <c r="P6" s="18" t="s">
        <v>200</v>
      </c>
      <c r="Q6" s="18" t="s">
        <v>200</v>
      </c>
      <c r="R6" s="18" t="s">
        <v>200</v>
      </c>
      <c r="S6" s="18" t="s">
        <v>200</v>
      </c>
    </row>
    <row r="7" spans="1:23" ht="24.75">
      <c r="A7" s="18" t="s">
        <v>201</v>
      </c>
      <c r="C7" s="18" t="s">
        <v>202</v>
      </c>
      <c r="E7" s="18" t="s">
        <v>108</v>
      </c>
      <c r="G7" s="18" t="s">
        <v>109</v>
      </c>
      <c r="I7" s="18" t="s">
        <v>203</v>
      </c>
      <c r="K7" s="18" t="s">
        <v>204</v>
      </c>
      <c r="M7" s="18" t="s">
        <v>205</v>
      </c>
      <c r="O7" s="18" t="s">
        <v>203</v>
      </c>
      <c r="Q7" s="18" t="s">
        <v>204</v>
      </c>
      <c r="S7" s="18" t="s">
        <v>205</v>
      </c>
    </row>
    <row r="8" spans="1:23">
      <c r="A8" s="1" t="s">
        <v>150</v>
      </c>
      <c r="C8" s="4">
        <v>0</v>
      </c>
      <c r="D8" s="4"/>
      <c r="E8" s="4" t="s">
        <v>152</v>
      </c>
      <c r="F8" s="4"/>
      <c r="G8" s="6">
        <v>18</v>
      </c>
      <c r="H8" s="4"/>
      <c r="I8" s="6">
        <v>4552468000</v>
      </c>
      <c r="J8" s="4"/>
      <c r="K8" s="6">
        <v>0</v>
      </c>
      <c r="L8" s="4"/>
      <c r="M8" s="6">
        <v>4552468000</v>
      </c>
      <c r="N8" s="4"/>
      <c r="O8" s="6">
        <v>8279870650</v>
      </c>
      <c r="P8" s="4"/>
      <c r="Q8" s="6">
        <v>0</v>
      </c>
      <c r="R8" s="4"/>
      <c r="S8" s="6">
        <v>8279870650</v>
      </c>
      <c r="T8" s="4"/>
      <c r="U8" s="4"/>
      <c r="V8" s="4"/>
      <c r="W8" s="4"/>
    </row>
    <row r="9" spans="1:23">
      <c r="A9" s="1" t="s">
        <v>147</v>
      </c>
      <c r="C9" s="4">
        <v>0</v>
      </c>
      <c r="D9" s="4"/>
      <c r="E9" s="4" t="s">
        <v>149</v>
      </c>
      <c r="F9" s="4"/>
      <c r="G9" s="6">
        <v>18</v>
      </c>
      <c r="H9" s="4"/>
      <c r="I9" s="6">
        <v>6196268584</v>
      </c>
      <c r="J9" s="4"/>
      <c r="K9" s="6">
        <v>0</v>
      </c>
      <c r="L9" s="4"/>
      <c r="M9" s="6">
        <v>6196268584</v>
      </c>
      <c r="N9" s="4"/>
      <c r="O9" s="6">
        <v>23128961132</v>
      </c>
      <c r="P9" s="4"/>
      <c r="Q9" s="6">
        <v>0</v>
      </c>
      <c r="R9" s="4"/>
      <c r="S9" s="6">
        <v>23128961132</v>
      </c>
      <c r="T9" s="4"/>
      <c r="U9" s="4"/>
      <c r="V9" s="4"/>
      <c r="W9" s="4"/>
    </row>
    <row r="10" spans="1:23">
      <c r="A10" s="1" t="s">
        <v>153</v>
      </c>
      <c r="C10" s="4">
        <v>0</v>
      </c>
      <c r="D10" s="4"/>
      <c r="E10" s="4" t="s">
        <v>155</v>
      </c>
      <c r="F10" s="4"/>
      <c r="G10" s="6">
        <v>15</v>
      </c>
      <c r="H10" s="4"/>
      <c r="I10" s="6">
        <v>2555254884</v>
      </c>
      <c r="J10" s="4"/>
      <c r="K10" s="6">
        <v>0</v>
      </c>
      <c r="L10" s="4"/>
      <c r="M10" s="6">
        <v>2555254884</v>
      </c>
      <c r="N10" s="4"/>
      <c r="O10" s="6">
        <v>3284976420</v>
      </c>
      <c r="P10" s="4"/>
      <c r="Q10" s="6">
        <v>0</v>
      </c>
      <c r="R10" s="4"/>
      <c r="S10" s="6">
        <v>3284976420</v>
      </c>
      <c r="T10" s="4"/>
      <c r="U10" s="4"/>
      <c r="V10" s="4"/>
      <c r="W10" s="4"/>
    </row>
    <row r="11" spans="1:23">
      <c r="A11" s="1" t="s">
        <v>162</v>
      </c>
      <c r="C11" s="4">
        <v>0</v>
      </c>
      <c r="D11" s="4"/>
      <c r="E11" s="4" t="s">
        <v>164</v>
      </c>
      <c r="F11" s="4"/>
      <c r="G11" s="6">
        <v>16</v>
      </c>
      <c r="H11" s="4"/>
      <c r="I11" s="6">
        <v>4128135340</v>
      </c>
      <c r="J11" s="4"/>
      <c r="K11" s="6">
        <v>0</v>
      </c>
      <c r="L11" s="4"/>
      <c r="M11" s="6">
        <v>4128135340</v>
      </c>
      <c r="N11" s="4"/>
      <c r="O11" s="6">
        <v>20412610719</v>
      </c>
      <c r="P11" s="4"/>
      <c r="Q11" s="6">
        <v>0</v>
      </c>
      <c r="R11" s="4"/>
      <c r="S11" s="6">
        <v>20412610719</v>
      </c>
      <c r="T11" s="4"/>
      <c r="U11" s="4"/>
      <c r="V11" s="4"/>
      <c r="W11" s="4"/>
    </row>
    <row r="12" spans="1:23">
      <c r="A12" s="1" t="s">
        <v>159</v>
      </c>
      <c r="C12" s="4">
        <v>0</v>
      </c>
      <c r="D12" s="4"/>
      <c r="E12" s="4" t="s">
        <v>161</v>
      </c>
      <c r="F12" s="4"/>
      <c r="G12" s="6">
        <v>16</v>
      </c>
      <c r="H12" s="4"/>
      <c r="I12" s="6">
        <v>1297040187</v>
      </c>
      <c r="J12" s="4"/>
      <c r="K12" s="6">
        <v>0</v>
      </c>
      <c r="L12" s="4"/>
      <c r="M12" s="6">
        <v>1297040187</v>
      </c>
      <c r="N12" s="4"/>
      <c r="O12" s="6">
        <v>6862603692</v>
      </c>
      <c r="P12" s="4"/>
      <c r="Q12" s="6">
        <v>0</v>
      </c>
      <c r="R12" s="4"/>
      <c r="S12" s="6">
        <v>6862603692</v>
      </c>
      <c r="T12" s="4"/>
      <c r="U12" s="4"/>
      <c r="V12" s="4"/>
      <c r="W12" s="4"/>
    </row>
    <row r="13" spans="1:23">
      <c r="A13" s="1" t="s">
        <v>165</v>
      </c>
      <c r="C13" s="4">
        <v>0</v>
      </c>
      <c r="D13" s="4"/>
      <c r="E13" s="4" t="s">
        <v>167</v>
      </c>
      <c r="F13" s="4"/>
      <c r="G13" s="6">
        <v>16</v>
      </c>
      <c r="H13" s="4"/>
      <c r="I13" s="6">
        <v>1331427367</v>
      </c>
      <c r="J13" s="4"/>
      <c r="K13" s="6">
        <v>0</v>
      </c>
      <c r="L13" s="4"/>
      <c r="M13" s="6">
        <v>1331427367</v>
      </c>
      <c r="N13" s="4"/>
      <c r="O13" s="6">
        <v>6831569002</v>
      </c>
      <c r="P13" s="4"/>
      <c r="Q13" s="6">
        <v>0</v>
      </c>
      <c r="R13" s="4"/>
      <c r="S13" s="6">
        <v>6831569002</v>
      </c>
      <c r="T13" s="4"/>
      <c r="U13" s="4"/>
      <c r="V13" s="4"/>
      <c r="W13" s="4"/>
    </row>
    <row r="14" spans="1:23">
      <c r="A14" s="1" t="s">
        <v>156</v>
      </c>
      <c r="C14" s="4">
        <v>0</v>
      </c>
      <c r="D14" s="4"/>
      <c r="E14" s="4" t="s">
        <v>158</v>
      </c>
      <c r="F14" s="4"/>
      <c r="G14" s="6">
        <v>16</v>
      </c>
      <c r="H14" s="4"/>
      <c r="I14" s="6">
        <v>1825698810</v>
      </c>
      <c r="J14" s="4"/>
      <c r="K14" s="6">
        <v>0</v>
      </c>
      <c r="L14" s="4"/>
      <c r="M14" s="6">
        <v>1825698810</v>
      </c>
      <c r="N14" s="4"/>
      <c r="O14" s="6">
        <v>4220830382</v>
      </c>
      <c r="P14" s="4"/>
      <c r="Q14" s="6">
        <v>0</v>
      </c>
      <c r="R14" s="4"/>
      <c r="S14" s="6">
        <v>4220830382</v>
      </c>
      <c r="T14" s="4"/>
      <c r="U14" s="4"/>
      <c r="V14" s="4"/>
      <c r="W14" s="4"/>
    </row>
    <row r="15" spans="1:23">
      <c r="A15" s="1" t="s">
        <v>207</v>
      </c>
      <c r="C15" s="4">
        <v>0</v>
      </c>
      <c r="D15" s="4"/>
      <c r="E15" s="4" t="s">
        <v>208</v>
      </c>
      <c r="F15" s="4"/>
      <c r="G15" s="6">
        <v>15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22741602967</v>
      </c>
      <c r="P15" s="4"/>
      <c r="Q15" s="6">
        <v>0</v>
      </c>
      <c r="R15" s="4"/>
      <c r="S15" s="6">
        <v>22741602967</v>
      </c>
      <c r="T15" s="4"/>
      <c r="U15" s="4"/>
      <c r="V15" s="4"/>
      <c r="W15" s="4"/>
    </row>
    <row r="16" spans="1:23">
      <c r="A16" s="1" t="s">
        <v>209</v>
      </c>
      <c r="C16" s="4">
        <v>0</v>
      </c>
      <c r="D16" s="4"/>
      <c r="E16" s="4" t="s">
        <v>148</v>
      </c>
      <c r="F16" s="4"/>
      <c r="G16" s="6">
        <v>15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7539383563</v>
      </c>
      <c r="P16" s="4"/>
      <c r="Q16" s="6">
        <v>0</v>
      </c>
      <c r="R16" s="4"/>
      <c r="S16" s="6">
        <v>7539383563</v>
      </c>
      <c r="T16" s="4"/>
      <c r="U16" s="4"/>
      <c r="V16" s="4"/>
      <c r="W16" s="4"/>
    </row>
    <row r="17" spans="1:23">
      <c r="A17" s="1" t="s">
        <v>171</v>
      </c>
      <c r="C17" s="4">
        <v>0</v>
      </c>
      <c r="D17" s="4"/>
      <c r="E17" s="4" t="s">
        <v>170</v>
      </c>
      <c r="F17" s="4"/>
      <c r="G17" s="6">
        <v>18</v>
      </c>
      <c r="H17" s="4"/>
      <c r="I17" s="6">
        <v>390790970</v>
      </c>
      <c r="J17" s="4"/>
      <c r="K17" s="6">
        <v>0</v>
      </c>
      <c r="L17" s="4"/>
      <c r="M17" s="6">
        <v>390790970</v>
      </c>
      <c r="N17" s="4"/>
      <c r="O17" s="6">
        <v>1892138477</v>
      </c>
      <c r="P17" s="4"/>
      <c r="Q17" s="6">
        <v>0</v>
      </c>
      <c r="R17" s="4"/>
      <c r="S17" s="6">
        <v>1892138477</v>
      </c>
      <c r="T17" s="4"/>
      <c r="U17" s="4"/>
      <c r="V17" s="4"/>
      <c r="W17" s="4"/>
    </row>
    <row r="18" spans="1:23">
      <c r="A18" s="1" t="s">
        <v>168</v>
      </c>
      <c r="C18" s="4">
        <v>0</v>
      </c>
      <c r="D18" s="4"/>
      <c r="E18" s="4" t="s">
        <v>170</v>
      </c>
      <c r="F18" s="4"/>
      <c r="G18" s="6">
        <v>18</v>
      </c>
      <c r="H18" s="4"/>
      <c r="I18" s="6">
        <v>781581938</v>
      </c>
      <c r="J18" s="4"/>
      <c r="K18" s="6">
        <v>0</v>
      </c>
      <c r="L18" s="4"/>
      <c r="M18" s="6">
        <v>781581938</v>
      </c>
      <c r="N18" s="4"/>
      <c r="O18" s="6">
        <v>3784276954</v>
      </c>
      <c r="P18" s="4"/>
      <c r="Q18" s="6">
        <v>0</v>
      </c>
      <c r="R18" s="4"/>
      <c r="S18" s="6">
        <v>3784276954</v>
      </c>
      <c r="T18" s="4"/>
      <c r="U18" s="4"/>
      <c r="V18" s="4"/>
      <c r="W18" s="4"/>
    </row>
    <row r="19" spans="1:23">
      <c r="A19" s="1" t="s">
        <v>172</v>
      </c>
      <c r="C19" s="4">
        <v>0</v>
      </c>
      <c r="D19" s="4"/>
      <c r="E19" s="4" t="s">
        <v>174</v>
      </c>
      <c r="F19" s="4"/>
      <c r="G19" s="6">
        <v>18</v>
      </c>
      <c r="H19" s="4"/>
      <c r="I19" s="6">
        <v>1591615910</v>
      </c>
      <c r="J19" s="4"/>
      <c r="K19" s="6">
        <v>0</v>
      </c>
      <c r="L19" s="4"/>
      <c r="M19" s="6">
        <v>1591615910</v>
      </c>
      <c r="N19" s="4"/>
      <c r="O19" s="6">
        <v>1994953211</v>
      </c>
      <c r="P19" s="4"/>
      <c r="Q19" s="6">
        <v>0</v>
      </c>
      <c r="R19" s="4"/>
      <c r="S19" s="6">
        <v>1994953211</v>
      </c>
      <c r="T19" s="4"/>
      <c r="U19" s="4"/>
      <c r="V19" s="4"/>
      <c r="W19" s="4"/>
    </row>
    <row r="20" spans="1:23">
      <c r="A20" s="1" t="s">
        <v>210</v>
      </c>
      <c r="C20" s="4">
        <v>0</v>
      </c>
      <c r="D20" s="4"/>
      <c r="E20" s="4" t="s">
        <v>211</v>
      </c>
      <c r="F20" s="4"/>
      <c r="G20" s="6">
        <v>16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1464684872</v>
      </c>
      <c r="P20" s="4"/>
      <c r="Q20" s="6">
        <v>0</v>
      </c>
      <c r="R20" s="4"/>
      <c r="S20" s="6">
        <v>1464684872</v>
      </c>
      <c r="T20" s="4"/>
      <c r="U20" s="4"/>
      <c r="V20" s="4"/>
      <c r="W20" s="4"/>
    </row>
    <row r="21" spans="1:23">
      <c r="A21" s="1" t="s">
        <v>187</v>
      </c>
      <c r="C21" s="6">
        <v>1</v>
      </c>
      <c r="D21" s="4"/>
      <c r="E21" s="4" t="s">
        <v>294</v>
      </c>
      <c r="F21" s="4"/>
      <c r="G21" s="6">
        <v>8</v>
      </c>
      <c r="H21" s="4"/>
      <c r="I21" s="6">
        <v>559295916</v>
      </c>
      <c r="J21" s="4"/>
      <c r="K21" s="6">
        <v>0</v>
      </c>
      <c r="L21" s="4"/>
      <c r="M21" s="6">
        <v>559295916</v>
      </c>
      <c r="N21" s="4"/>
      <c r="O21" s="6">
        <v>3788632615</v>
      </c>
      <c r="P21" s="4"/>
      <c r="Q21" s="6">
        <v>0</v>
      </c>
      <c r="R21" s="4"/>
      <c r="S21" s="6">
        <v>3788632615</v>
      </c>
      <c r="T21" s="4"/>
      <c r="U21" s="4"/>
      <c r="V21" s="4"/>
      <c r="W21" s="4"/>
    </row>
    <row r="22" spans="1:23">
      <c r="A22" s="1" t="s">
        <v>191</v>
      </c>
      <c r="C22" s="6">
        <v>17</v>
      </c>
      <c r="D22" s="4"/>
      <c r="E22" s="4" t="s">
        <v>294</v>
      </c>
      <c r="F22" s="4"/>
      <c r="G22" s="6">
        <v>8</v>
      </c>
      <c r="H22" s="4"/>
      <c r="I22" s="6">
        <v>1704018013</v>
      </c>
      <c r="J22" s="4"/>
      <c r="K22" s="6">
        <v>0</v>
      </c>
      <c r="L22" s="4"/>
      <c r="M22" s="6">
        <v>1704018013</v>
      </c>
      <c r="N22" s="4"/>
      <c r="O22" s="6">
        <v>4624183845</v>
      </c>
      <c r="P22" s="4"/>
      <c r="Q22" s="6">
        <v>0</v>
      </c>
      <c r="R22" s="4"/>
      <c r="S22" s="6">
        <v>4624183845</v>
      </c>
      <c r="T22" s="4"/>
      <c r="U22" s="4"/>
      <c r="V22" s="4"/>
      <c r="W22" s="4"/>
    </row>
    <row r="23" spans="1:23" ht="24.75" thickBot="1">
      <c r="C23" s="4"/>
      <c r="D23" s="4"/>
      <c r="E23" s="4"/>
      <c r="F23" s="4"/>
      <c r="G23" s="4"/>
      <c r="H23" s="4"/>
      <c r="I23" s="7">
        <f>SUM(I8:I22)</f>
        <v>26913595919</v>
      </c>
      <c r="J23" s="4"/>
      <c r="K23" s="7">
        <f>SUM(K8:K22)</f>
        <v>0</v>
      </c>
      <c r="L23" s="4"/>
      <c r="M23" s="7">
        <f>SUM(M8:M22)</f>
        <v>26913595919</v>
      </c>
      <c r="N23" s="4"/>
      <c r="O23" s="7">
        <f>SUM(O8:O22)</f>
        <v>120851278501</v>
      </c>
      <c r="P23" s="4"/>
      <c r="Q23" s="7">
        <f>SUM(Q8:Q22)</f>
        <v>0</v>
      </c>
      <c r="R23" s="4"/>
      <c r="S23" s="7">
        <f>SUM(S8:S22)</f>
        <v>120851278501</v>
      </c>
      <c r="T23" s="4"/>
      <c r="U23" s="4"/>
      <c r="V23" s="4"/>
      <c r="W23" s="4"/>
    </row>
    <row r="24" spans="1:23" ht="24.75" thickTop="1">
      <c r="C24" s="4"/>
      <c r="D24" s="4"/>
      <c r="E24" s="4"/>
      <c r="F24" s="4"/>
      <c r="G24" s="4"/>
      <c r="H24" s="4"/>
      <c r="I24" s="4"/>
      <c r="J24" s="4"/>
      <c r="K24" s="4"/>
      <c r="L24" s="4"/>
      <c r="M24" s="6"/>
      <c r="N24" s="6"/>
      <c r="O24" s="6"/>
      <c r="P24" s="6"/>
      <c r="Q24" s="6"/>
      <c r="R24" s="6"/>
      <c r="S24" s="6"/>
      <c r="T24" s="4"/>
      <c r="U24" s="4"/>
      <c r="V24" s="4"/>
      <c r="W24" s="4"/>
    </row>
    <row r="25" spans="1:23">
      <c r="C25" s="4"/>
      <c r="D25" s="4"/>
      <c r="E25" s="4"/>
      <c r="F25" s="4"/>
      <c r="G25" s="4"/>
      <c r="H25" s="4"/>
      <c r="I25" s="4"/>
      <c r="J25" s="4"/>
      <c r="K25" s="4"/>
      <c r="L25" s="4"/>
      <c r="M25" s="6"/>
      <c r="N25" s="4"/>
      <c r="O25" s="4"/>
      <c r="P25" s="4"/>
      <c r="Q25" s="4"/>
      <c r="R25" s="4"/>
      <c r="S25" s="6"/>
      <c r="T25" s="4"/>
      <c r="U25" s="4"/>
      <c r="V25" s="4"/>
      <c r="W25" s="4"/>
    </row>
    <row r="26" spans="1:23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6"/>
      <c r="T26" s="4"/>
      <c r="U26" s="4"/>
      <c r="V26" s="4"/>
      <c r="W26" s="4"/>
    </row>
    <row r="27" spans="1:23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C28" s="4"/>
      <c r="D28" s="4"/>
      <c r="E28" s="4"/>
      <c r="F28" s="4"/>
      <c r="G28" s="4"/>
      <c r="H28" s="4"/>
      <c r="I28" s="4"/>
      <c r="J28" s="4"/>
      <c r="K28" s="4"/>
      <c r="L28" s="4"/>
      <c r="M28" s="6"/>
      <c r="N28" s="6"/>
      <c r="O28" s="6"/>
      <c r="P28" s="6"/>
      <c r="Q28" s="6"/>
      <c r="R28" s="6"/>
      <c r="S28" s="6"/>
      <c r="T28" s="4"/>
      <c r="U28" s="4"/>
      <c r="V28" s="4"/>
      <c r="W28" s="4"/>
    </row>
    <row r="29" spans="1:23">
      <c r="C29" s="4"/>
      <c r="D29" s="4"/>
      <c r="E29" s="4"/>
      <c r="F29" s="4"/>
      <c r="G29" s="4"/>
      <c r="H29" s="4"/>
      <c r="I29" s="4"/>
      <c r="J29" s="4"/>
      <c r="K29" s="4"/>
      <c r="L29" s="4"/>
      <c r="M29" s="6"/>
      <c r="N29" s="4"/>
      <c r="O29" s="4"/>
      <c r="P29" s="4"/>
      <c r="Q29" s="4"/>
      <c r="R29" s="4"/>
      <c r="S29" s="6"/>
      <c r="T29" s="4"/>
      <c r="U29" s="4"/>
      <c r="V29" s="4"/>
      <c r="W29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4"/>
  <sheetViews>
    <sheetView rightToLeft="1" workbookViewId="0">
      <selection activeCell="O67" sqref="O67"/>
    </sheetView>
  </sheetViews>
  <sheetFormatPr defaultRowHeight="24"/>
  <cols>
    <col min="1" max="1" width="3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212</v>
      </c>
      <c r="D6" s="18" t="s">
        <v>212</v>
      </c>
      <c r="E6" s="18" t="s">
        <v>212</v>
      </c>
      <c r="F6" s="18" t="s">
        <v>212</v>
      </c>
      <c r="G6" s="18" t="s">
        <v>212</v>
      </c>
      <c r="I6" s="18" t="s">
        <v>199</v>
      </c>
      <c r="J6" s="18" t="s">
        <v>199</v>
      </c>
      <c r="K6" s="18" t="s">
        <v>199</v>
      </c>
      <c r="L6" s="18" t="s">
        <v>199</v>
      </c>
      <c r="M6" s="18" t="s">
        <v>199</v>
      </c>
      <c r="O6" s="18" t="s">
        <v>200</v>
      </c>
      <c r="P6" s="18" t="s">
        <v>200</v>
      </c>
      <c r="Q6" s="18" t="s">
        <v>200</v>
      </c>
      <c r="R6" s="18" t="s">
        <v>200</v>
      </c>
      <c r="S6" s="18" t="s">
        <v>200</v>
      </c>
    </row>
    <row r="7" spans="1:19" ht="24.75">
      <c r="A7" s="18" t="s">
        <v>3</v>
      </c>
      <c r="C7" s="18" t="s">
        <v>213</v>
      </c>
      <c r="E7" s="18" t="s">
        <v>214</v>
      </c>
      <c r="G7" s="18" t="s">
        <v>215</v>
      </c>
      <c r="I7" s="18" t="s">
        <v>216</v>
      </c>
      <c r="K7" s="18" t="s">
        <v>204</v>
      </c>
      <c r="M7" s="18" t="s">
        <v>217</v>
      </c>
      <c r="O7" s="18" t="s">
        <v>216</v>
      </c>
      <c r="Q7" s="18" t="s">
        <v>204</v>
      </c>
      <c r="S7" s="18" t="s">
        <v>217</v>
      </c>
    </row>
    <row r="8" spans="1:19">
      <c r="A8" s="1" t="s">
        <v>81</v>
      </c>
      <c r="C8" s="4" t="s">
        <v>218</v>
      </c>
      <c r="D8" s="4"/>
      <c r="E8" s="6">
        <v>44223800</v>
      </c>
      <c r="F8" s="4"/>
      <c r="G8" s="6">
        <v>1300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57490940000</v>
      </c>
      <c r="P8" s="4"/>
      <c r="Q8" s="6">
        <v>0</v>
      </c>
      <c r="R8" s="4"/>
      <c r="S8" s="6">
        <f>O8-Q8</f>
        <v>57490940000</v>
      </c>
    </row>
    <row r="9" spans="1:19">
      <c r="A9" s="1" t="s">
        <v>219</v>
      </c>
      <c r="C9" s="4" t="s">
        <v>220</v>
      </c>
      <c r="D9" s="4"/>
      <c r="E9" s="6">
        <v>6000000</v>
      </c>
      <c r="F9" s="4"/>
      <c r="G9" s="6">
        <v>320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1920000000</v>
      </c>
      <c r="P9" s="4"/>
      <c r="Q9" s="6">
        <v>176716418</v>
      </c>
      <c r="R9" s="4"/>
      <c r="S9" s="6">
        <f t="shared" ref="S9:S71" si="0">O9-Q9</f>
        <v>1743283582</v>
      </c>
    </row>
    <row r="10" spans="1:19">
      <c r="A10" s="1" t="s">
        <v>41</v>
      </c>
      <c r="C10" s="4" t="s">
        <v>221</v>
      </c>
      <c r="D10" s="4"/>
      <c r="E10" s="6">
        <v>35800000</v>
      </c>
      <c r="F10" s="4"/>
      <c r="G10" s="6">
        <v>500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17900000000</v>
      </c>
      <c r="P10" s="4"/>
      <c r="Q10" s="6">
        <v>1667701863</v>
      </c>
      <c r="R10" s="4"/>
      <c r="S10" s="6">
        <f t="shared" si="0"/>
        <v>16232298137</v>
      </c>
    </row>
    <row r="11" spans="1:19">
      <c r="A11" s="1" t="s">
        <v>89</v>
      </c>
      <c r="C11" s="4" t="s">
        <v>222</v>
      </c>
      <c r="D11" s="4"/>
      <c r="E11" s="6">
        <v>37706987</v>
      </c>
      <c r="F11" s="4"/>
      <c r="G11" s="6">
        <v>79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2978851973</v>
      </c>
      <c r="P11" s="4"/>
      <c r="Q11" s="6">
        <v>180187957</v>
      </c>
      <c r="R11" s="4"/>
      <c r="S11" s="6">
        <f t="shared" si="0"/>
        <v>2798664016</v>
      </c>
    </row>
    <row r="12" spans="1:19">
      <c r="A12" s="1" t="s">
        <v>64</v>
      </c>
      <c r="C12" s="4" t="s">
        <v>221</v>
      </c>
      <c r="D12" s="4"/>
      <c r="E12" s="6">
        <v>27848000</v>
      </c>
      <c r="F12" s="4"/>
      <c r="G12" s="6">
        <v>500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13924000000</v>
      </c>
      <c r="P12" s="4"/>
      <c r="Q12" s="6">
        <v>234410774</v>
      </c>
      <c r="R12" s="4"/>
      <c r="S12" s="6">
        <f t="shared" si="0"/>
        <v>13689589226</v>
      </c>
    </row>
    <row r="13" spans="1:19">
      <c r="A13" s="1" t="s">
        <v>16</v>
      </c>
      <c r="C13" s="4" t="s">
        <v>223</v>
      </c>
      <c r="D13" s="4"/>
      <c r="E13" s="6">
        <v>61983512</v>
      </c>
      <c r="F13" s="4"/>
      <c r="G13" s="6">
        <v>29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1797521848</v>
      </c>
      <c r="P13" s="4"/>
      <c r="Q13" s="6">
        <v>0</v>
      </c>
      <c r="R13" s="4"/>
      <c r="S13" s="6">
        <f t="shared" si="0"/>
        <v>1797521848</v>
      </c>
    </row>
    <row r="14" spans="1:19">
      <c r="A14" s="1" t="s">
        <v>18</v>
      </c>
      <c r="C14" s="4" t="s">
        <v>224</v>
      </c>
      <c r="D14" s="4"/>
      <c r="E14" s="6">
        <v>16471867</v>
      </c>
      <c r="F14" s="4"/>
      <c r="G14" s="6">
        <v>63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1037727621</v>
      </c>
      <c r="P14" s="4"/>
      <c r="Q14" s="6">
        <v>0</v>
      </c>
      <c r="R14" s="4"/>
      <c r="S14" s="6">
        <f t="shared" si="0"/>
        <v>1037727621</v>
      </c>
    </row>
    <row r="15" spans="1:19">
      <c r="A15" s="1" t="s">
        <v>62</v>
      </c>
      <c r="C15" s="4" t="s">
        <v>225</v>
      </c>
      <c r="D15" s="4"/>
      <c r="E15" s="6">
        <v>97100998</v>
      </c>
      <c r="F15" s="4"/>
      <c r="G15" s="6">
        <v>150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14565149700</v>
      </c>
      <c r="P15" s="4"/>
      <c r="Q15" s="6">
        <v>1590702743</v>
      </c>
      <c r="R15" s="4"/>
      <c r="S15" s="6">
        <f t="shared" si="0"/>
        <v>12974446957</v>
      </c>
    </row>
    <row r="16" spans="1:19">
      <c r="A16" s="1" t="s">
        <v>65</v>
      </c>
      <c r="C16" s="4" t="s">
        <v>224</v>
      </c>
      <c r="D16" s="4"/>
      <c r="E16" s="6">
        <v>60596200</v>
      </c>
      <c r="F16" s="4"/>
      <c r="G16" s="6">
        <v>2400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145430880000</v>
      </c>
      <c r="P16" s="4"/>
      <c r="Q16" s="6">
        <v>0</v>
      </c>
      <c r="R16" s="4"/>
      <c r="S16" s="6">
        <f t="shared" si="0"/>
        <v>145430880000</v>
      </c>
    </row>
    <row r="17" spans="1:19">
      <c r="A17" s="1" t="s">
        <v>79</v>
      </c>
      <c r="C17" s="4" t="s">
        <v>221</v>
      </c>
      <c r="D17" s="4"/>
      <c r="E17" s="6">
        <v>2390004</v>
      </c>
      <c r="F17" s="4"/>
      <c r="G17" s="6">
        <v>700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1673002800</v>
      </c>
      <c r="P17" s="4"/>
      <c r="Q17" s="6">
        <v>0</v>
      </c>
      <c r="R17" s="4"/>
      <c r="S17" s="6">
        <f t="shared" si="0"/>
        <v>1673002800</v>
      </c>
    </row>
    <row r="18" spans="1:19">
      <c r="A18" s="1" t="s">
        <v>92</v>
      </c>
      <c r="C18" s="4" t="s">
        <v>224</v>
      </c>
      <c r="D18" s="4"/>
      <c r="E18" s="6">
        <v>80101063</v>
      </c>
      <c r="F18" s="4"/>
      <c r="G18" s="6">
        <v>700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56070744100</v>
      </c>
      <c r="P18" s="4"/>
      <c r="Q18" s="6">
        <v>0</v>
      </c>
      <c r="R18" s="4"/>
      <c r="S18" s="6">
        <f t="shared" si="0"/>
        <v>56070744100</v>
      </c>
    </row>
    <row r="19" spans="1:19">
      <c r="A19" s="1" t="s">
        <v>42</v>
      </c>
      <c r="C19" s="4" t="s">
        <v>226</v>
      </c>
      <c r="D19" s="4"/>
      <c r="E19" s="6">
        <v>8700000</v>
      </c>
      <c r="F19" s="4"/>
      <c r="G19" s="6">
        <v>700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6090000000</v>
      </c>
      <c r="P19" s="4"/>
      <c r="Q19" s="6">
        <v>641838235</v>
      </c>
      <c r="R19" s="4"/>
      <c r="S19" s="6">
        <f t="shared" si="0"/>
        <v>5448161765</v>
      </c>
    </row>
    <row r="20" spans="1:19">
      <c r="A20" s="1" t="s">
        <v>95</v>
      </c>
      <c r="C20" s="4" t="s">
        <v>227</v>
      </c>
      <c r="D20" s="4"/>
      <c r="E20" s="6">
        <v>67095601</v>
      </c>
      <c r="F20" s="4"/>
      <c r="G20" s="6">
        <v>91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6105699691</v>
      </c>
      <c r="P20" s="4"/>
      <c r="Q20" s="6">
        <v>575723544</v>
      </c>
      <c r="R20" s="4"/>
      <c r="S20" s="6">
        <f t="shared" si="0"/>
        <v>5529976147</v>
      </c>
    </row>
    <row r="21" spans="1:19">
      <c r="A21" s="1" t="s">
        <v>85</v>
      </c>
      <c r="C21" s="4" t="s">
        <v>228</v>
      </c>
      <c r="D21" s="4"/>
      <c r="E21" s="6">
        <v>46021621</v>
      </c>
      <c r="F21" s="4"/>
      <c r="G21" s="6">
        <v>1030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47402269630</v>
      </c>
      <c r="P21" s="4"/>
      <c r="Q21" s="6">
        <v>0</v>
      </c>
      <c r="R21" s="4"/>
      <c r="S21" s="6">
        <f t="shared" si="0"/>
        <v>47402269630</v>
      </c>
    </row>
    <row r="22" spans="1:19">
      <c r="A22" s="1" t="s">
        <v>48</v>
      </c>
      <c r="C22" s="4" t="s">
        <v>226</v>
      </c>
      <c r="D22" s="4"/>
      <c r="E22" s="6">
        <v>56847848</v>
      </c>
      <c r="F22" s="4"/>
      <c r="G22" s="6">
        <v>400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22739139200</v>
      </c>
      <c r="P22" s="4"/>
      <c r="Q22" s="6">
        <v>2396526925</v>
      </c>
      <c r="R22" s="4"/>
      <c r="S22" s="6">
        <f t="shared" si="0"/>
        <v>20342612275</v>
      </c>
    </row>
    <row r="23" spans="1:19">
      <c r="A23" s="1" t="s">
        <v>35</v>
      </c>
      <c r="C23" s="4" t="s">
        <v>229</v>
      </c>
      <c r="D23" s="4"/>
      <c r="E23" s="6">
        <v>10544769</v>
      </c>
      <c r="F23" s="4"/>
      <c r="G23" s="6">
        <v>3750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39542883750</v>
      </c>
      <c r="P23" s="4"/>
      <c r="Q23" s="6">
        <v>0</v>
      </c>
      <c r="R23" s="4"/>
      <c r="S23" s="6">
        <f t="shared" si="0"/>
        <v>39542883750</v>
      </c>
    </row>
    <row r="24" spans="1:19">
      <c r="A24" s="1" t="s">
        <v>101</v>
      </c>
      <c r="C24" s="4" t="s">
        <v>230</v>
      </c>
      <c r="D24" s="4"/>
      <c r="E24" s="6">
        <v>1506553</v>
      </c>
      <c r="F24" s="4"/>
      <c r="G24" s="6">
        <v>3840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5785163520</v>
      </c>
      <c r="P24" s="4"/>
      <c r="Q24" s="6">
        <v>363893469</v>
      </c>
      <c r="R24" s="4"/>
      <c r="S24" s="6">
        <f t="shared" si="0"/>
        <v>5421270051</v>
      </c>
    </row>
    <row r="25" spans="1:19">
      <c r="A25" s="1" t="s">
        <v>71</v>
      </c>
      <c r="C25" s="4" t="s">
        <v>231</v>
      </c>
      <c r="D25" s="4"/>
      <c r="E25" s="6">
        <v>5820926</v>
      </c>
      <c r="F25" s="4"/>
      <c r="G25" s="6">
        <v>3850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22410565100</v>
      </c>
      <c r="P25" s="4"/>
      <c r="Q25" s="6">
        <v>1301258619</v>
      </c>
      <c r="R25" s="4"/>
      <c r="S25" s="6">
        <f t="shared" si="0"/>
        <v>21109306481</v>
      </c>
    </row>
    <row r="26" spans="1:19">
      <c r="A26" s="1" t="s">
        <v>232</v>
      </c>
      <c r="C26" s="4" t="s">
        <v>233</v>
      </c>
      <c r="D26" s="4"/>
      <c r="E26" s="6">
        <v>108185</v>
      </c>
      <c r="F26" s="4"/>
      <c r="G26" s="6">
        <v>200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21637000</v>
      </c>
      <c r="P26" s="4"/>
      <c r="Q26" s="6">
        <v>0</v>
      </c>
      <c r="R26" s="4"/>
      <c r="S26" s="6">
        <f t="shared" si="0"/>
        <v>21637000</v>
      </c>
    </row>
    <row r="27" spans="1:19">
      <c r="A27" s="1" t="s">
        <v>69</v>
      </c>
      <c r="C27" s="4" t="s">
        <v>234</v>
      </c>
      <c r="D27" s="4"/>
      <c r="E27" s="6">
        <v>2426064</v>
      </c>
      <c r="F27" s="4"/>
      <c r="G27" s="6">
        <v>6130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14871772320</v>
      </c>
      <c r="P27" s="4"/>
      <c r="Q27" s="6">
        <v>0</v>
      </c>
      <c r="R27" s="4"/>
      <c r="S27" s="6">
        <f t="shared" si="0"/>
        <v>14871772320</v>
      </c>
    </row>
    <row r="28" spans="1:19">
      <c r="A28" s="1" t="s">
        <v>58</v>
      </c>
      <c r="C28" s="4" t="s">
        <v>226</v>
      </c>
      <c r="D28" s="4"/>
      <c r="E28" s="6">
        <v>538214</v>
      </c>
      <c r="F28" s="4"/>
      <c r="G28" s="6">
        <v>61000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32831054000</v>
      </c>
      <c r="P28" s="4"/>
      <c r="Q28" s="6">
        <v>3460135593</v>
      </c>
      <c r="R28" s="4"/>
      <c r="S28" s="6">
        <f t="shared" si="0"/>
        <v>29370918407</v>
      </c>
    </row>
    <row r="29" spans="1:19">
      <c r="A29" s="1" t="s">
        <v>22</v>
      </c>
      <c r="C29" s="4" t="s">
        <v>224</v>
      </c>
      <c r="D29" s="4"/>
      <c r="E29" s="6">
        <v>7685668</v>
      </c>
      <c r="F29" s="4"/>
      <c r="G29" s="6">
        <v>5850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44961157800</v>
      </c>
      <c r="P29" s="4"/>
      <c r="Q29" s="6">
        <v>0</v>
      </c>
      <c r="R29" s="4"/>
      <c r="S29" s="6">
        <f t="shared" si="0"/>
        <v>44961157800</v>
      </c>
    </row>
    <row r="30" spans="1:19">
      <c r="A30" s="1" t="s">
        <v>20</v>
      </c>
      <c r="C30" s="4" t="s">
        <v>224</v>
      </c>
      <c r="D30" s="4"/>
      <c r="E30" s="6">
        <v>19810000</v>
      </c>
      <c r="F30" s="4"/>
      <c r="G30" s="6">
        <v>650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12876500000</v>
      </c>
      <c r="P30" s="4"/>
      <c r="Q30" s="6">
        <v>0</v>
      </c>
      <c r="R30" s="4"/>
      <c r="S30" s="6">
        <f t="shared" si="0"/>
        <v>12876500000</v>
      </c>
    </row>
    <row r="31" spans="1:19">
      <c r="A31" s="1" t="s">
        <v>91</v>
      </c>
      <c r="C31" s="4" t="s">
        <v>235</v>
      </c>
      <c r="D31" s="4"/>
      <c r="E31" s="6">
        <v>52991490</v>
      </c>
      <c r="F31" s="4"/>
      <c r="G31" s="6">
        <v>1590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84256469100</v>
      </c>
      <c r="P31" s="4"/>
      <c r="Q31" s="6">
        <v>0</v>
      </c>
      <c r="R31" s="4"/>
      <c r="S31" s="6">
        <f t="shared" si="0"/>
        <v>84256469100</v>
      </c>
    </row>
    <row r="32" spans="1:19">
      <c r="A32" s="1" t="s">
        <v>82</v>
      </c>
      <c r="C32" s="4" t="s">
        <v>236</v>
      </c>
      <c r="D32" s="4"/>
      <c r="E32" s="6">
        <v>160749622</v>
      </c>
      <c r="F32" s="4"/>
      <c r="G32" s="6">
        <v>1700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273274357400</v>
      </c>
      <c r="P32" s="4"/>
      <c r="Q32" s="6">
        <v>0</v>
      </c>
      <c r="R32" s="4"/>
      <c r="S32" s="6">
        <f t="shared" si="0"/>
        <v>273274357400</v>
      </c>
    </row>
    <row r="33" spans="1:19">
      <c r="A33" s="1" t="s">
        <v>80</v>
      </c>
      <c r="C33" s="4" t="s">
        <v>226</v>
      </c>
      <c r="D33" s="4"/>
      <c r="E33" s="6">
        <v>221500000</v>
      </c>
      <c r="F33" s="4"/>
      <c r="G33" s="6">
        <v>330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73095000000</v>
      </c>
      <c r="P33" s="4"/>
      <c r="Q33" s="6">
        <v>0</v>
      </c>
      <c r="R33" s="4"/>
      <c r="S33" s="6">
        <f t="shared" si="0"/>
        <v>73095000000</v>
      </c>
    </row>
    <row r="34" spans="1:19">
      <c r="A34" s="1" t="s">
        <v>97</v>
      </c>
      <c r="C34" s="4" t="s">
        <v>225</v>
      </c>
      <c r="D34" s="4"/>
      <c r="E34" s="6">
        <v>2000000</v>
      </c>
      <c r="F34" s="4"/>
      <c r="G34" s="6">
        <v>2000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4000000000</v>
      </c>
      <c r="P34" s="4"/>
      <c r="Q34" s="6">
        <v>372670807</v>
      </c>
      <c r="R34" s="4"/>
      <c r="S34" s="6">
        <f t="shared" si="0"/>
        <v>3627329193</v>
      </c>
    </row>
    <row r="35" spans="1:19">
      <c r="A35" s="1" t="s">
        <v>34</v>
      </c>
      <c r="C35" s="4" t="s">
        <v>237</v>
      </c>
      <c r="D35" s="4"/>
      <c r="E35" s="6">
        <v>1500876</v>
      </c>
      <c r="F35" s="4"/>
      <c r="G35" s="6">
        <v>5000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7504380000</v>
      </c>
      <c r="P35" s="4"/>
      <c r="Q35" s="6">
        <v>0</v>
      </c>
      <c r="R35" s="4"/>
      <c r="S35" s="6">
        <f t="shared" si="0"/>
        <v>7504380000</v>
      </c>
    </row>
    <row r="36" spans="1:19">
      <c r="A36" s="1" t="s">
        <v>15</v>
      </c>
      <c r="C36" s="4" t="s">
        <v>238</v>
      </c>
      <c r="D36" s="4"/>
      <c r="E36" s="6">
        <v>246420000</v>
      </c>
      <c r="F36" s="4"/>
      <c r="G36" s="6">
        <v>20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4928400000</v>
      </c>
      <c r="P36" s="4"/>
      <c r="Q36" s="6">
        <v>0</v>
      </c>
      <c r="R36" s="4"/>
      <c r="S36" s="6">
        <f t="shared" si="0"/>
        <v>4928400000</v>
      </c>
    </row>
    <row r="37" spans="1:19">
      <c r="A37" s="1" t="s">
        <v>17</v>
      </c>
      <c r="C37" s="4" t="s">
        <v>225</v>
      </c>
      <c r="D37" s="4"/>
      <c r="E37" s="6">
        <v>10311244</v>
      </c>
      <c r="F37" s="4"/>
      <c r="G37" s="6">
        <v>2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20622488</v>
      </c>
      <c r="P37" s="4"/>
      <c r="Q37" s="6">
        <v>2252242</v>
      </c>
      <c r="R37" s="4"/>
      <c r="S37" s="6">
        <f t="shared" si="0"/>
        <v>18370246</v>
      </c>
    </row>
    <row r="38" spans="1:19">
      <c r="A38" s="1" t="s">
        <v>55</v>
      </c>
      <c r="C38" s="4" t="s">
        <v>239</v>
      </c>
      <c r="D38" s="4"/>
      <c r="E38" s="6">
        <v>71431606</v>
      </c>
      <c r="F38" s="4"/>
      <c r="G38" s="6">
        <v>190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13572005140</v>
      </c>
      <c r="P38" s="4"/>
      <c r="Q38" s="6">
        <v>183405475</v>
      </c>
      <c r="R38" s="4"/>
      <c r="S38" s="6">
        <f t="shared" si="0"/>
        <v>13388599665</v>
      </c>
    </row>
    <row r="39" spans="1:19">
      <c r="A39" s="1" t="s">
        <v>25</v>
      </c>
      <c r="C39" s="4" t="s">
        <v>240</v>
      </c>
      <c r="D39" s="4"/>
      <c r="E39" s="6">
        <v>1100000</v>
      </c>
      <c r="F39" s="4"/>
      <c r="G39" s="6">
        <v>11000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12100000000</v>
      </c>
      <c r="P39" s="4"/>
      <c r="Q39" s="6">
        <v>0</v>
      </c>
      <c r="R39" s="4"/>
      <c r="S39" s="6">
        <f t="shared" si="0"/>
        <v>12100000000</v>
      </c>
    </row>
    <row r="40" spans="1:19">
      <c r="A40" s="1" t="s">
        <v>31</v>
      </c>
      <c r="C40" s="4" t="s">
        <v>235</v>
      </c>
      <c r="D40" s="4"/>
      <c r="E40" s="6">
        <v>1600000</v>
      </c>
      <c r="F40" s="4"/>
      <c r="G40" s="6">
        <v>9000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14400000000</v>
      </c>
      <c r="P40" s="4"/>
      <c r="Q40" s="6">
        <v>0</v>
      </c>
      <c r="R40" s="4"/>
      <c r="S40" s="6">
        <f t="shared" si="0"/>
        <v>14400000000</v>
      </c>
    </row>
    <row r="41" spans="1:19">
      <c r="A41" s="1" t="s">
        <v>76</v>
      </c>
      <c r="C41" s="4" t="s">
        <v>241</v>
      </c>
      <c r="D41" s="4"/>
      <c r="E41" s="6">
        <v>1359359</v>
      </c>
      <c r="F41" s="4"/>
      <c r="G41" s="6">
        <v>5700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7748346300</v>
      </c>
      <c r="P41" s="4"/>
      <c r="Q41" s="6">
        <v>0</v>
      </c>
      <c r="R41" s="4"/>
      <c r="S41" s="6">
        <f t="shared" si="0"/>
        <v>7748346300</v>
      </c>
    </row>
    <row r="42" spans="1:19">
      <c r="A42" s="1" t="s">
        <v>21</v>
      </c>
      <c r="C42" s="4" t="s">
        <v>224</v>
      </c>
      <c r="D42" s="4"/>
      <c r="E42" s="6">
        <v>21077906</v>
      </c>
      <c r="F42" s="4"/>
      <c r="G42" s="6">
        <v>1350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28455173100</v>
      </c>
      <c r="P42" s="4"/>
      <c r="Q42" s="6">
        <v>610298619</v>
      </c>
      <c r="R42" s="4"/>
      <c r="S42" s="6">
        <f t="shared" si="0"/>
        <v>27844874481</v>
      </c>
    </row>
    <row r="43" spans="1:19">
      <c r="A43" s="1" t="s">
        <v>24</v>
      </c>
      <c r="C43" s="4" t="s">
        <v>223</v>
      </c>
      <c r="D43" s="4"/>
      <c r="E43" s="6">
        <v>58410789</v>
      </c>
      <c r="F43" s="4"/>
      <c r="G43" s="6">
        <v>1850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108059959650</v>
      </c>
      <c r="P43" s="4"/>
      <c r="Q43" s="6">
        <v>3439574312</v>
      </c>
      <c r="R43" s="4"/>
      <c r="S43" s="6">
        <f t="shared" si="0"/>
        <v>104620385338</v>
      </c>
    </row>
    <row r="44" spans="1:19">
      <c r="A44" s="1" t="s">
        <v>94</v>
      </c>
      <c r="C44" s="4" t="s">
        <v>240</v>
      </c>
      <c r="D44" s="4"/>
      <c r="E44" s="6">
        <v>2350000</v>
      </c>
      <c r="F44" s="4"/>
      <c r="G44" s="6">
        <v>2200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5170000000</v>
      </c>
      <c r="P44" s="4"/>
      <c r="Q44" s="6">
        <v>539202454</v>
      </c>
      <c r="R44" s="4"/>
      <c r="S44" s="6">
        <f t="shared" si="0"/>
        <v>4630797546</v>
      </c>
    </row>
    <row r="45" spans="1:19">
      <c r="A45" s="1" t="s">
        <v>93</v>
      </c>
      <c r="C45" s="4" t="s">
        <v>242</v>
      </c>
      <c r="D45" s="4"/>
      <c r="E45" s="6">
        <v>17700705</v>
      </c>
      <c r="F45" s="4"/>
      <c r="G45" s="6">
        <v>7650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135410393250</v>
      </c>
      <c r="P45" s="4"/>
      <c r="Q45" s="6">
        <v>1286123138</v>
      </c>
      <c r="R45" s="4"/>
      <c r="S45" s="6">
        <f t="shared" si="0"/>
        <v>134124270112</v>
      </c>
    </row>
    <row r="46" spans="1:19">
      <c r="A46" s="1" t="s">
        <v>73</v>
      </c>
      <c r="C46" s="4" t="s">
        <v>243</v>
      </c>
      <c r="D46" s="4"/>
      <c r="E46" s="6">
        <v>10148705</v>
      </c>
      <c r="F46" s="4"/>
      <c r="G46" s="6">
        <v>590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5987735950</v>
      </c>
      <c r="P46" s="4"/>
      <c r="Q46" s="6">
        <v>120558442</v>
      </c>
      <c r="R46" s="4"/>
      <c r="S46" s="6">
        <f t="shared" si="0"/>
        <v>5867177508</v>
      </c>
    </row>
    <row r="47" spans="1:19">
      <c r="A47" s="1" t="s">
        <v>74</v>
      </c>
      <c r="C47" s="4" t="s">
        <v>244</v>
      </c>
      <c r="D47" s="4"/>
      <c r="E47" s="6">
        <v>1556647</v>
      </c>
      <c r="F47" s="4"/>
      <c r="G47" s="6">
        <v>1220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1899109340</v>
      </c>
      <c r="P47" s="4"/>
      <c r="Q47" s="6">
        <v>109116031</v>
      </c>
      <c r="R47" s="4"/>
      <c r="S47" s="6">
        <f t="shared" si="0"/>
        <v>1789993309</v>
      </c>
    </row>
    <row r="48" spans="1:19">
      <c r="A48" s="1" t="s">
        <v>72</v>
      </c>
      <c r="C48" s="4" t="s">
        <v>231</v>
      </c>
      <c r="D48" s="4"/>
      <c r="E48" s="6">
        <v>45861974</v>
      </c>
      <c r="F48" s="4"/>
      <c r="G48" s="6">
        <v>1200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55034368800</v>
      </c>
      <c r="P48" s="4"/>
      <c r="Q48" s="6">
        <v>0</v>
      </c>
      <c r="R48" s="4"/>
      <c r="S48" s="6">
        <f t="shared" si="0"/>
        <v>55034368800</v>
      </c>
    </row>
    <row r="49" spans="1:19">
      <c r="A49" s="1" t="s">
        <v>245</v>
      </c>
      <c r="C49" s="4" t="s">
        <v>246</v>
      </c>
      <c r="D49" s="4"/>
      <c r="E49" s="6">
        <v>629846</v>
      </c>
      <c r="F49" s="4"/>
      <c r="G49" s="6">
        <v>3456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2176747776</v>
      </c>
      <c r="P49" s="4"/>
      <c r="Q49" s="6">
        <v>167865505</v>
      </c>
      <c r="R49" s="4"/>
      <c r="S49" s="6">
        <f t="shared" si="0"/>
        <v>2008882271</v>
      </c>
    </row>
    <row r="50" spans="1:19">
      <c r="A50" s="1" t="s">
        <v>57</v>
      </c>
      <c r="C50" s="4" t="s">
        <v>247</v>
      </c>
      <c r="D50" s="4"/>
      <c r="E50" s="6">
        <v>10944108</v>
      </c>
      <c r="F50" s="4"/>
      <c r="G50" s="6">
        <v>3000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32832324000</v>
      </c>
      <c r="P50" s="4"/>
      <c r="Q50" s="6">
        <v>2512783810</v>
      </c>
      <c r="R50" s="4"/>
      <c r="S50" s="6">
        <f t="shared" si="0"/>
        <v>30319540190</v>
      </c>
    </row>
    <row r="51" spans="1:19">
      <c r="A51" s="1" t="s">
        <v>83</v>
      </c>
      <c r="C51" s="4" t="s">
        <v>224</v>
      </c>
      <c r="D51" s="4"/>
      <c r="E51" s="6">
        <v>26133395</v>
      </c>
      <c r="F51" s="4"/>
      <c r="G51" s="6">
        <v>640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16725372800</v>
      </c>
      <c r="P51" s="4"/>
      <c r="Q51" s="6">
        <v>0</v>
      </c>
      <c r="R51" s="4"/>
      <c r="S51" s="6">
        <f t="shared" si="0"/>
        <v>16725372800</v>
      </c>
    </row>
    <row r="52" spans="1:19">
      <c r="A52" s="1" t="s">
        <v>88</v>
      </c>
      <c r="C52" s="4" t="s">
        <v>237</v>
      </c>
      <c r="D52" s="4"/>
      <c r="E52" s="6">
        <v>51203715</v>
      </c>
      <c r="F52" s="4"/>
      <c r="G52" s="6">
        <v>6500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332824147500</v>
      </c>
      <c r="P52" s="4"/>
      <c r="Q52" s="6">
        <v>0</v>
      </c>
      <c r="R52" s="4"/>
      <c r="S52" s="6">
        <f t="shared" si="0"/>
        <v>332824147500</v>
      </c>
    </row>
    <row r="53" spans="1:19">
      <c r="A53" s="1" t="s">
        <v>49</v>
      </c>
      <c r="C53" s="4" t="s">
        <v>248</v>
      </c>
      <c r="D53" s="4"/>
      <c r="E53" s="6">
        <v>7178060</v>
      </c>
      <c r="F53" s="4"/>
      <c r="G53" s="6">
        <v>450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3230127000</v>
      </c>
      <c r="P53" s="4"/>
      <c r="Q53" s="6">
        <v>224400155</v>
      </c>
      <c r="R53" s="4"/>
      <c r="S53" s="6">
        <f t="shared" si="0"/>
        <v>3005726845</v>
      </c>
    </row>
    <row r="54" spans="1:19">
      <c r="A54" s="1" t="s">
        <v>78</v>
      </c>
      <c r="C54" s="4" t="s">
        <v>224</v>
      </c>
      <c r="D54" s="4"/>
      <c r="E54" s="6">
        <v>22399700</v>
      </c>
      <c r="F54" s="4"/>
      <c r="G54" s="6">
        <v>4350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97438695000</v>
      </c>
      <c r="P54" s="4"/>
      <c r="Q54" s="6">
        <v>10641565836</v>
      </c>
      <c r="R54" s="4"/>
      <c r="S54" s="6">
        <f t="shared" si="0"/>
        <v>86797129164</v>
      </c>
    </row>
    <row r="55" spans="1:19">
      <c r="A55" s="1" t="s">
        <v>84</v>
      </c>
      <c r="C55" s="4" t="s">
        <v>249</v>
      </c>
      <c r="D55" s="4"/>
      <c r="E55" s="6">
        <v>91735821</v>
      </c>
      <c r="F55" s="4"/>
      <c r="G55" s="6">
        <v>20</v>
      </c>
      <c r="H55" s="4"/>
      <c r="I55" s="6">
        <v>1834716420</v>
      </c>
      <c r="J55" s="4"/>
      <c r="K55" s="6">
        <v>245934704</v>
      </c>
      <c r="L55" s="4"/>
      <c r="M55" s="6">
        <f>I55-K55</f>
        <v>1588781716</v>
      </c>
      <c r="N55" s="4"/>
      <c r="O55" s="6">
        <v>1834716420</v>
      </c>
      <c r="P55" s="4"/>
      <c r="Q55" s="6">
        <v>245934704</v>
      </c>
      <c r="R55" s="4"/>
      <c r="S55" s="6">
        <f t="shared" si="0"/>
        <v>1588781716</v>
      </c>
    </row>
    <row r="56" spans="1:19">
      <c r="A56" s="1" t="s">
        <v>23</v>
      </c>
      <c r="C56" s="4" t="s">
        <v>224</v>
      </c>
      <c r="D56" s="4"/>
      <c r="E56" s="6">
        <v>19557736</v>
      </c>
      <c r="F56" s="4"/>
      <c r="G56" s="6">
        <v>230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4498279280</v>
      </c>
      <c r="P56" s="4"/>
      <c r="Q56" s="6">
        <v>0</v>
      </c>
      <c r="R56" s="4"/>
      <c r="S56" s="6">
        <f t="shared" si="0"/>
        <v>4498279280</v>
      </c>
    </row>
    <row r="57" spans="1:19">
      <c r="A57" s="1" t="s">
        <v>27</v>
      </c>
      <c r="C57" s="4" t="s">
        <v>238</v>
      </c>
      <c r="D57" s="4"/>
      <c r="E57" s="6">
        <v>185897164</v>
      </c>
      <c r="F57" s="4"/>
      <c r="G57" s="6">
        <v>270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50192234280</v>
      </c>
      <c r="P57" s="4"/>
      <c r="Q57" s="6">
        <v>0</v>
      </c>
      <c r="R57" s="4"/>
      <c r="S57" s="6">
        <f t="shared" si="0"/>
        <v>50192234280</v>
      </c>
    </row>
    <row r="58" spans="1:19">
      <c r="A58" s="1" t="s">
        <v>39</v>
      </c>
      <c r="C58" s="4" t="s">
        <v>250</v>
      </c>
      <c r="D58" s="4"/>
      <c r="E58" s="6">
        <v>16103312</v>
      </c>
      <c r="F58" s="4"/>
      <c r="G58" s="6">
        <v>800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12882649600</v>
      </c>
      <c r="P58" s="4"/>
      <c r="Q58" s="6">
        <v>0</v>
      </c>
      <c r="R58" s="4"/>
      <c r="S58" s="6">
        <f t="shared" si="0"/>
        <v>12882649600</v>
      </c>
    </row>
    <row r="59" spans="1:19">
      <c r="A59" s="1" t="s">
        <v>40</v>
      </c>
      <c r="C59" s="4" t="s">
        <v>234</v>
      </c>
      <c r="D59" s="4"/>
      <c r="E59" s="6">
        <v>12226369</v>
      </c>
      <c r="F59" s="4"/>
      <c r="G59" s="6">
        <v>650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7947139850</v>
      </c>
      <c r="P59" s="4"/>
      <c r="Q59" s="6">
        <v>479428161</v>
      </c>
      <c r="R59" s="4"/>
      <c r="S59" s="6">
        <f t="shared" si="0"/>
        <v>7467711689</v>
      </c>
    </row>
    <row r="60" spans="1:19">
      <c r="A60" s="1" t="s">
        <v>33</v>
      </c>
      <c r="C60" s="4" t="s">
        <v>226</v>
      </c>
      <c r="D60" s="4"/>
      <c r="E60" s="6">
        <v>3255172</v>
      </c>
      <c r="F60" s="4"/>
      <c r="G60" s="6">
        <v>14000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45572408000</v>
      </c>
      <c r="P60" s="4"/>
      <c r="Q60" s="6">
        <v>0</v>
      </c>
      <c r="R60" s="4"/>
      <c r="S60" s="6">
        <f t="shared" si="0"/>
        <v>45572408000</v>
      </c>
    </row>
    <row r="61" spans="1:19">
      <c r="A61" s="1" t="s">
        <v>37</v>
      </c>
      <c r="C61" s="4" t="s">
        <v>233</v>
      </c>
      <c r="D61" s="4"/>
      <c r="E61" s="6">
        <v>3872716</v>
      </c>
      <c r="F61" s="4"/>
      <c r="G61" s="6">
        <v>24750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95849721000</v>
      </c>
      <c r="P61" s="4"/>
      <c r="Q61" s="6">
        <v>0</v>
      </c>
      <c r="R61" s="4"/>
      <c r="S61" s="6">
        <f t="shared" si="0"/>
        <v>95849721000</v>
      </c>
    </row>
    <row r="62" spans="1:19">
      <c r="A62" s="1" t="s">
        <v>36</v>
      </c>
      <c r="C62" s="4" t="s">
        <v>251</v>
      </c>
      <c r="D62" s="4"/>
      <c r="E62" s="6">
        <v>8769709</v>
      </c>
      <c r="F62" s="4"/>
      <c r="G62" s="6">
        <v>3910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34289562190</v>
      </c>
      <c r="P62" s="4"/>
      <c r="Q62" s="6">
        <v>1652802979</v>
      </c>
      <c r="R62" s="4"/>
      <c r="S62" s="6">
        <f t="shared" si="0"/>
        <v>32636759211</v>
      </c>
    </row>
    <row r="63" spans="1:19">
      <c r="A63" s="1" t="s">
        <v>77</v>
      </c>
      <c r="C63" s="4" t="s">
        <v>252</v>
      </c>
      <c r="D63" s="4"/>
      <c r="E63" s="6">
        <v>561012</v>
      </c>
      <c r="F63" s="4"/>
      <c r="G63" s="6">
        <v>2150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1206175800</v>
      </c>
      <c r="P63" s="4"/>
      <c r="Q63" s="6">
        <v>145961069</v>
      </c>
      <c r="R63" s="4"/>
      <c r="S63" s="6">
        <f t="shared" si="0"/>
        <v>1060214731</v>
      </c>
    </row>
    <row r="64" spans="1:19">
      <c r="A64" s="1" t="s">
        <v>67</v>
      </c>
      <c r="C64" s="4" t="s">
        <v>253</v>
      </c>
      <c r="D64" s="4"/>
      <c r="E64" s="6">
        <v>1750945</v>
      </c>
      <c r="F64" s="4"/>
      <c r="G64" s="6">
        <v>7554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13226638530</v>
      </c>
      <c r="P64" s="4"/>
      <c r="Q64" s="6">
        <v>0</v>
      </c>
      <c r="R64" s="4"/>
      <c r="S64" s="6">
        <f t="shared" si="0"/>
        <v>13226638530</v>
      </c>
    </row>
    <row r="65" spans="1:19">
      <c r="A65" s="1" t="s">
        <v>254</v>
      </c>
      <c r="C65" s="4" t="s">
        <v>255</v>
      </c>
      <c r="D65" s="4"/>
      <c r="E65" s="6">
        <v>178047</v>
      </c>
      <c r="F65" s="4"/>
      <c r="G65" s="6">
        <v>350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62316450</v>
      </c>
      <c r="P65" s="4"/>
      <c r="Q65" s="6">
        <v>4403008</v>
      </c>
      <c r="R65" s="4"/>
      <c r="S65" s="6">
        <f t="shared" si="0"/>
        <v>57913442</v>
      </c>
    </row>
    <row r="66" spans="1:19">
      <c r="A66" s="1" t="s">
        <v>29</v>
      </c>
      <c r="C66" s="4" t="s">
        <v>256</v>
      </c>
      <c r="D66" s="4"/>
      <c r="E66" s="6">
        <v>23864695</v>
      </c>
      <c r="F66" s="4"/>
      <c r="G66" s="6">
        <v>1250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29830868750</v>
      </c>
      <c r="P66" s="4"/>
      <c r="Q66" s="6">
        <v>0</v>
      </c>
      <c r="R66" s="4"/>
      <c r="S66" s="6">
        <f t="shared" si="0"/>
        <v>29830868750</v>
      </c>
    </row>
    <row r="67" spans="1:19">
      <c r="A67" s="1" t="s">
        <v>61</v>
      </c>
      <c r="C67" s="4" t="s">
        <v>249</v>
      </c>
      <c r="D67" s="4"/>
      <c r="E67" s="6">
        <v>71100000</v>
      </c>
      <c r="F67" s="4"/>
      <c r="G67" s="6">
        <v>955</v>
      </c>
      <c r="H67" s="4"/>
      <c r="I67" s="6">
        <v>67900500000</v>
      </c>
      <c r="J67" s="4"/>
      <c r="K67" s="6">
        <v>9101727758</v>
      </c>
      <c r="L67" s="4"/>
      <c r="M67" s="6">
        <f>I67-K67</f>
        <v>58798772242</v>
      </c>
      <c r="N67" s="4"/>
      <c r="O67" s="6">
        <v>67900500000</v>
      </c>
      <c r="P67" s="4"/>
      <c r="Q67" s="6">
        <v>9101727758</v>
      </c>
      <c r="R67" s="4"/>
      <c r="S67" s="6">
        <f t="shared" si="0"/>
        <v>58798772242</v>
      </c>
    </row>
    <row r="68" spans="1:19">
      <c r="A68" s="1" t="s">
        <v>26</v>
      </c>
      <c r="C68" s="4" t="s">
        <v>257</v>
      </c>
      <c r="D68" s="4"/>
      <c r="E68" s="6">
        <v>1030000</v>
      </c>
      <c r="F68" s="4"/>
      <c r="G68" s="6">
        <v>10000</v>
      </c>
      <c r="H68" s="4"/>
      <c r="I68" s="6">
        <v>0</v>
      </c>
      <c r="J68" s="4"/>
      <c r="K68" s="6">
        <v>0</v>
      </c>
      <c r="L68" s="4"/>
      <c r="M68" s="6">
        <f t="shared" ref="M68:M71" si="1">I68-K68</f>
        <v>0</v>
      </c>
      <c r="N68" s="4"/>
      <c r="O68" s="6">
        <v>10300000000</v>
      </c>
      <c r="P68" s="4"/>
      <c r="Q68" s="6">
        <v>0</v>
      </c>
      <c r="R68" s="4"/>
      <c r="S68" s="6">
        <f t="shared" si="0"/>
        <v>10300000000</v>
      </c>
    </row>
    <row r="69" spans="1:19">
      <c r="A69" s="1" t="s">
        <v>32</v>
      </c>
      <c r="C69" s="4" t="s">
        <v>258</v>
      </c>
      <c r="D69" s="4"/>
      <c r="E69" s="6">
        <v>4900000</v>
      </c>
      <c r="F69" s="4"/>
      <c r="G69" s="6">
        <v>13600</v>
      </c>
      <c r="H69" s="4"/>
      <c r="I69" s="6">
        <v>0</v>
      </c>
      <c r="J69" s="4"/>
      <c r="K69" s="6">
        <v>0</v>
      </c>
      <c r="L69" s="4"/>
      <c r="M69" s="6">
        <f t="shared" si="1"/>
        <v>0</v>
      </c>
      <c r="N69" s="4"/>
      <c r="O69" s="6">
        <v>66640000000</v>
      </c>
      <c r="P69" s="4"/>
      <c r="Q69" s="6">
        <v>0</v>
      </c>
      <c r="R69" s="4"/>
      <c r="S69" s="6">
        <f t="shared" si="0"/>
        <v>66640000000</v>
      </c>
    </row>
    <row r="70" spans="1:19">
      <c r="A70" s="1" t="s">
        <v>56</v>
      </c>
      <c r="C70" s="4" t="s">
        <v>259</v>
      </c>
      <c r="D70" s="4"/>
      <c r="E70" s="6">
        <v>23640000</v>
      </c>
      <c r="F70" s="4"/>
      <c r="G70" s="6">
        <v>80</v>
      </c>
      <c r="H70" s="4"/>
      <c r="I70" s="6">
        <v>0</v>
      </c>
      <c r="J70" s="4"/>
      <c r="K70" s="6">
        <v>0</v>
      </c>
      <c r="L70" s="4"/>
      <c r="M70" s="6">
        <f t="shared" si="1"/>
        <v>0</v>
      </c>
      <c r="N70" s="4"/>
      <c r="O70" s="6">
        <v>1891200000</v>
      </c>
      <c r="P70" s="4"/>
      <c r="Q70" s="6">
        <v>177263315</v>
      </c>
      <c r="R70" s="4"/>
      <c r="S70" s="6">
        <f t="shared" si="0"/>
        <v>1713936685</v>
      </c>
    </row>
    <row r="71" spans="1:19">
      <c r="A71" s="1" t="s">
        <v>295</v>
      </c>
      <c r="C71" s="4" t="s">
        <v>294</v>
      </c>
      <c r="D71" s="4"/>
      <c r="E71" s="6">
        <v>0</v>
      </c>
      <c r="F71" s="4"/>
      <c r="G71" s="6">
        <v>0</v>
      </c>
      <c r="H71" s="4"/>
      <c r="I71" s="6">
        <v>5850</v>
      </c>
      <c r="J71" s="4"/>
      <c r="K71" s="6">
        <v>0</v>
      </c>
      <c r="L71" s="4"/>
      <c r="M71" s="6">
        <f t="shared" si="1"/>
        <v>5850</v>
      </c>
      <c r="N71" s="4"/>
      <c r="O71" s="6">
        <v>5850</v>
      </c>
      <c r="P71" s="4"/>
      <c r="Q71" s="6">
        <v>0</v>
      </c>
      <c r="R71" s="4"/>
      <c r="S71" s="6">
        <f t="shared" si="0"/>
        <v>5850</v>
      </c>
    </row>
    <row r="72" spans="1:19" ht="24.75" thickBot="1">
      <c r="I72" s="7">
        <f>SUM(I8:I71)</f>
        <v>69735222270</v>
      </c>
      <c r="J72" s="4"/>
      <c r="K72" s="7">
        <f>SUM(K8:K71)</f>
        <v>9347662462</v>
      </c>
      <c r="L72" s="4"/>
      <c r="M72" s="7">
        <f>SUM(M8:M71)</f>
        <v>60387559808</v>
      </c>
      <c r="N72" s="4"/>
      <c r="O72" s="7">
        <f>SUM(O8:O71)</f>
        <v>2334694810647</v>
      </c>
      <c r="P72" s="4"/>
      <c r="Q72" s="7">
        <f>SUM(Q8:Q71)</f>
        <v>44606433960</v>
      </c>
      <c r="R72" s="4"/>
      <c r="S72" s="7">
        <f>SUM(S8:S71)</f>
        <v>2290088376687</v>
      </c>
    </row>
    <row r="73" spans="1:19" ht="24.75" thickTop="1">
      <c r="I73" s="3"/>
      <c r="O73" s="3"/>
    </row>
    <row r="74" spans="1:19">
      <c r="I74" s="3"/>
      <c r="O74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4"/>
  <sheetViews>
    <sheetView rightToLeft="1" workbookViewId="0">
      <selection activeCell="Q112" sqref="Q112"/>
    </sheetView>
  </sheetViews>
  <sheetFormatPr defaultRowHeight="24"/>
  <cols>
    <col min="1" max="1" width="34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199</v>
      </c>
      <c r="D6" s="18" t="s">
        <v>199</v>
      </c>
      <c r="E6" s="18" t="s">
        <v>199</v>
      </c>
      <c r="F6" s="18" t="s">
        <v>199</v>
      </c>
      <c r="G6" s="18" t="s">
        <v>199</v>
      </c>
      <c r="H6" s="18" t="s">
        <v>199</v>
      </c>
      <c r="I6" s="18" t="s">
        <v>199</v>
      </c>
      <c r="K6" s="18" t="s">
        <v>200</v>
      </c>
      <c r="L6" s="18" t="s">
        <v>200</v>
      </c>
      <c r="M6" s="18" t="s">
        <v>200</v>
      </c>
      <c r="N6" s="18" t="s">
        <v>200</v>
      </c>
      <c r="O6" s="18" t="s">
        <v>200</v>
      </c>
      <c r="P6" s="18" t="s">
        <v>200</v>
      </c>
      <c r="Q6" s="18" t="s">
        <v>200</v>
      </c>
    </row>
    <row r="7" spans="1:17" ht="24.75">
      <c r="A7" s="18" t="s">
        <v>3</v>
      </c>
      <c r="C7" s="18" t="s">
        <v>7</v>
      </c>
      <c r="E7" s="18" t="s">
        <v>260</v>
      </c>
      <c r="G7" s="18" t="s">
        <v>261</v>
      </c>
      <c r="I7" s="18" t="s">
        <v>262</v>
      </c>
      <c r="K7" s="18" t="s">
        <v>7</v>
      </c>
      <c r="M7" s="18" t="s">
        <v>260</v>
      </c>
      <c r="O7" s="18" t="s">
        <v>261</v>
      </c>
      <c r="Q7" s="18" t="s">
        <v>262</v>
      </c>
    </row>
    <row r="8" spans="1:17">
      <c r="A8" s="1" t="s">
        <v>79</v>
      </c>
      <c r="C8" s="8">
        <v>1045073</v>
      </c>
      <c r="D8" s="8"/>
      <c r="E8" s="8">
        <v>5412433589</v>
      </c>
      <c r="F8" s="8"/>
      <c r="G8" s="8">
        <v>5339713752</v>
      </c>
      <c r="H8" s="8"/>
      <c r="I8" s="8">
        <f>E8-G8</f>
        <v>72719837</v>
      </c>
      <c r="J8" s="8"/>
      <c r="K8" s="8">
        <v>1045073</v>
      </c>
      <c r="L8" s="8"/>
      <c r="M8" s="8">
        <v>5412433589</v>
      </c>
      <c r="N8" s="8"/>
      <c r="O8" s="8">
        <v>7594028699</v>
      </c>
      <c r="P8" s="8"/>
      <c r="Q8" s="8">
        <f>M8-O8</f>
        <v>-2181595110</v>
      </c>
    </row>
    <row r="9" spans="1:17">
      <c r="A9" s="1" t="s">
        <v>69</v>
      </c>
      <c r="C9" s="8">
        <v>3465805</v>
      </c>
      <c r="D9" s="8"/>
      <c r="E9" s="8">
        <v>95087063502</v>
      </c>
      <c r="F9" s="8"/>
      <c r="G9" s="8">
        <v>102287496934</v>
      </c>
      <c r="H9" s="8"/>
      <c r="I9" s="8">
        <f t="shared" ref="I9:I72" si="0">E9-G9</f>
        <v>-7200433432</v>
      </c>
      <c r="J9" s="8"/>
      <c r="K9" s="8">
        <v>3465805</v>
      </c>
      <c r="L9" s="8"/>
      <c r="M9" s="8">
        <v>95087063502</v>
      </c>
      <c r="N9" s="8"/>
      <c r="O9" s="8">
        <v>108472830265</v>
      </c>
      <c r="P9" s="8"/>
      <c r="Q9" s="8">
        <f t="shared" ref="Q9:Q72" si="1">M9-O9</f>
        <v>-13385766763</v>
      </c>
    </row>
    <row r="10" spans="1:17">
      <c r="A10" s="1" t="s">
        <v>20</v>
      </c>
      <c r="C10" s="8">
        <v>21610000</v>
      </c>
      <c r="D10" s="8"/>
      <c r="E10" s="8">
        <v>117718184340</v>
      </c>
      <c r="F10" s="8"/>
      <c r="G10" s="8">
        <v>125963307361</v>
      </c>
      <c r="H10" s="8"/>
      <c r="I10" s="8">
        <f t="shared" si="0"/>
        <v>-8245123021</v>
      </c>
      <c r="J10" s="8"/>
      <c r="K10" s="8">
        <v>21610000</v>
      </c>
      <c r="L10" s="8"/>
      <c r="M10" s="8">
        <v>117718184340</v>
      </c>
      <c r="N10" s="8"/>
      <c r="O10" s="8">
        <v>152180416670</v>
      </c>
      <c r="P10" s="8"/>
      <c r="Q10" s="8">
        <f t="shared" si="1"/>
        <v>-34462232330</v>
      </c>
    </row>
    <row r="11" spans="1:17">
      <c r="A11" s="1" t="s">
        <v>70</v>
      </c>
      <c r="C11" s="8">
        <v>11741531</v>
      </c>
      <c r="D11" s="8"/>
      <c r="E11" s="8">
        <v>148580344976</v>
      </c>
      <c r="F11" s="8"/>
      <c r="G11" s="8">
        <v>148580344976</v>
      </c>
      <c r="H11" s="8"/>
      <c r="I11" s="8">
        <f t="shared" si="0"/>
        <v>0</v>
      </c>
      <c r="J11" s="8"/>
      <c r="K11" s="8">
        <v>11741531</v>
      </c>
      <c r="L11" s="8"/>
      <c r="M11" s="8">
        <v>148580344976</v>
      </c>
      <c r="N11" s="8"/>
      <c r="O11" s="8">
        <v>136269999835</v>
      </c>
      <c r="P11" s="8"/>
      <c r="Q11" s="8">
        <f t="shared" si="1"/>
        <v>12310345141</v>
      </c>
    </row>
    <row r="12" spans="1:17">
      <c r="A12" s="1" t="s">
        <v>71</v>
      </c>
      <c r="C12" s="8">
        <v>11445373</v>
      </c>
      <c r="D12" s="8"/>
      <c r="E12" s="8">
        <v>318791190318</v>
      </c>
      <c r="F12" s="8"/>
      <c r="G12" s="8">
        <v>322545690418</v>
      </c>
      <c r="H12" s="8"/>
      <c r="I12" s="8">
        <f t="shared" si="0"/>
        <v>-3754500100</v>
      </c>
      <c r="J12" s="8"/>
      <c r="K12" s="8">
        <v>11445373</v>
      </c>
      <c r="L12" s="8"/>
      <c r="M12" s="8">
        <v>318791190318</v>
      </c>
      <c r="N12" s="8"/>
      <c r="O12" s="8">
        <v>320486561212</v>
      </c>
      <c r="P12" s="8"/>
      <c r="Q12" s="8">
        <f t="shared" si="1"/>
        <v>-1695370894</v>
      </c>
    </row>
    <row r="13" spans="1:17">
      <c r="A13" s="1" t="s">
        <v>101</v>
      </c>
      <c r="C13" s="8">
        <v>2611358</v>
      </c>
      <c r="D13" s="8"/>
      <c r="E13" s="8">
        <v>35848279998</v>
      </c>
      <c r="F13" s="8"/>
      <c r="G13" s="8">
        <v>22083899515</v>
      </c>
      <c r="H13" s="8"/>
      <c r="I13" s="8">
        <f t="shared" si="0"/>
        <v>13764380483</v>
      </c>
      <c r="J13" s="8"/>
      <c r="K13" s="8">
        <v>2611358</v>
      </c>
      <c r="L13" s="8"/>
      <c r="M13" s="8">
        <v>35848279998</v>
      </c>
      <c r="N13" s="8"/>
      <c r="O13" s="8">
        <v>22083899515</v>
      </c>
      <c r="P13" s="8"/>
      <c r="Q13" s="8">
        <f t="shared" si="1"/>
        <v>13764380483</v>
      </c>
    </row>
    <row r="14" spans="1:17">
      <c r="A14" s="1" t="s">
        <v>35</v>
      </c>
      <c r="C14" s="8">
        <v>10539769</v>
      </c>
      <c r="D14" s="8"/>
      <c r="E14" s="8">
        <v>721764482525</v>
      </c>
      <c r="F14" s="8"/>
      <c r="G14" s="8">
        <v>690542851549</v>
      </c>
      <c r="H14" s="8"/>
      <c r="I14" s="8">
        <f t="shared" si="0"/>
        <v>31221630976</v>
      </c>
      <c r="J14" s="8"/>
      <c r="K14" s="8">
        <v>10539769</v>
      </c>
      <c r="L14" s="8"/>
      <c r="M14" s="8">
        <v>721764482525</v>
      </c>
      <c r="N14" s="8"/>
      <c r="O14" s="8">
        <v>786422897600</v>
      </c>
      <c r="P14" s="8"/>
      <c r="Q14" s="8">
        <f t="shared" si="1"/>
        <v>-64658415075</v>
      </c>
    </row>
    <row r="15" spans="1:17">
      <c r="A15" s="1" t="s">
        <v>48</v>
      </c>
      <c r="C15" s="8">
        <v>78899581</v>
      </c>
      <c r="D15" s="8"/>
      <c r="E15" s="8">
        <v>352386567319</v>
      </c>
      <c r="F15" s="8"/>
      <c r="G15" s="8">
        <v>391892964086</v>
      </c>
      <c r="H15" s="8"/>
      <c r="I15" s="8">
        <f t="shared" si="0"/>
        <v>-39506396767</v>
      </c>
      <c r="J15" s="8"/>
      <c r="K15" s="8">
        <v>78899581</v>
      </c>
      <c r="L15" s="8"/>
      <c r="M15" s="8">
        <v>352386567319</v>
      </c>
      <c r="N15" s="8"/>
      <c r="O15" s="8">
        <v>415491623732</v>
      </c>
      <c r="P15" s="8"/>
      <c r="Q15" s="8">
        <f t="shared" si="1"/>
        <v>-63105056413</v>
      </c>
    </row>
    <row r="16" spans="1:17">
      <c r="A16" s="1" t="s">
        <v>85</v>
      </c>
      <c r="C16" s="8">
        <v>18884913</v>
      </c>
      <c r="D16" s="8"/>
      <c r="E16" s="8">
        <v>233155043274</v>
      </c>
      <c r="F16" s="8"/>
      <c r="G16" s="8">
        <v>196047037065</v>
      </c>
      <c r="H16" s="8"/>
      <c r="I16" s="8">
        <f t="shared" si="0"/>
        <v>37108006209</v>
      </c>
      <c r="J16" s="8"/>
      <c r="K16" s="8">
        <v>18884913</v>
      </c>
      <c r="L16" s="8"/>
      <c r="M16" s="8">
        <v>233155043274</v>
      </c>
      <c r="N16" s="8"/>
      <c r="O16" s="8">
        <v>282219539155</v>
      </c>
      <c r="P16" s="8"/>
      <c r="Q16" s="8">
        <f t="shared" si="1"/>
        <v>-49064495881</v>
      </c>
    </row>
    <row r="17" spans="1:17">
      <c r="A17" s="1" t="s">
        <v>95</v>
      </c>
      <c r="C17" s="8">
        <v>67095601</v>
      </c>
      <c r="D17" s="8"/>
      <c r="E17" s="8">
        <v>164073100148</v>
      </c>
      <c r="F17" s="8"/>
      <c r="G17" s="8">
        <v>161672030389</v>
      </c>
      <c r="H17" s="8"/>
      <c r="I17" s="8">
        <f t="shared" si="0"/>
        <v>2401069759</v>
      </c>
      <c r="J17" s="8"/>
      <c r="K17" s="8">
        <v>67095601</v>
      </c>
      <c r="L17" s="8"/>
      <c r="M17" s="8">
        <v>164073100148</v>
      </c>
      <c r="N17" s="8"/>
      <c r="O17" s="8">
        <v>137061065367</v>
      </c>
      <c r="P17" s="8"/>
      <c r="Q17" s="8">
        <f t="shared" si="1"/>
        <v>27012034781</v>
      </c>
    </row>
    <row r="18" spans="1:17">
      <c r="A18" s="1" t="s">
        <v>42</v>
      </c>
      <c r="C18" s="8">
        <v>8700000</v>
      </c>
      <c r="D18" s="8"/>
      <c r="E18" s="8">
        <v>157484359350</v>
      </c>
      <c r="F18" s="8"/>
      <c r="G18" s="8">
        <v>163884053250</v>
      </c>
      <c r="H18" s="8"/>
      <c r="I18" s="8">
        <f t="shared" si="0"/>
        <v>-6399693900</v>
      </c>
      <c r="J18" s="8"/>
      <c r="K18" s="8">
        <v>8700000</v>
      </c>
      <c r="L18" s="8"/>
      <c r="M18" s="8">
        <v>157484359350</v>
      </c>
      <c r="N18" s="8"/>
      <c r="O18" s="8">
        <v>145376830341</v>
      </c>
      <c r="P18" s="8"/>
      <c r="Q18" s="8">
        <f t="shared" si="1"/>
        <v>12107529009</v>
      </c>
    </row>
    <row r="19" spans="1:17">
      <c r="A19" s="1" t="s">
        <v>92</v>
      </c>
      <c r="C19" s="8">
        <v>80101063</v>
      </c>
      <c r="D19" s="8"/>
      <c r="E19" s="8">
        <v>399714797609</v>
      </c>
      <c r="F19" s="8"/>
      <c r="G19" s="8">
        <v>423602136111</v>
      </c>
      <c r="H19" s="8"/>
      <c r="I19" s="8">
        <f t="shared" si="0"/>
        <v>-23887338502</v>
      </c>
      <c r="J19" s="8"/>
      <c r="K19" s="8">
        <v>80101063</v>
      </c>
      <c r="L19" s="8"/>
      <c r="M19" s="8">
        <v>399714797609</v>
      </c>
      <c r="N19" s="8"/>
      <c r="O19" s="8">
        <v>601917669896</v>
      </c>
      <c r="P19" s="8"/>
      <c r="Q19" s="8">
        <f t="shared" si="1"/>
        <v>-202202872287</v>
      </c>
    </row>
    <row r="20" spans="1:17">
      <c r="A20" s="1" t="s">
        <v>66</v>
      </c>
      <c r="C20" s="8">
        <v>86969812</v>
      </c>
      <c r="D20" s="8"/>
      <c r="E20" s="8">
        <v>1169700182099</v>
      </c>
      <c r="F20" s="8"/>
      <c r="G20" s="8">
        <v>1208603735828</v>
      </c>
      <c r="H20" s="8"/>
      <c r="I20" s="8">
        <f t="shared" si="0"/>
        <v>-38903553729</v>
      </c>
      <c r="J20" s="8"/>
      <c r="K20" s="8">
        <v>86969812</v>
      </c>
      <c r="L20" s="8"/>
      <c r="M20" s="8">
        <v>1169700182099</v>
      </c>
      <c r="N20" s="8"/>
      <c r="O20" s="8">
        <v>1234963987250</v>
      </c>
      <c r="P20" s="8"/>
      <c r="Q20" s="8">
        <f t="shared" si="1"/>
        <v>-65263805151</v>
      </c>
    </row>
    <row r="21" spans="1:17">
      <c r="A21" s="1" t="s">
        <v>65</v>
      </c>
      <c r="C21" s="8">
        <v>60596200</v>
      </c>
      <c r="D21" s="8"/>
      <c r="E21" s="8">
        <v>655363900396</v>
      </c>
      <c r="F21" s="8"/>
      <c r="G21" s="8">
        <v>678253448388</v>
      </c>
      <c r="H21" s="8"/>
      <c r="I21" s="8">
        <f t="shared" si="0"/>
        <v>-22889547992</v>
      </c>
      <c r="J21" s="8"/>
      <c r="K21" s="8">
        <v>60596200</v>
      </c>
      <c r="L21" s="8"/>
      <c r="M21" s="8">
        <v>655363900396</v>
      </c>
      <c r="N21" s="8"/>
      <c r="O21" s="8">
        <v>864983971502</v>
      </c>
      <c r="P21" s="8"/>
      <c r="Q21" s="8">
        <f t="shared" si="1"/>
        <v>-209620071106</v>
      </c>
    </row>
    <row r="22" spans="1:17">
      <c r="A22" s="1" t="s">
        <v>62</v>
      </c>
      <c r="C22" s="8">
        <v>97100998</v>
      </c>
      <c r="D22" s="8"/>
      <c r="E22" s="8">
        <v>460898504720</v>
      </c>
      <c r="F22" s="8"/>
      <c r="G22" s="8">
        <v>495164257427</v>
      </c>
      <c r="H22" s="8"/>
      <c r="I22" s="8">
        <f t="shared" si="0"/>
        <v>-34265752707</v>
      </c>
      <c r="J22" s="8"/>
      <c r="K22" s="8">
        <v>97100998</v>
      </c>
      <c r="L22" s="8"/>
      <c r="M22" s="8">
        <v>460898504720</v>
      </c>
      <c r="N22" s="8"/>
      <c r="O22" s="8">
        <v>599374472449</v>
      </c>
      <c r="P22" s="8"/>
      <c r="Q22" s="8">
        <f t="shared" si="1"/>
        <v>-138475967729</v>
      </c>
    </row>
    <row r="23" spans="1:17">
      <c r="A23" s="1" t="s">
        <v>18</v>
      </c>
      <c r="C23" s="8">
        <v>16471867</v>
      </c>
      <c r="D23" s="8"/>
      <c r="E23" s="8">
        <v>52117994442</v>
      </c>
      <c r="F23" s="8"/>
      <c r="G23" s="8">
        <v>60386793435</v>
      </c>
      <c r="H23" s="8"/>
      <c r="I23" s="8">
        <f t="shared" si="0"/>
        <v>-8268798993</v>
      </c>
      <c r="J23" s="8"/>
      <c r="K23" s="8">
        <v>16471867</v>
      </c>
      <c r="L23" s="8"/>
      <c r="M23" s="8">
        <v>52117994442</v>
      </c>
      <c r="N23" s="8"/>
      <c r="O23" s="8">
        <v>58640905897</v>
      </c>
      <c r="P23" s="8"/>
      <c r="Q23" s="8">
        <f t="shared" si="1"/>
        <v>-6522911455</v>
      </c>
    </row>
    <row r="24" spans="1:17">
      <c r="A24" s="1" t="s">
        <v>16</v>
      </c>
      <c r="C24" s="8">
        <v>62383512</v>
      </c>
      <c r="D24" s="8"/>
      <c r="E24" s="8">
        <v>128179486324</v>
      </c>
      <c r="F24" s="8"/>
      <c r="G24" s="8">
        <v>138019146473</v>
      </c>
      <c r="H24" s="8"/>
      <c r="I24" s="8">
        <f t="shared" si="0"/>
        <v>-9839660149</v>
      </c>
      <c r="J24" s="8"/>
      <c r="K24" s="8">
        <v>62383512</v>
      </c>
      <c r="L24" s="8"/>
      <c r="M24" s="8">
        <v>128179486324</v>
      </c>
      <c r="N24" s="8"/>
      <c r="O24" s="8">
        <v>136241053612</v>
      </c>
      <c r="P24" s="8"/>
      <c r="Q24" s="8">
        <f t="shared" si="1"/>
        <v>-8061567288</v>
      </c>
    </row>
    <row r="25" spans="1:17">
      <c r="A25" s="1" t="s">
        <v>63</v>
      </c>
      <c r="C25" s="8">
        <v>111126431</v>
      </c>
      <c r="D25" s="8"/>
      <c r="E25" s="8">
        <v>439430679910</v>
      </c>
      <c r="F25" s="8"/>
      <c r="G25" s="8">
        <v>405973486332</v>
      </c>
      <c r="H25" s="8"/>
      <c r="I25" s="8">
        <f t="shared" si="0"/>
        <v>33457193578</v>
      </c>
      <c r="J25" s="8"/>
      <c r="K25" s="8">
        <v>111126431</v>
      </c>
      <c r="L25" s="8"/>
      <c r="M25" s="8">
        <v>439430679910</v>
      </c>
      <c r="N25" s="8"/>
      <c r="O25" s="8">
        <v>517615386875</v>
      </c>
      <c r="P25" s="8"/>
      <c r="Q25" s="8">
        <f t="shared" si="1"/>
        <v>-78184706965</v>
      </c>
    </row>
    <row r="26" spans="1:17">
      <c r="A26" s="1" t="s">
        <v>64</v>
      </c>
      <c r="C26" s="8">
        <v>27848000</v>
      </c>
      <c r="D26" s="8"/>
      <c r="E26" s="8">
        <v>89358478603</v>
      </c>
      <c r="F26" s="8"/>
      <c r="G26" s="8">
        <v>86811706598</v>
      </c>
      <c r="H26" s="8"/>
      <c r="I26" s="8">
        <f t="shared" si="0"/>
        <v>2546772005</v>
      </c>
      <c r="J26" s="8"/>
      <c r="K26" s="8">
        <v>27848000</v>
      </c>
      <c r="L26" s="8"/>
      <c r="M26" s="8">
        <v>89358478603</v>
      </c>
      <c r="N26" s="8"/>
      <c r="O26" s="8">
        <v>130881935203</v>
      </c>
      <c r="P26" s="8"/>
      <c r="Q26" s="8">
        <f t="shared" si="1"/>
        <v>-41523456600</v>
      </c>
    </row>
    <row r="27" spans="1:17">
      <c r="A27" s="1" t="s">
        <v>89</v>
      </c>
      <c r="C27" s="8">
        <v>37400000</v>
      </c>
      <c r="D27" s="8"/>
      <c r="E27" s="8">
        <v>246486626100</v>
      </c>
      <c r="F27" s="8"/>
      <c r="G27" s="8">
        <v>256481343891</v>
      </c>
      <c r="H27" s="8"/>
      <c r="I27" s="8">
        <f t="shared" si="0"/>
        <v>-9994717791</v>
      </c>
      <c r="J27" s="8"/>
      <c r="K27" s="8">
        <v>37400000</v>
      </c>
      <c r="L27" s="8"/>
      <c r="M27" s="8">
        <v>246486626100</v>
      </c>
      <c r="N27" s="8"/>
      <c r="O27" s="8">
        <v>307452270729</v>
      </c>
      <c r="P27" s="8"/>
      <c r="Q27" s="8">
        <f t="shared" si="1"/>
        <v>-60965644629</v>
      </c>
    </row>
    <row r="28" spans="1:17">
      <c r="A28" s="1" t="s">
        <v>41</v>
      </c>
      <c r="C28" s="8">
        <v>35800000</v>
      </c>
      <c r="D28" s="8"/>
      <c r="E28" s="8">
        <v>176511470400</v>
      </c>
      <c r="F28" s="8"/>
      <c r="G28" s="8">
        <v>192169746000</v>
      </c>
      <c r="H28" s="8"/>
      <c r="I28" s="8">
        <f t="shared" si="0"/>
        <v>-15658275600</v>
      </c>
      <c r="J28" s="8"/>
      <c r="K28" s="8">
        <v>35800000</v>
      </c>
      <c r="L28" s="8"/>
      <c r="M28" s="8">
        <v>176511470400</v>
      </c>
      <c r="N28" s="8"/>
      <c r="O28" s="8">
        <v>197507794495</v>
      </c>
      <c r="P28" s="8"/>
      <c r="Q28" s="8">
        <f t="shared" si="1"/>
        <v>-20996324095</v>
      </c>
    </row>
    <row r="29" spans="1:17">
      <c r="A29" s="1" t="s">
        <v>81</v>
      </c>
      <c r="C29" s="8">
        <v>38443548</v>
      </c>
      <c r="D29" s="8"/>
      <c r="E29" s="8">
        <v>437177413694</v>
      </c>
      <c r="F29" s="8"/>
      <c r="G29" s="8">
        <v>454028420073</v>
      </c>
      <c r="H29" s="8"/>
      <c r="I29" s="8">
        <f t="shared" si="0"/>
        <v>-16851006379</v>
      </c>
      <c r="J29" s="8"/>
      <c r="K29" s="8">
        <v>38443548</v>
      </c>
      <c r="L29" s="8"/>
      <c r="M29" s="8">
        <v>437177413694</v>
      </c>
      <c r="N29" s="8"/>
      <c r="O29" s="8">
        <v>827580677459</v>
      </c>
      <c r="P29" s="8"/>
      <c r="Q29" s="8">
        <f t="shared" si="1"/>
        <v>-390403263765</v>
      </c>
    </row>
    <row r="30" spans="1:17">
      <c r="A30" s="1" t="s">
        <v>68</v>
      </c>
      <c r="C30" s="8">
        <v>6491713</v>
      </c>
      <c r="D30" s="8"/>
      <c r="E30" s="8">
        <v>89568851830</v>
      </c>
      <c r="F30" s="8"/>
      <c r="G30" s="8">
        <v>96437645614</v>
      </c>
      <c r="H30" s="8"/>
      <c r="I30" s="8">
        <f t="shared" si="0"/>
        <v>-6868793784</v>
      </c>
      <c r="J30" s="8"/>
      <c r="K30" s="8">
        <v>6491713</v>
      </c>
      <c r="L30" s="8"/>
      <c r="M30" s="8">
        <v>89568851830</v>
      </c>
      <c r="N30" s="8"/>
      <c r="O30" s="8">
        <v>83259609026</v>
      </c>
      <c r="P30" s="8"/>
      <c r="Q30" s="8">
        <f t="shared" si="1"/>
        <v>6309242804</v>
      </c>
    </row>
    <row r="31" spans="1:17">
      <c r="A31" s="1" t="s">
        <v>58</v>
      </c>
      <c r="C31" s="8">
        <v>100000</v>
      </c>
      <c r="D31" s="8"/>
      <c r="E31" s="8">
        <v>57546548550</v>
      </c>
      <c r="F31" s="8"/>
      <c r="G31" s="8">
        <v>-22097222232</v>
      </c>
      <c r="H31" s="8"/>
      <c r="I31" s="8">
        <f t="shared" si="0"/>
        <v>79643770782</v>
      </c>
      <c r="J31" s="8"/>
      <c r="K31" s="8">
        <v>100000</v>
      </c>
      <c r="L31" s="8"/>
      <c r="M31" s="8">
        <v>57546548550</v>
      </c>
      <c r="N31" s="8"/>
      <c r="O31" s="8">
        <v>70280329386</v>
      </c>
      <c r="P31" s="8"/>
      <c r="Q31" s="8">
        <f t="shared" si="1"/>
        <v>-12733780836</v>
      </c>
    </row>
    <row r="32" spans="1:17">
      <c r="A32" s="1" t="s">
        <v>22</v>
      </c>
      <c r="C32" s="8">
        <v>23941337</v>
      </c>
      <c r="D32" s="8"/>
      <c r="E32" s="8">
        <v>330090549442</v>
      </c>
      <c r="F32" s="8"/>
      <c r="G32" s="8">
        <v>361505079021</v>
      </c>
      <c r="H32" s="8"/>
      <c r="I32" s="8">
        <f t="shared" si="0"/>
        <v>-31414529579</v>
      </c>
      <c r="J32" s="8"/>
      <c r="K32" s="8">
        <v>23941337</v>
      </c>
      <c r="L32" s="8"/>
      <c r="M32" s="8">
        <v>330090549442</v>
      </c>
      <c r="N32" s="8"/>
      <c r="O32" s="8">
        <v>378012798523</v>
      </c>
      <c r="P32" s="8"/>
      <c r="Q32" s="8">
        <f t="shared" si="1"/>
        <v>-47922249081</v>
      </c>
    </row>
    <row r="33" spans="1:17">
      <c r="A33" s="1" t="s">
        <v>91</v>
      </c>
      <c r="C33" s="8">
        <v>43139781</v>
      </c>
      <c r="D33" s="8"/>
      <c r="E33" s="8">
        <v>453274359633</v>
      </c>
      <c r="F33" s="8"/>
      <c r="G33" s="8">
        <v>507528341788</v>
      </c>
      <c r="H33" s="8"/>
      <c r="I33" s="8">
        <f t="shared" si="0"/>
        <v>-54253982155</v>
      </c>
      <c r="J33" s="8"/>
      <c r="K33" s="8">
        <v>43139781</v>
      </c>
      <c r="L33" s="8"/>
      <c r="M33" s="8">
        <v>453274359633</v>
      </c>
      <c r="N33" s="8"/>
      <c r="O33" s="8">
        <v>689126360745</v>
      </c>
      <c r="P33" s="8"/>
      <c r="Q33" s="8">
        <f t="shared" si="1"/>
        <v>-235852001112</v>
      </c>
    </row>
    <row r="34" spans="1:17">
      <c r="A34" s="1" t="s">
        <v>82</v>
      </c>
      <c r="C34" s="8">
        <v>290775767</v>
      </c>
      <c r="D34" s="8"/>
      <c r="E34" s="8">
        <v>1451009168955</v>
      </c>
      <c r="F34" s="8"/>
      <c r="G34" s="8">
        <v>1534832407799</v>
      </c>
      <c r="H34" s="8"/>
      <c r="I34" s="8">
        <f t="shared" si="0"/>
        <v>-83823238844</v>
      </c>
      <c r="J34" s="8"/>
      <c r="K34" s="8">
        <v>290775767</v>
      </c>
      <c r="L34" s="8"/>
      <c r="M34" s="8">
        <v>1451009168955</v>
      </c>
      <c r="N34" s="8"/>
      <c r="O34" s="8">
        <v>1915920009371</v>
      </c>
      <c r="P34" s="8"/>
      <c r="Q34" s="8">
        <f t="shared" si="1"/>
        <v>-464910840416</v>
      </c>
    </row>
    <row r="35" spans="1:17">
      <c r="A35" s="1" t="s">
        <v>80</v>
      </c>
      <c r="C35" s="8">
        <v>350708333</v>
      </c>
      <c r="D35" s="8"/>
      <c r="E35" s="8">
        <v>789627965718</v>
      </c>
      <c r="F35" s="8"/>
      <c r="G35" s="8">
        <v>854746815150</v>
      </c>
      <c r="H35" s="8"/>
      <c r="I35" s="8">
        <f t="shared" si="0"/>
        <v>-65118849432</v>
      </c>
      <c r="J35" s="8"/>
      <c r="K35" s="8">
        <v>350708333</v>
      </c>
      <c r="L35" s="8"/>
      <c r="M35" s="8">
        <v>789627965718</v>
      </c>
      <c r="N35" s="8"/>
      <c r="O35" s="8">
        <v>1349716119750</v>
      </c>
      <c r="P35" s="8"/>
      <c r="Q35" s="8">
        <f t="shared" si="1"/>
        <v>-560088154032</v>
      </c>
    </row>
    <row r="36" spans="1:17">
      <c r="A36" s="1" t="s">
        <v>97</v>
      </c>
      <c r="C36" s="8">
        <v>2000000</v>
      </c>
      <c r="D36" s="8"/>
      <c r="E36" s="8">
        <v>33837462000</v>
      </c>
      <c r="F36" s="8"/>
      <c r="G36" s="8">
        <v>35785800000</v>
      </c>
      <c r="H36" s="8"/>
      <c r="I36" s="8">
        <f t="shared" si="0"/>
        <v>-1948338000</v>
      </c>
      <c r="J36" s="8"/>
      <c r="K36" s="8">
        <v>2000000</v>
      </c>
      <c r="L36" s="8"/>
      <c r="M36" s="8">
        <v>33837462000</v>
      </c>
      <c r="N36" s="8"/>
      <c r="O36" s="8">
        <v>44076177010</v>
      </c>
      <c r="P36" s="8"/>
      <c r="Q36" s="8">
        <f t="shared" si="1"/>
        <v>-10238715010</v>
      </c>
    </row>
    <row r="37" spans="1:17">
      <c r="A37" s="1" t="s">
        <v>34</v>
      </c>
      <c r="C37" s="8">
        <v>1500876</v>
      </c>
      <c r="D37" s="8"/>
      <c r="E37" s="8">
        <v>55918128126</v>
      </c>
      <c r="F37" s="8"/>
      <c r="G37" s="8">
        <v>57171362588</v>
      </c>
      <c r="H37" s="8"/>
      <c r="I37" s="8">
        <f t="shared" si="0"/>
        <v>-1253234462</v>
      </c>
      <c r="J37" s="8"/>
      <c r="K37" s="8">
        <v>1500876</v>
      </c>
      <c r="L37" s="8"/>
      <c r="M37" s="8">
        <v>55918128126</v>
      </c>
      <c r="N37" s="8"/>
      <c r="O37" s="8">
        <v>76148913061</v>
      </c>
      <c r="P37" s="8"/>
      <c r="Q37" s="8">
        <f t="shared" si="1"/>
        <v>-20230784935</v>
      </c>
    </row>
    <row r="38" spans="1:17">
      <c r="A38" s="1" t="s">
        <v>76</v>
      </c>
      <c r="C38" s="8">
        <v>1359359</v>
      </c>
      <c r="D38" s="8"/>
      <c r="E38" s="8">
        <v>81616757162</v>
      </c>
      <c r="F38" s="8"/>
      <c r="G38" s="8">
        <v>76387339112</v>
      </c>
      <c r="H38" s="8"/>
      <c r="I38" s="8">
        <f t="shared" si="0"/>
        <v>5229418050</v>
      </c>
      <c r="J38" s="8"/>
      <c r="K38" s="8">
        <v>1359359</v>
      </c>
      <c r="L38" s="8"/>
      <c r="M38" s="8">
        <v>81616757162</v>
      </c>
      <c r="N38" s="8"/>
      <c r="O38" s="8">
        <v>85521929814</v>
      </c>
      <c r="P38" s="8"/>
      <c r="Q38" s="8">
        <f t="shared" si="1"/>
        <v>-3905172652</v>
      </c>
    </row>
    <row r="39" spans="1:17">
      <c r="A39" s="1" t="s">
        <v>94</v>
      </c>
      <c r="C39" s="8">
        <v>1903762</v>
      </c>
      <c r="D39" s="8"/>
      <c r="E39" s="8">
        <v>26172370740</v>
      </c>
      <c r="F39" s="8"/>
      <c r="G39" s="8">
        <v>26398111285</v>
      </c>
      <c r="H39" s="8"/>
      <c r="I39" s="8">
        <f t="shared" si="0"/>
        <v>-225740545</v>
      </c>
      <c r="J39" s="8"/>
      <c r="K39" s="8">
        <v>1903762</v>
      </c>
      <c r="L39" s="8"/>
      <c r="M39" s="8">
        <v>26172370740</v>
      </c>
      <c r="N39" s="8"/>
      <c r="O39" s="8">
        <v>35036942159</v>
      </c>
      <c r="P39" s="8"/>
      <c r="Q39" s="8">
        <f t="shared" si="1"/>
        <v>-8864571419</v>
      </c>
    </row>
    <row r="40" spans="1:17">
      <c r="A40" s="1" t="s">
        <v>73</v>
      </c>
      <c r="C40" s="8">
        <v>7730322</v>
      </c>
      <c r="D40" s="8"/>
      <c r="E40" s="8">
        <v>57478762849</v>
      </c>
      <c r="F40" s="8"/>
      <c r="G40" s="8">
        <v>59169314697</v>
      </c>
      <c r="H40" s="8"/>
      <c r="I40" s="8">
        <f t="shared" si="0"/>
        <v>-1690551848</v>
      </c>
      <c r="J40" s="8"/>
      <c r="K40" s="8">
        <v>7730322</v>
      </c>
      <c r="L40" s="8"/>
      <c r="M40" s="8">
        <v>57478762849</v>
      </c>
      <c r="N40" s="8"/>
      <c r="O40" s="8">
        <v>76612736045</v>
      </c>
      <c r="P40" s="8"/>
      <c r="Q40" s="8">
        <f t="shared" si="1"/>
        <v>-19133973196</v>
      </c>
    </row>
    <row r="41" spans="1:17">
      <c r="A41" s="1" t="s">
        <v>93</v>
      </c>
      <c r="C41" s="8">
        <v>17620000</v>
      </c>
      <c r="D41" s="8"/>
      <c r="E41" s="8">
        <v>818833776750</v>
      </c>
      <c r="F41" s="8"/>
      <c r="G41" s="8">
        <v>791685277200</v>
      </c>
      <c r="H41" s="8"/>
      <c r="I41" s="8">
        <f t="shared" si="0"/>
        <v>27148499550</v>
      </c>
      <c r="J41" s="8"/>
      <c r="K41" s="8">
        <v>17620000</v>
      </c>
      <c r="L41" s="8"/>
      <c r="M41" s="8">
        <v>818833776750</v>
      </c>
      <c r="N41" s="8"/>
      <c r="O41" s="8">
        <v>876633808094</v>
      </c>
      <c r="P41" s="8"/>
      <c r="Q41" s="8">
        <f t="shared" si="1"/>
        <v>-57800031344</v>
      </c>
    </row>
    <row r="42" spans="1:17">
      <c r="A42" s="1" t="s">
        <v>75</v>
      </c>
      <c r="C42" s="8">
        <v>32981561</v>
      </c>
      <c r="D42" s="8"/>
      <c r="E42" s="8">
        <v>227857978948</v>
      </c>
      <c r="F42" s="8"/>
      <c r="G42" s="8">
        <v>255974429514</v>
      </c>
      <c r="H42" s="8"/>
      <c r="I42" s="8">
        <f t="shared" si="0"/>
        <v>-28116450566</v>
      </c>
      <c r="J42" s="8"/>
      <c r="K42" s="8">
        <v>32981561</v>
      </c>
      <c r="L42" s="8"/>
      <c r="M42" s="8">
        <v>227857978948</v>
      </c>
      <c r="N42" s="8"/>
      <c r="O42" s="8">
        <v>260971149086</v>
      </c>
      <c r="P42" s="8"/>
      <c r="Q42" s="8">
        <f t="shared" si="1"/>
        <v>-33113170138</v>
      </c>
    </row>
    <row r="43" spans="1:17">
      <c r="A43" s="1" t="s">
        <v>24</v>
      </c>
      <c r="C43" s="8">
        <v>58410789</v>
      </c>
      <c r="D43" s="8"/>
      <c r="E43" s="8">
        <v>739145106373</v>
      </c>
      <c r="F43" s="8"/>
      <c r="G43" s="8">
        <v>721726132931</v>
      </c>
      <c r="H43" s="8"/>
      <c r="I43" s="8">
        <f t="shared" si="0"/>
        <v>17418973442</v>
      </c>
      <c r="J43" s="8"/>
      <c r="K43" s="8">
        <v>58410789</v>
      </c>
      <c r="L43" s="8"/>
      <c r="M43" s="8">
        <v>739145106373</v>
      </c>
      <c r="N43" s="8"/>
      <c r="O43" s="8">
        <v>771021827771</v>
      </c>
      <c r="P43" s="8"/>
      <c r="Q43" s="8">
        <f t="shared" si="1"/>
        <v>-31876721398</v>
      </c>
    </row>
    <row r="44" spans="1:17">
      <c r="A44" s="1" t="s">
        <v>21</v>
      </c>
      <c r="C44" s="8">
        <v>21077906</v>
      </c>
      <c r="D44" s="8"/>
      <c r="E44" s="8">
        <v>145410297667</v>
      </c>
      <c r="F44" s="8"/>
      <c r="G44" s="8">
        <v>148343646611</v>
      </c>
      <c r="H44" s="8"/>
      <c r="I44" s="8">
        <f t="shared" si="0"/>
        <v>-2933348944</v>
      </c>
      <c r="J44" s="8"/>
      <c r="K44" s="8">
        <v>21077906</v>
      </c>
      <c r="L44" s="8"/>
      <c r="M44" s="8">
        <v>145410297667</v>
      </c>
      <c r="N44" s="8"/>
      <c r="O44" s="8">
        <v>189413077316</v>
      </c>
      <c r="P44" s="8"/>
      <c r="Q44" s="8">
        <f t="shared" si="1"/>
        <v>-44002779649</v>
      </c>
    </row>
    <row r="45" spans="1:17">
      <c r="A45" s="1" t="s">
        <v>86</v>
      </c>
      <c r="C45" s="8">
        <v>23121032</v>
      </c>
      <c r="D45" s="8"/>
      <c r="E45" s="8">
        <v>720301694679</v>
      </c>
      <c r="F45" s="8"/>
      <c r="G45" s="8">
        <v>704906114149</v>
      </c>
      <c r="H45" s="8"/>
      <c r="I45" s="8">
        <f t="shared" si="0"/>
        <v>15395580530</v>
      </c>
      <c r="J45" s="8"/>
      <c r="K45" s="8">
        <v>23121032</v>
      </c>
      <c r="L45" s="8"/>
      <c r="M45" s="8">
        <v>720301694679</v>
      </c>
      <c r="N45" s="8"/>
      <c r="O45" s="8">
        <v>716287806441</v>
      </c>
      <c r="P45" s="8"/>
      <c r="Q45" s="8">
        <f t="shared" si="1"/>
        <v>4013888238</v>
      </c>
    </row>
    <row r="46" spans="1:17">
      <c r="A46" s="1" t="s">
        <v>28</v>
      </c>
      <c r="C46" s="8">
        <v>8812281</v>
      </c>
      <c r="D46" s="8"/>
      <c r="E46" s="8">
        <v>1649654561810</v>
      </c>
      <c r="F46" s="8"/>
      <c r="G46" s="8">
        <v>1519308024640</v>
      </c>
      <c r="H46" s="8"/>
      <c r="I46" s="8">
        <f t="shared" si="0"/>
        <v>130346537170</v>
      </c>
      <c r="J46" s="8"/>
      <c r="K46" s="8">
        <v>8812281</v>
      </c>
      <c r="L46" s="8"/>
      <c r="M46" s="8">
        <v>1649654561810</v>
      </c>
      <c r="N46" s="8"/>
      <c r="O46" s="8">
        <v>1577188311348</v>
      </c>
      <c r="P46" s="8"/>
      <c r="Q46" s="8">
        <f t="shared" si="1"/>
        <v>72466250462</v>
      </c>
    </row>
    <row r="47" spans="1:17">
      <c r="A47" s="1" t="s">
        <v>31</v>
      </c>
      <c r="C47" s="8">
        <v>702559</v>
      </c>
      <c r="D47" s="8"/>
      <c r="E47" s="8">
        <v>69768039517</v>
      </c>
      <c r="F47" s="8"/>
      <c r="G47" s="8">
        <v>77573264064</v>
      </c>
      <c r="H47" s="8"/>
      <c r="I47" s="8">
        <f t="shared" si="0"/>
        <v>-7805224547</v>
      </c>
      <c r="J47" s="8"/>
      <c r="K47" s="8">
        <v>702559</v>
      </c>
      <c r="L47" s="8"/>
      <c r="M47" s="8">
        <v>69768039517</v>
      </c>
      <c r="N47" s="8"/>
      <c r="O47" s="8">
        <v>125765879006</v>
      </c>
      <c r="P47" s="8"/>
      <c r="Q47" s="8">
        <f t="shared" si="1"/>
        <v>-55997839489</v>
      </c>
    </row>
    <row r="48" spans="1:17">
      <c r="A48" s="1" t="s">
        <v>25</v>
      </c>
      <c r="C48" s="8">
        <v>1100000</v>
      </c>
      <c r="D48" s="8"/>
      <c r="E48" s="8">
        <v>79330160250</v>
      </c>
      <c r="F48" s="8"/>
      <c r="G48" s="8">
        <v>79166142000</v>
      </c>
      <c r="H48" s="8"/>
      <c r="I48" s="8">
        <f t="shared" si="0"/>
        <v>164018250</v>
      </c>
      <c r="J48" s="8"/>
      <c r="K48" s="8">
        <v>1100000</v>
      </c>
      <c r="L48" s="8"/>
      <c r="M48" s="8">
        <v>79330160250</v>
      </c>
      <c r="N48" s="8"/>
      <c r="O48" s="8">
        <v>110766991509</v>
      </c>
      <c r="P48" s="8"/>
      <c r="Q48" s="8">
        <f t="shared" si="1"/>
        <v>-31436831259</v>
      </c>
    </row>
    <row r="49" spans="1:17">
      <c r="A49" s="1" t="s">
        <v>55</v>
      </c>
      <c r="C49" s="8">
        <v>71031606</v>
      </c>
      <c r="D49" s="8"/>
      <c r="E49" s="8">
        <v>263442059400</v>
      </c>
      <c r="F49" s="8"/>
      <c r="G49" s="8">
        <v>259695512428</v>
      </c>
      <c r="H49" s="8"/>
      <c r="I49" s="8">
        <f t="shared" si="0"/>
        <v>3746546972</v>
      </c>
      <c r="J49" s="8"/>
      <c r="K49" s="8">
        <v>71031606</v>
      </c>
      <c r="L49" s="8"/>
      <c r="M49" s="8">
        <v>263442059400</v>
      </c>
      <c r="N49" s="8"/>
      <c r="O49" s="8">
        <v>310895463111</v>
      </c>
      <c r="P49" s="8"/>
      <c r="Q49" s="8">
        <f t="shared" si="1"/>
        <v>-47453403711</v>
      </c>
    </row>
    <row r="50" spans="1:17">
      <c r="A50" s="1" t="s">
        <v>17</v>
      </c>
      <c r="C50" s="8">
        <v>12711244</v>
      </c>
      <c r="D50" s="8"/>
      <c r="E50" s="8">
        <v>18018382852</v>
      </c>
      <c r="F50" s="8"/>
      <c r="G50" s="8">
        <v>21695345972</v>
      </c>
      <c r="H50" s="8"/>
      <c r="I50" s="8">
        <f t="shared" si="0"/>
        <v>-3676963120</v>
      </c>
      <c r="J50" s="8"/>
      <c r="K50" s="8">
        <v>12711244</v>
      </c>
      <c r="L50" s="8"/>
      <c r="M50" s="8">
        <v>18018382852</v>
      </c>
      <c r="N50" s="8"/>
      <c r="O50" s="8">
        <v>25308415468</v>
      </c>
      <c r="P50" s="8"/>
      <c r="Q50" s="8">
        <f t="shared" si="1"/>
        <v>-7290032616</v>
      </c>
    </row>
    <row r="51" spans="1:17">
      <c r="A51" s="1" t="s">
        <v>15</v>
      </c>
      <c r="C51" s="8">
        <v>178287065</v>
      </c>
      <c r="D51" s="8"/>
      <c r="E51" s="8">
        <v>250420701089</v>
      </c>
      <c r="F51" s="8"/>
      <c r="G51" s="8">
        <v>306069745775</v>
      </c>
      <c r="H51" s="8"/>
      <c r="I51" s="8">
        <f t="shared" si="0"/>
        <v>-55649044686</v>
      </c>
      <c r="J51" s="8"/>
      <c r="K51" s="8">
        <v>178287065</v>
      </c>
      <c r="L51" s="8"/>
      <c r="M51" s="8">
        <v>250420701089</v>
      </c>
      <c r="N51" s="8"/>
      <c r="O51" s="8">
        <v>384038672620</v>
      </c>
      <c r="P51" s="8"/>
      <c r="Q51" s="8">
        <f t="shared" si="1"/>
        <v>-133617971531</v>
      </c>
    </row>
    <row r="52" spans="1:17">
      <c r="A52" s="1" t="s">
        <v>74</v>
      </c>
      <c r="C52" s="8">
        <v>2473549</v>
      </c>
      <c r="D52" s="8"/>
      <c r="E52" s="8">
        <v>20777125190</v>
      </c>
      <c r="F52" s="8"/>
      <c r="G52" s="8">
        <v>21514774605</v>
      </c>
      <c r="H52" s="8"/>
      <c r="I52" s="8">
        <f t="shared" si="0"/>
        <v>-737649415</v>
      </c>
      <c r="J52" s="8"/>
      <c r="K52" s="8">
        <v>2473549</v>
      </c>
      <c r="L52" s="8"/>
      <c r="M52" s="8">
        <v>20777125190</v>
      </c>
      <c r="N52" s="8"/>
      <c r="O52" s="8">
        <v>26334084118</v>
      </c>
      <c r="P52" s="8"/>
      <c r="Q52" s="8">
        <f t="shared" si="1"/>
        <v>-5556958928</v>
      </c>
    </row>
    <row r="53" spans="1:17">
      <c r="A53" s="1" t="s">
        <v>72</v>
      </c>
      <c r="C53" s="8">
        <v>45861974</v>
      </c>
      <c r="D53" s="8"/>
      <c r="E53" s="8">
        <v>524730486381</v>
      </c>
      <c r="F53" s="8"/>
      <c r="G53" s="8">
        <v>535215978290</v>
      </c>
      <c r="H53" s="8"/>
      <c r="I53" s="8">
        <f t="shared" si="0"/>
        <v>-10485491909</v>
      </c>
      <c r="J53" s="8"/>
      <c r="K53" s="8">
        <v>45861974</v>
      </c>
      <c r="L53" s="8"/>
      <c r="M53" s="8">
        <v>524730486381</v>
      </c>
      <c r="N53" s="8"/>
      <c r="O53" s="8">
        <v>719851814071</v>
      </c>
      <c r="P53" s="8"/>
      <c r="Q53" s="8">
        <f t="shared" si="1"/>
        <v>-195121327690</v>
      </c>
    </row>
    <row r="54" spans="1:17">
      <c r="A54" s="1" t="s">
        <v>57</v>
      </c>
      <c r="C54" s="8">
        <v>10944108</v>
      </c>
      <c r="D54" s="8"/>
      <c r="E54" s="8">
        <v>127392979427</v>
      </c>
      <c r="F54" s="8"/>
      <c r="G54" s="8">
        <v>124673231787</v>
      </c>
      <c r="H54" s="8"/>
      <c r="I54" s="8">
        <f t="shared" si="0"/>
        <v>2719747640</v>
      </c>
      <c r="J54" s="8"/>
      <c r="K54" s="8">
        <v>10944108</v>
      </c>
      <c r="L54" s="8"/>
      <c r="M54" s="8">
        <v>127392979427</v>
      </c>
      <c r="N54" s="8"/>
      <c r="O54" s="8">
        <v>154111508822</v>
      </c>
      <c r="P54" s="8"/>
      <c r="Q54" s="8">
        <f t="shared" si="1"/>
        <v>-26718529395</v>
      </c>
    </row>
    <row r="55" spans="1:17">
      <c r="A55" s="1" t="s">
        <v>87</v>
      </c>
      <c r="C55" s="8">
        <v>6800000</v>
      </c>
      <c r="D55" s="8"/>
      <c r="E55" s="8">
        <v>93349247400</v>
      </c>
      <c r="F55" s="8"/>
      <c r="G55" s="8">
        <v>96334212715</v>
      </c>
      <c r="H55" s="8"/>
      <c r="I55" s="8">
        <f t="shared" si="0"/>
        <v>-2984965315</v>
      </c>
      <c r="J55" s="8"/>
      <c r="K55" s="8">
        <v>6800000</v>
      </c>
      <c r="L55" s="8"/>
      <c r="M55" s="8">
        <v>93349247400</v>
      </c>
      <c r="N55" s="8"/>
      <c r="O55" s="8">
        <v>121349815687</v>
      </c>
      <c r="P55" s="8"/>
      <c r="Q55" s="8">
        <f t="shared" si="1"/>
        <v>-28000568287</v>
      </c>
    </row>
    <row r="56" spans="1:17">
      <c r="A56" s="1" t="s">
        <v>83</v>
      </c>
      <c r="C56" s="8">
        <v>26133395</v>
      </c>
      <c r="D56" s="8"/>
      <c r="E56" s="8">
        <v>131707959589</v>
      </c>
      <c r="F56" s="8"/>
      <c r="G56" s="8">
        <v>133526412680</v>
      </c>
      <c r="H56" s="8"/>
      <c r="I56" s="8">
        <f t="shared" si="0"/>
        <v>-1818453091</v>
      </c>
      <c r="J56" s="8"/>
      <c r="K56" s="8">
        <v>26133395</v>
      </c>
      <c r="L56" s="8"/>
      <c r="M56" s="8">
        <v>131707959589</v>
      </c>
      <c r="N56" s="8"/>
      <c r="O56" s="8">
        <v>146512563251</v>
      </c>
      <c r="P56" s="8"/>
      <c r="Q56" s="8">
        <f t="shared" si="1"/>
        <v>-14804603662</v>
      </c>
    </row>
    <row r="57" spans="1:17">
      <c r="A57" s="1" t="s">
        <v>88</v>
      </c>
      <c r="C57" s="8">
        <v>51203715</v>
      </c>
      <c r="D57" s="8"/>
      <c r="E57" s="8">
        <v>1226667174787</v>
      </c>
      <c r="F57" s="8"/>
      <c r="G57" s="8">
        <v>1309632631007</v>
      </c>
      <c r="H57" s="8"/>
      <c r="I57" s="8">
        <f t="shared" si="0"/>
        <v>-82965456220</v>
      </c>
      <c r="J57" s="8"/>
      <c r="K57" s="8">
        <v>51203715</v>
      </c>
      <c r="L57" s="8"/>
      <c r="M57" s="8">
        <v>1226667174787</v>
      </c>
      <c r="N57" s="8"/>
      <c r="O57" s="8">
        <v>1268404398154</v>
      </c>
      <c r="P57" s="8"/>
      <c r="Q57" s="8">
        <f t="shared" si="1"/>
        <v>-41737223367</v>
      </c>
    </row>
    <row r="58" spans="1:17">
      <c r="A58" s="1" t="s">
        <v>98</v>
      </c>
      <c r="C58" s="8">
        <v>19080224</v>
      </c>
      <c r="D58" s="8"/>
      <c r="E58" s="8">
        <v>78427290718</v>
      </c>
      <c r="F58" s="8"/>
      <c r="G58" s="8">
        <v>75961620152</v>
      </c>
      <c r="H58" s="8"/>
      <c r="I58" s="8">
        <f t="shared" si="0"/>
        <v>2465670566</v>
      </c>
      <c r="J58" s="8"/>
      <c r="K58" s="8">
        <v>19080224</v>
      </c>
      <c r="L58" s="8"/>
      <c r="M58" s="8">
        <v>78427290718</v>
      </c>
      <c r="N58" s="8"/>
      <c r="O58" s="8">
        <v>97109487089</v>
      </c>
      <c r="P58" s="8"/>
      <c r="Q58" s="8">
        <f t="shared" si="1"/>
        <v>-18682196371</v>
      </c>
    </row>
    <row r="59" spans="1:17">
      <c r="A59" s="1" t="s">
        <v>49</v>
      </c>
      <c r="C59" s="8">
        <v>8300000</v>
      </c>
      <c r="D59" s="8"/>
      <c r="E59" s="8">
        <v>53876515950</v>
      </c>
      <c r="F59" s="8"/>
      <c r="G59" s="8">
        <v>55799290806</v>
      </c>
      <c r="H59" s="8"/>
      <c r="I59" s="8">
        <f t="shared" si="0"/>
        <v>-1922774856</v>
      </c>
      <c r="J59" s="8"/>
      <c r="K59" s="8">
        <v>8300000</v>
      </c>
      <c r="L59" s="8"/>
      <c r="M59" s="8">
        <v>53876515950</v>
      </c>
      <c r="N59" s="8"/>
      <c r="O59" s="8">
        <v>72446308722</v>
      </c>
      <c r="P59" s="8"/>
      <c r="Q59" s="8">
        <f t="shared" si="1"/>
        <v>-18569792772</v>
      </c>
    </row>
    <row r="60" spans="1:17">
      <c r="A60" s="1" t="s">
        <v>30</v>
      </c>
      <c r="C60" s="8">
        <v>243478</v>
      </c>
      <c r="D60" s="8"/>
      <c r="E60" s="8">
        <v>9039794575</v>
      </c>
      <c r="F60" s="8"/>
      <c r="G60" s="8">
        <v>9533534359</v>
      </c>
      <c r="H60" s="8"/>
      <c r="I60" s="8">
        <f t="shared" si="0"/>
        <v>-493739784</v>
      </c>
      <c r="J60" s="8"/>
      <c r="K60" s="8">
        <v>243478</v>
      </c>
      <c r="L60" s="8"/>
      <c r="M60" s="8">
        <v>9039794575</v>
      </c>
      <c r="N60" s="8"/>
      <c r="O60" s="8">
        <v>11840073644</v>
      </c>
      <c r="P60" s="8"/>
      <c r="Q60" s="8">
        <f t="shared" si="1"/>
        <v>-2800279069</v>
      </c>
    </row>
    <row r="61" spans="1:17">
      <c r="A61" s="1" t="s">
        <v>78</v>
      </c>
      <c r="C61" s="8">
        <v>22399700</v>
      </c>
      <c r="D61" s="8"/>
      <c r="E61" s="8">
        <v>375411871295</v>
      </c>
      <c r="F61" s="8"/>
      <c r="G61" s="8">
        <v>375411871295</v>
      </c>
      <c r="H61" s="8"/>
      <c r="I61" s="8">
        <f t="shared" si="0"/>
        <v>0</v>
      </c>
      <c r="J61" s="8"/>
      <c r="K61" s="8">
        <v>22399700</v>
      </c>
      <c r="L61" s="8"/>
      <c r="M61" s="8">
        <v>375411871295</v>
      </c>
      <c r="N61" s="8"/>
      <c r="O61" s="8">
        <v>275658301698</v>
      </c>
      <c r="P61" s="8"/>
      <c r="Q61" s="8">
        <f t="shared" si="1"/>
        <v>99753569597</v>
      </c>
    </row>
    <row r="62" spans="1:17">
      <c r="A62" s="1" t="s">
        <v>96</v>
      </c>
      <c r="C62" s="8">
        <v>663903</v>
      </c>
      <c r="D62" s="8"/>
      <c r="E62" s="8">
        <v>2329633303</v>
      </c>
      <c r="F62" s="8"/>
      <c r="G62" s="8">
        <v>2388369100</v>
      </c>
      <c r="H62" s="8"/>
      <c r="I62" s="8">
        <f t="shared" si="0"/>
        <v>-58735797</v>
      </c>
      <c r="J62" s="8"/>
      <c r="K62" s="8">
        <v>663903</v>
      </c>
      <c r="L62" s="8"/>
      <c r="M62" s="8">
        <v>2329633303</v>
      </c>
      <c r="N62" s="8"/>
      <c r="O62" s="8">
        <v>1857107114</v>
      </c>
      <c r="P62" s="8"/>
      <c r="Q62" s="8">
        <f t="shared" si="1"/>
        <v>472526189</v>
      </c>
    </row>
    <row r="63" spans="1:17">
      <c r="A63" s="1" t="s">
        <v>84</v>
      </c>
      <c r="C63" s="8">
        <v>91735821</v>
      </c>
      <c r="D63" s="8"/>
      <c r="E63" s="8">
        <v>179644285944</v>
      </c>
      <c r="F63" s="8"/>
      <c r="G63" s="8">
        <v>207639613753</v>
      </c>
      <c r="H63" s="8"/>
      <c r="I63" s="8">
        <f t="shared" si="0"/>
        <v>-27995327809</v>
      </c>
      <c r="J63" s="8"/>
      <c r="K63" s="8">
        <v>91735821</v>
      </c>
      <c r="L63" s="8"/>
      <c r="M63" s="8">
        <v>179644285944</v>
      </c>
      <c r="N63" s="8"/>
      <c r="O63" s="8">
        <v>225604042348</v>
      </c>
      <c r="P63" s="8"/>
      <c r="Q63" s="8">
        <f t="shared" si="1"/>
        <v>-45959756404</v>
      </c>
    </row>
    <row r="64" spans="1:17">
      <c r="A64" s="1" t="s">
        <v>23</v>
      </c>
      <c r="C64" s="8">
        <v>19557736</v>
      </c>
      <c r="D64" s="8"/>
      <c r="E64" s="8">
        <v>89391407630</v>
      </c>
      <c r="F64" s="8"/>
      <c r="G64" s="8">
        <v>94737783685</v>
      </c>
      <c r="H64" s="8"/>
      <c r="I64" s="8">
        <f t="shared" si="0"/>
        <v>-5346376055</v>
      </c>
      <c r="J64" s="8"/>
      <c r="K64" s="8">
        <v>19557736</v>
      </c>
      <c r="L64" s="8"/>
      <c r="M64" s="8">
        <v>89391407630</v>
      </c>
      <c r="N64" s="8"/>
      <c r="O64" s="8">
        <v>114098893268</v>
      </c>
      <c r="P64" s="8"/>
      <c r="Q64" s="8">
        <f t="shared" si="1"/>
        <v>-24707485638</v>
      </c>
    </row>
    <row r="65" spans="1:17">
      <c r="A65" s="1" t="s">
        <v>90</v>
      </c>
      <c r="C65" s="8">
        <v>539285</v>
      </c>
      <c r="D65" s="8"/>
      <c r="E65" s="8">
        <v>7006516643</v>
      </c>
      <c r="F65" s="8"/>
      <c r="G65" s="8">
        <v>2095482986</v>
      </c>
      <c r="H65" s="8"/>
      <c r="I65" s="8">
        <f t="shared" si="0"/>
        <v>4911033657</v>
      </c>
      <c r="J65" s="8"/>
      <c r="K65" s="8">
        <v>539285</v>
      </c>
      <c r="L65" s="8"/>
      <c r="M65" s="8">
        <v>7006516643</v>
      </c>
      <c r="N65" s="8"/>
      <c r="O65" s="8">
        <v>9091853494</v>
      </c>
      <c r="P65" s="8"/>
      <c r="Q65" s="8">
        <f t="shared" si="1"/>
        <v>-2085336851</v>
      </c>
    </row>
    <row r="66" spans="1:17">
      <c r="A66" s="1" t="s">
        <v>27</v>
      </c>
      <c r="C66" s="8">
        <v>185897164</v>
      </c>
      <c r="D66" s="8"/>
      <c r="E66" s="8">
        <v>415595129641</v>
      </c>
      <c r="F66" s="8"/>
      <c r="G66" s="8">
        <v>427052176345</v>
      </c>
      <c r="H66" s="8"/>
      <c r="I66" s="8">
        <f t="shared" si="0"/>
        <v>-11457046704</v>
      </c>
      <c r="J66" s="8"/>
      <c r="K66" s="8">
        <v>185897164</v>
      </c>
      <c r="L66" s="8"/>
      <c r="M66" s="8">
        <v>415595129641</v>
      </c>
      <c r="N66" s="8"/>
      <c r="O66" s="8">
        <v>412453681352</v>
      </c>
      <c r="P66" s="8"/>
      <c r="Q66" s="8">
        <f t="shared" si="1"/>
        <v>3141448289</v>
      </c>
    </row>
    <row r="67" spans="1:17">
      <c r="A67" s="1" t="s">
        <v>39</v>
      </c>
      <c r="C67" s="8">
        <v>14703312</v>
      </c>
      <c r="D67" s="8"/>
      <c r="E67" s="8">
        <v>68972088998</v>
      </c>
      <c r="F67" s="8"/>
      <c r="G67" s="8">
        <v>96007742754</v>
      </c>
      <c r="H67" s="8"/>
      <c r="I67" s="8">
        <f t="shared" si="0"/>
        <v>-27035653756</v>
      </c>
      <c r="J67" s="8"/>
      <c r="K67" s="8">
        <v>14703312</v>
      </c>
      <c r="L67" s="8"/>
      <c r="M67" s="8">
        <v>68972088998</v>
      </c>
      <c r="N67" s="8"/>
      <c r="O67" s="8">
        <v>97659221977</v>
      </c>
      <c r="P67" s="8"/>
      <c r="Q67" s="8">
        <f t="shared" si="1"/>
        <v>-28687132979</v>
      </c>
    </row>
    <row r="68" spans="1:17">
      <c r="A68" s="1" t="s">
        <v>40</v>
      </c>
      <c r="C68" s="8">
        <v>10200000</v>
      </c>
      <c r="D68" s="8"/>
      <c r="E68" s="8">
        <v>50696550000</v>
      </c>
      <c r="F68" s="8"/>
      <c r="G68" s="8">
        <v>50024969860</v>
      </c>
      <c r="H68" s="8"/>
      <c r="I68" s="8">
        <f t="shared" si="0"/>
        <v>671580140</v>
      </c>
      <c r="J68" s="8"/>
      <c r="K68" s="8">
        <v>10200000</v>
      </c>
      <c r="L68" s="8"/>
      <c r="M68" s="8">
        <v>50696550000</v>
      </c>
      <c r="N68" s="8"/>
      <c r="O68" s="8">
        <v>51162958325</v>
      </c>
      <c r="P68" s="8"/>
      <c r="Q68" s="8">
        <f t="shared" si="1"/>
        <v>-466408325</v>
      </c>
    </row>
    <row r="69" spans="1:17">
      <c r="A69" s="1" t="s">
        <v>33</v>
      </c>
      <c r="C69" s="8">
        <v>2784302</v>
      </c>
      <c r="D69" s="8"/>
      <c r="E69" s="8">
        <v>237665439064</v>
      </c>
      <c r="F69" s="8"/>
      <c r="G69" s="8">
        <v>247546254453</v>
      </c>
      <c r="H69" s="8"/>
      <c r="I69" s="8">
        <f t="shared" si="0"/>
        <v>-9880815389</v>
      </c>
      <c r="J69" s="8"/>
      <c r="K69" s="8">
        <v>2784302</v>
      </c>
      <c r="L69" s="8"/>
      <c r="M69" s="8">
        <v>237665439064</v>
      </c>
      <c r="N69" s="8"/>
      <c r="O69" s="8">
        <v>349952465997</v>
      </c>
      <c r="P69" s="8"/>
      <c r="Q69" s="8">
        <f t="shared" si="1"/>
        <v>-112287026933</v>
      </c>
    </row>
    <row r="70" spans="1:17">
      <c r="A70" s="1" t="s">
        <v>37</v>
      </c>
      <c r="C70" s="8">
        <v>3420000</v>
      </c>
      <c r="D70" s="8"/>
      <c r="E70" s="8">
        <v>391843774260</v>
      </c>
      <c r="F70" s="8"/>
      <c r="G70" s="8">
        <v>394699481100</v>
      </c>
      <c r="H70" s="8"/>
      <c r="I70" s="8">
        <f t="shared" si="0"/>
        <v>-2855706840</v>
      </c>
      <c r="J70" s="8"/>
      <c r="K70" s="8">
        <v>3420000</v>
      </c>
      <c r="L70" s="8"/>
      <c r="M70" s="8">
        <v>391843774260</v>
      </c>
      <c r="N70" s="8"/>
      <c r="O70" s="8">
        <v>555944928185</v>
      </c>
      <c r="P70" s="8"/>
      <c r="Q70" s="8">
        <f t="shared" si="1"/>
        <v>-164101153925</v>
      </c>
    </row>
    <row r="71" spans="1:17">
      <c r="A71" s="1" t="s">
        <v>59</v>
      </c>
      <c r="C71" s="8">
        <v>11359792</v>
      </c>
      <c r="D71" s="8"/>
      <c r="E71" s="8">
        <v>46049596646</v>
      </c>
      <c r="F71" s="8"/>
      <c r="G71" s="8">
        <v>43576604575</v>
      </c>
      <c r="H71" s="8"/>
      <c r="I71" s="8">
        <f t="shared" si="0"/>
        <v>2472992071</v>
      </c>
      <c r="J71" s="8"/>
      <c r="K71" s="8">
        <v>11359792</v>
      </c>
      <c r="L71" s="8"/>
      <c r="M71" s="8">
        <v>46049596646</v>
      </c>
      <c r="N71" s="8"/>
      <c r="O71" s="8">
        <v>39850178167</v>
      </c>
      <c r="P71" s="8"/>
      <c r="Q71" s="8">
        <f t="shared" si="1"/>
        <v>6199418479</v>
      </c>
    </row>
    <row r="72" spans="1:17">
      <c r="A72" s="1" t="s">
        <v>36</v>
      </c>
      <c r="C72" s="8">
        <v>14769941</v>
      </c>
      <c r="D72" s="8"/>
      <c r="E72" s="8">
        <v>257816970984</v>
      </c>
      <c r="F72" s="8"/>
      <c r="G72" s="8">
        <v>250622761657</v>
      </c>
      <c r="H72" s="8"/>
      <c r="I72" s="8">
        <f t="shared" si="0"/>
        <v>7194209327</v>
      </c>
      <c r="J72" s="8"/>
      <c r="K72" s="8">
        <v>14769941</v>
      </c>
      <c r="L72" s="8"/>
      <c r="M72" s="8">
        <v>257816970984</v>
      </c>
      <c r="N72" s="8"/>
      <c r="O72" s="8">
        <v>308700489422</v>
      </c>
      <c r="P72" s="8"/>
      <c r="Q72" s="8">
        <f t="shared" si="1"/>
        <v>-50883518438</v>
      </c>
    </row>
    <row r="73" spans="1:17">
      <c r="A73" s="1" t="s">
        <v>54</v>
      </c>
      <c r="C73" s="8">
        <v>10944108</v>
      </c>
      <c r="D73" s="8"/>
      <c r="E73" s="8">
        <v>104427430360</v>
      </c>
      <c r="F73" s="8"/>
      <c r="G73" s="8">
        <v>113794241230</v>
      </c>
      <c r="H73" s="8"/>
      <c r="I73" s="8">
        <f t="shared" ref="I73:I115" si="2">E73-G73</f>
        <v>-9366810870</v>
      </c>
      <c r="J73" s="8"/>
      <c r="K73" s="8">
        <v>10944108</v>
      </c>
      <c r="L73" s="8"/>
      <c r="M73" s="8">
        <v>104427430360</v>
      </c>
      <c r="N73" s="8"/>
      <c r="O73" s="8">
        <v>104264516916</v>
      </c>
      <c r="P73" s="8"/>
      <c r="Q73" s="8">
        <f t="shared" ref="Q73:Q115" si="3">M73-O73</f>
        <v>162913444</v>
      </c>
    </row>
    <row r="74" spans="1:17">
      <c r="A74" s="1" t="s">
        <v>99</v>
      </c>
      <c r="C74" s="8">
        <v>8821987</v>
      </c>
      <c r="D74" s="8"/>
      <c r="E74" s="8">
        <v>32613756283</v>
      </c>
      <c r="F74" s="8"/>
      <c r="G74" s="8">
        <v>4066936007</v>
      </c>
      <c r="H74" s="8"/>
      <c r="I74" s="8">
        <f t="shared" si="2"/>
        <v>28546820276</v>
      </c>
      <c r="J74" s="8"/>
      <c r="K74" s="8">
        <v>8821987</v>
      </c>
      <c r="L74" s="8"/>
      <c r="M74" s="8">
        <v>32613756283</v>
      </c>
      <c r="N74" s="8"/>
      <c r="O74" s="8">
        <v>4066936007</v>
      </c>
      <c r="P74" s="8"/>
      <c r="Q74" s="8">
        <f t="shared" si="3"/>
        <v>28546820276</v>
      </c>
    </row>
    <row r="75" spans="1:17">
      <c r="A75" s="1" t="s">
        <v>77</v>
      </c>
      <c r="C75" s="8">
        <v>561012</v>
      </c>
      <c r="D75" s="8"/>
      <c r="E75" s="8">
        <v>16730219358</v>
      </c>
      <c r="F75" s="8"/>
      <c r="G75" s="8">
        <v>18459008691</v>
      </c>
      <c r="H75" s="8"/>
      <c r="I75" s="8">
        <f t="shared" si="2"/>
        <v>-1728789333</v>
      </c>
      <c r="J75" s="8"/>
      <c r="K75" s="8">
        <v>561012</v>
      </c>
      <c r="L75" s="8"/>
      <c r="M75" s="8">
        <v>16730219358</v>
      </c>
      <c r="N75" s="8"/>
      <c r="O75" s="8">
        <v>19936844734</v>
      </c>
      <c r="P75" s="8"/>
      <c r="Q75" s="8">
        <f t="shared" si="3"/>
        <v>-3206625376</v>
      </c>
    </row>
    <row r="76" spans="1:17">
      <c r="A76" s="1" t="s">
        <v>45</v>
      </c>
      <c r="C76" s="8">
        <v>25100</v>
      </c>
      <c r="D76" s="8"/>
      <c r="E76" s="8">
        <v>35603514107</v>
      </c>
      <c r="F76" s="8"/>
      <c r="G76" s="8">
        <v>34187913922</v>
      </c>
      <c r="H76" s="8"/>
      <c r="I76" s="8">
        <f t="shared" si="2"/>
        <v>1415600185</v>
      </c>
      <c r="J76" s="8"/>
      <c r="K76" s="8">
        <v>25100</v>
      </c>
      <c r="L76" s="8"/>
      <c r="M76" s="8">
        <v>35603514107</v>
      </c>
      <c r="N76" s="8"/>
      <c r="O76" s="8">
        <v>33963206574</v>
      </c>
      <c r="P76" s="8"/>
      <c r="Q76" s="8">
        <f t="shared" si="3"/>
        <v>1640307533</v>
      </c>
    </row>
    <row r="77" spans="1:17">
      <c r="A77" s="1" t="s">
        <v>67</v>
      </c>
      <c r="C77" s="8">
        <v>5409630</v>
      </c>
      <c r="D77" s="8"/>
      <c r="E77" s="8">
        <v>281777997558</v>
      </c>
      <c r="F77" s="8"/>
      <c r="G77" s="8">
        <v>269409879345</v>
      </c>
      <c r="H77" s="8"/>
      <c r="I77" s="8">
        <f t="shared" si="2"/>
        <v>12368118213</v>
      </c>
      <c r="J77" s="8"/>
      <c r="K77" s="8">
        <v>5409630</v>
      </c>
      <c r="L77" s="8"/>
      <c r="M77" s="8">
        <v>281777997558</v>
      </c>
      <c r="N77" s="8"/>
      <c r="O77" s="8">
        <v>290859318101</v>
      </c>
      <c r="P77" s="8"/>
      <c r="Q77" s="8">
        <f t="shared" si="3"/>
        <v>-9081320543</v>
      </c>
    </row>
    <row r="78" spans="1:17">
      <c r="A78" s="1" t="s">
        <v>29</v>
      </c>
      <c r="C78" s="8">
        <v>23004504</v>
      </c>
      <c r="D78" s="8"/>
      <c r="E78" s="8">
        <v>203750558362</v>
      </c>
      <c r="F78" s="8"/>
      <c r="G78" s="8">
        <v>218614516043</v>
      </c>
      <c r="H78" s="8"/>
      <c r="I78" s="8">
        <f t="shared" si="2"/>
        <v>-14863957681</v>
      </c>
      <c r="J78" s="8"/>
      <c r="K78" s="8">
        <v>23004504</v>
      </c>
      <c r="L78" s="8"/>
      <c r="M78" s="8">
        <v>203750558362</v>
      </c>
      <c r="N78" s="8"/>
      <c r="O78" s="8">
        <v>297507829905</v>
      </c>
      <c r="P78" s="8"/>
      <c r="Q78" s="8">
        <f t="shared" si="3"/>
        <v>-93757271543</v>
      </c>
    </row>
    <row r="79" spans="1:17">
      <c r="A79" s="1" t="s">
        <v>38</v>
      </c>
      <c r="C79" s="8">
        <v>1780100</v>
      </c>
      <c r="D79" s="8"/>
      <c r="E79" s="8">
        <v>119353341917</v>
      </c>
      <c r="F79" s="8"/>
      <c r="G79" s="8">
        <v>105595923576</v>
      </c>
      <c r="H79" s="8"/>
      <c r="I79" s="8">
        <f t="shared" si="2"/>
        <v>13757418341</v>
      </c>
      <c r="J79" s="8"/>
      <c r="K79" s="8">
        <v>1780100</v>
      </c>
      <c r="L79" s="8"/>
      <c r="M79" s="8">
        <v>119353341917</v>
      </c>
      <c r="N79" s="8"/>
      <c r="O79" s="8">
        <v>158901856619</v>
      </c>
      <c r="P79" s="8"/>
      <c r="Q79" s="8">
        <f t="shared" si="3"/>
        <v>-39548514702</v>
      </c>
    </row>
    <row r="80" spans="1:17">
      <c r="A80" s="1" t="s">
        <v>61</v>
      </c>
      <c r="C80" s="8">
        <v>119166666</v>
      </c>
      <c r="D80" s="8"/>
      <c r="E80" s="8">
        <v>387474889207</v>
      </c>
      <c r="F80" s="8"/>
      <c r="G80" s="8">
        <v>568833512067</v>
      </c>
      <c r="H80" s="8"/>
      <c r="I80" s="8">
        <f t="shared" si="2"/>
        <v>-181358622860</v>
      </c>
      <c r="J80" s="8"/>
      <c r="K80" s="8">
        <v>119166666</v>
      </c>
      <c r="L80" s="8"/>
      <c r="M80" s="8">
        <v>387474889207</v>
      </c>
      <c r="N80" s="8"/>
      <c r="O80" s="8">
        <v>487320834141</v>
      </c>
      <c r="P80" s="8"/>
      <c r="Q80" s="8">
        <f t="shared" si="3"/>
        <v>-99845944934</v>
      </c>
    </row>
    <row r="81" spans="1:17">
      <c r="A81" s="1" t="s">
        <v>60</v>
      </c>
      <c r="C81" s="8">
        <v>370757035</v>
      </c>
      <c r="D81" s="8"/>
      <c r="E81" s="8">
        <v>336118539945</v>
      </c>
      <c r="F81" s="8"/>
      <c r="G81" s="8">
        <v>352633576151</v>
      </c>
      <c r="H81" s="8"/>
      <c r="I81" s="8">
        <f t="shared" si="2"/>
        <v>-16515036206</v>
      </c>
      <c r="J81" s="8"/>
      <c r="K81" s="8">
        <v>370757035</v>
      </c>
      <c r="L81" s="8"/>
      <c r="M81" s="8">
        <v>336118539945</v>
      </c>
      <c r="N81" s="8"/>
      <c r="O81" s="8">
        <v>376622598902</v>
      </c>
      <c r="P81" s="8"/>
      <c r="Q81" s="8">
        <f t="shared" si="3"/>
        <v>-40504058957</v>
      </c>
    </row>
    <row r="82" spans="1:17">
      <c r="A82" s="1" t="s">
        <v>44</v>
      </c>
      <c r="C82" s="8">
        <v>4300</v>
      </c>
      <c r="D82" s="8"/>
      <c r="E82" s="8">
        <v>6100231367</v>
      </c>
      <c r="F82" s="8"/>
      <c r="G82" s="8">
        <v>5859968571</v>
      </c>
      <c r="H82" s="8"/>
      <c r="I82" s="8">
        <f t="shared" si="2"/>
        <v>240262796</v>
      </c>
      <c r="J82" s="8"/>
      <c r="K82" s="8">
        <v>4300</v>
      </c>
      <c r="L82" s="8"/>
      <c r="M82" s="8">
        <v>6100231367</v>
      </c>
      <c r="N82" s="8"/>
      <c r="O82" s="8">
        <v>6660414889</v>
      </c>
      <c r="P82" s="8"/>
      <c r="Q82" s="8">
        <f t="shared" si="3"/>
        <v>-560183522</v>
      </c>
    </row>
    <row r="83" spans="1:17">
      <c r="A83" s="1" t="s">
        <v>26</v>
      </c>
      <c r="C83" s="8">
        <v>2527944</v>
      </c>
      <c r="D83" s="8"/>
      <c r="E83" s="8">
        <v>232116825465</v>
      </c>
      <c r="F83" s="8"/>
      <c r="G83" s="8">
        <v>240861726977</v>
      </c>
      <c r="H83" s="8"/>
      <c r="I83" s="8">
        <f t="shared" si="2"/>
        <v>-8744901512</v>
      </c>
      <c r="J83" s="8"/>
      <c r="K83" s="8">
        <v>2527944</v>
      </c>
      <c r="L83" s="8"/>
      <c r="M83" s="8">
        <v>232116825465</v>
      </c>
      <c r="N83" s="8"/>
      <c r="O83" s="8">
        <v>232897407200</v>
      </c>
      <c r="P83" s="8"/>
      <c r="Q83" s="8">
        <f t="shared" si="3"/>
        <v>-780581735</v>
      </c>
    </row>
    <row r="84" spans="1:17">
      <c r="A84" s="1" t="s">
        <v>32</v>
      </c>
      <c r="C84" s="8">
        <v>4900000</v>
      </c>
      <c r="D84" s="8"/>
      <c r="E84" s="8">
        <v>302528182950</v>
      </c>
      <c r="F84" s="8"/>
      <c r="G84" s="8">
        <v>336380555700</v>
      </c>
      <c r="H84" s="8"/>
      <c r="I84" s="8">
        <f t="shared" si="2"/>
        <v>-33852372750</v>
      </c>
      <c r="J84" s="8"/>
      <c r="K84" s="8">
        <v>4900000</v>
      </c>
      <c r="L84" s="8"/>
      <c r="M84" s="8">
        <v>302528182950</v>
      </c>
      <c r="N84" s="8"/>
      <c r="O84" s="8">
        <v>479973066300</v>
      </c>
      <c r="P84" s="8"/>
      <c r="Q84" s="8">
        <f t="shared" si="3"/>
        <v>-177444883350</v>
      </c>
    </row>
    <row r="85" spans="1:17">
      <c r="A85" s="1" t="s">
        <v>56</v>
      </c>
      <c r="C85" s="8">
        <v>22520062</v>
      </c>
      <c r="D85" s="8"/>
      <c r="E85" s="8">
        <v>186028222014</v>
      </c>
      <c r="F85" s="8"/>
      <c r="G85" s="8">
        <v>163866015059</v>
      </c>
      <c r="H85" s="8"/>
      <c r="I85" s="8">
        <f t="shared" si="2"/>
        <v>22162206955</v>
      </c>
      <c r="J85" s="8"/>
      <c r="K85" s="8">
        <v>22520062</v>
      </c>
      <c r="L85" s="8"/>
      <c r="M85" s="8">
        <v>186028222014</v>
      </c>
      <c r="N85" s="8"/>
      <c r="O85" s="8">
        <v>130700652544</v>
      </c>
      <c r="P85" s="8"/>
      <c r="Q85" s="8">
        <f t="shared" si="3"/>
        <v>55327569470</v>
      </c>
    </row>
    <row r="86" spans="1:17">
      <c r="A86" s="1" t="s">
        <v>19</v>
      </c>
      <c r="C86" s="8">
        <v>39823141</v>
      </c>
      <c r="D86" s="8"/>
      <c r="E86" s="8">
        <v>120500372438</v>
      </c>
      <c r="F86" s="8"/>
      <c r="G86" s="8">
        <v>120817061985</v>
      </c>
      <c r="H86" s="8"/>
      <c r="I86" s="8">
        <f t="shared" si="2"/>
        <v>-316689547</v>
      </c>
      <c r="J86" s="8"/>
      <c r="K86" s="8">
        <v>39823141</v>
      </c>
      <c r="L86" s="8"/>
      <c r="M86" s="8">
        <v>120500372438</v>
      </c>
      <c r="N86" s="8"/>
      <c r="O86" s="8">
        <v>112048770373</v>
      </c>
      <c r="P86" s="8"/>
      <c r="Q86" s="8">
        <f t="shared" si="3"/>
        <v>8451602065</v>
      </c>
    </row>
    <row r="87" spans="1:17">
      <c r="A87" s="1" t="s">
        <v>50</v>
      </c>
      <c r="C87" s="8">
        <v>15873559</v>
      </c>
      <c r="D87" s="8"/>
      <c r="E87" s="8">
        <v>31242640421</v>
      </c>
      <c r="F87" s="8"/>
      <c r="G87" s="8">
        <v>32378736436</v>
      </c>
      <c r="H87" s="8"/>
      <c r="I87" s="8">
        <f t="shared" si="2"/>
        <v>-1136096015</v>
      </c>
      <c r="J87" s="8"/>
      <c r="K87" s="8">
        <v>15873559</v>
      </c>
      <c r="L87" s="8"/>
      <c r="M87" s="8">
        <v>31242640421</v>
      </c>
      <c r="N87" s="8"/>
      <c r="O87" s="8">
        <v>29651808212</v>
      </c>
      <c r="P87" s="8"/>
      <c r="Q87" s="8">
        <f t="shared" si="3"/>
        <v>1590832209</v>
      </c>
    </row>
    <row r="88" spans="1:17">
      <c r="A88" s="1" t="s">
        <v>100</v>
      </c>
      <c r="C88" s="8">
        <v>11000000</v>
      </c>
      <c r="D88" s="8"/>
      <c r="E88" s="8">
        <v>70374763800</v>
      </c>
      <c r="F88" s="8"/>
      <c r="G88" s="8">
        <v>72665920800</v>
      </c>
      <c r="H88" s="8"/>
      <c r="I88" s="8">
        <f t="shared" si="2"/>
        <v>-2291157000</v>
      </c>
      <c r="J88" s="8"/>
      <c r="K88" s="8">
        <v>11000000</v>
      </c>
      <c r="L88" s="8"/>
      <c r="M88" s="8">
        <v>70374763800</v>
      </c>
      <c r="N88" s="8"/>
      <c r="O88" s="8">
        <v>72665920800</v>
      </c>
      <c r="P88" s="8"/>
      <c r="Q88" s="8">
        <f t="shared" si="3"/>
        <v>-2291157000</v>
      </c>
    </row>
    <row r="89" spans="1:17">
      <c r="A89" s="1" t="s">
        <v>52</v>
      </c>
      <c r="C89" s="8">
        <v>2435209</v>
      </c>
      <c r="D89" s="8"/>
      <c r="E89" s="8">
        <v>6124420351</v>
      </c>
      <c r="F89" s="8"/>
      <c r="G89" s="8">
        <v>6339864387</v>
      </c>
      <c r="H89" s="8"/>
      <c r="I89" s="8">
        <f t="shared" si="2"/>
        <v>-215444036</v>
      </c>
      <c r="J89" s="8"/>
      <c r="K89" s="8">
        <v>2435209</v>
      </c>
      <c r="L89" s="8"/>
      <c r="M89" s="8">
        <v>6124420351</v>
      </c>
      <c r="N89" s="8"/>
      <c r="O89" s="8">
        <v>4391185184</v>
      </c>
      <c r="P89" s="8"/>
      <c r="Q89" s="8">
        <f t="shared" si="3"/>
        <v>1733235167</v>
      </c>
    </row>
    <row r="90" spans="1:17">
      <c r="A90" s="1" t="s">
        <v>46</v>
      </c>
      <c r="C90" s="8">
        <v>4500</v>
      </c>
      <c r="D90" s="8"/>
      <c r="E90" s="8">
        <v>6383410250</v>
      </c>
      <c r="F90" s="8"/>
      <c r="G90" s="8">
        <v>6118767967</v>
      </c>
      <c r="H90" s="8"/>
      <c r="I90" s="8">
        <f t="shared" si="2"/>
        <v>264642283</v>
      </c>
      <c r="J90" s="8"/>
      <c r="K90" s="8">
        <v>4500</v>
      </c>
      <c r="L90" s="8"/>
      <c r="M90" s="8">
        <v>6383410250</v>
      </c>
      <c r="N90" s="8"/>
      <c r="O90" s="8">
        <v>6967684403</v>
      </c>
      <c r="P90" s="8"/>
      <c r="Q90" s="8">
        <f t="shared" si="3"/>
        <v>-584274153</v>
      </c>
    </row>
    <row r="91" spans="1:17">
      <c r="A91" s="1" t="s">
        <v>47</v>
      </c>
      <c r="C91" s="8">
        <v>361300</v>
      </c>
      <c r="D91" s="8"/>
      <c r="E91" s="8">
        <v>513290214412</v>
      </c>
      <c r="F91" s="8"/>
      <c r="G91" s="8">
        <v>490161276968</v>
      </c>
      <c r="H91" s="8"/>
      <c r="I91" s="8">
        <f t="shared" si="2"/>
        <v>23128937444</v>
      </c>
      <c r="J91" s="8"/>
      <c r="K91" s="8">
        <v>361300</v>
      </c>
      <c r="L91" s="8"/>
      <c r="M91" s="8">
        <v>513290214412</v>
      </c>
      <c r="N91" s="8"/>
      <c r="O91" s="8">
        <v>493374466531</v>
      </c>
      <c r="P91" s="8"/>
      <c r="Q91" s="8">
        <f t="shared" si="3"/>
        <v>19915747881</v>
      </c>
    </row>
    <row r="92" spans="1:17">
      <c r="A92" s="1" t="s">
        <v>43</v>
      </c>
      <c r="C92" s="8">
        <v>375100</v>
      </c>
      <c r="D92" s="8"/>
      <c r="E92" s="8">
        <v>532141409826</v>
      </c>
      <c r="F92" s="8"/>
      <c r="G92" s="8">
        <v>510447645270</v>
      </c>
      <c r="H92" s="8"/>
      <c r="I92" s="8">
        <f t="shared" si="2"/>
        <v>21693764556</v>
      </c>
      <c r="J92" s="8"/>
      <c r="K92" s="8">
        <v>375100</v>
      </c>
      <c r="L92" s="8"/>
      <c r="M92" s="8">
        <v>532141409826</v>
      </c>
      <c r="N92" s="8"/>
      <c r="O92" s="8">
        <v>501315531882</v>
      </c>
      <c r="P92" s="8"/>
      <c r="Q92" s="8">
        <f t="shared" si="3"/>
        <v>30825877944</v>
      </c>
    </row>
    <row r="93" spans="1:17">
      <c r="A93" s="1" t="s">
        <v>172</v>
      </c>
      <c r="C93" s="8">
        <v>100000</v>
      </c>
      <c r="D93" s="8"/>
      <c r="E93" s="8">
        <v>99496962906</v>
      </c>
      <c r="F93" s="8"/>
      <c r="G93" s="8">
        <v>99496962906</v>
      </c>
      <c r="H93" s="8"/>
      <c r="I93" s="8">
        <f t="shared" si="2"/>
        <v>0</v>
      </c>
      <c r="J93" s="8"/>
      <c r="K93" s="8">
        <v>100000</v>
      </c>
      <c r="L93" s="8"/>
      <c r="M93" s="8">
        <v>99496962906</v>
      </c>
      <c r="N93" s="8"/>
      <c r="O93" s="8">
        <v>99652613655</v>
      </c>
      <c r="P93" s="8"/>
      <c r="Q93" s="8">
        <f t="shared" si="3"/>
        <v>-155650749</v>
      </c>
    </row>
    <row r="94" spans="1:17">
      <c r="A94" s="1" t="s">
        <v>168</v>
      </c>
      <c r="C94" s="8">
        <v>50000</v>
      </c>
      <c r="D94" s="8"/>
      <c r="E94" s="8">
        <v>49990887509</v>
      </c>
      <c r="F94" s="8"/>
      <c r="G94" s="8">
        <v>49990887509</v>
      </c>
      <c r="H94" s="8"/>
      <c r="I94" s="8">
        <f t="shared" si="2"/>
        <v>0</v>
      </c>
      <c r="J94" s="8"/>
      <c r="K94" s="8">
        <v>50000</v>
      </c>
      <c r="L94" s="8"/>
      <c r="M94" s="8">
        <v>49990887509</v>
      </c>
      <c r="N94" s="8"/>
      <c r="O94" s="8">
        <v>49990887509</v>
      </c>
      <c r="P94" s="8"/>
      <c r="Q94" s="8">
        <f t="shared" si="3"/>
        <v>0</v>
      </c>
    </row>
    <row r="95" spans="1:17">
      <c r="A95" s="1" t="s">
        <v>171</v>
      </c>
      <c r="C95" s="8">
        <v>25000</v>
      </c>
      <c r="D95" s="8"/>
      <c r="E95" s="8">
        <v>24995468750</v>
      </c>
      <c r="F95" s="8"/>
      <c r="G95" s="8">
        <v>24995468750</v>
      </c>
      <c r="H95" s="8"/>
      <c r="I95" s="8">
        <f t="shared" si="2"/>
        <v>0</v>
      </c>
      <c r="J95" s="8"/>
      <c r="K95" s="8">
        <v>25000</v>
      </c>
      <c r="L95" s="8"/>
      <c r="M95" s="8">
        <v>24995468750</v>
      </c>
      <c r="N95" s="8"/>
      <c r="O95" s="8">
        <v>24995218795</v>
      </c>
      <c r="P95" s="8"/>
      <c r="Q95" s="8">
        <f t="shared" si="3"/>
        <v>249955</v>
      </c>
    </row>
    <row r="96" spans="1:17">
      <c r="A96" s="1" t="s">
        <v>153</v>
      </c>
      <c r="C96" s="8">
        <v>200000</v>
      </c>
      <c r="D96" s="8"/>
      <c r="E96" s="8">
        <v>185966287500</v>
      </c>
      <c r="F96" s="8"/>
      <c r="G96" s="8">
        <v>191965200000</v>
      </c>
      <c r="H96" s="8"/>
      <c r="I96" s="8">
        <f t="shared" si="2"/>
        <v>-5998912500</v>
      </c>
      <c r="J96" s="8"/>
      <c r="K96" s="8">
        <v>200000</v>
      </c>
      <c r="L96" s="8"/>
      <c r="M96" s="8">
        <v>185966287500</v>
      </c>
      <c r="N96" s="8"/>
      <c r="O96" s="8">
        <v>187778367500</v>
      </c>
      <c r="P96" s="8"/>
      <c r="Q96" s="8">
        <f t="shared" si="3"/>
        <v>-1812080000</v>
      </c>
    </row>
    <row r="97" spans="1:17">
      <c r="A97" s="1" t="s">
        <v>156</v>
      </c>
      <c r="C97" s="8">
        <v>135000</v>
      </c>
      <c r="D97" s="8"/>
      <c r="E97" s="8">
        <v>134975531250</v>
      </c>
      <c r="F97" s="8"/>
      <c r="G97" s="8">
        <v>134975531250</v>
      </c>
      <c r="H97" s="8"/>
      <c r="I97" s="8">
        <f t="shared" si="2"/>
        <v>0</v>
      </c>
      <c r="J97" s="8"/>
      <c r="K97" s="8">
        <v>135000</v>
      </c>
      <c r="L97" s="8"/>
      <c r="M97" s="8">
        <v>134975531250</v>
      </c>
      <c r="N97" s="8"/>
      <c r="O97" s="8">
        <v>133802924996</v>
      </c>
      <c r="P97" s="8"/>
      <c r="Q97" s="8">
        <f t="shared" si="3"/>
        <v>1172606254</v>
      </c>
    </row>
    <row r="98" spans="1:17">
      <c r="A98" s="1" t="s">
        <v>129</v>
      </c>
      <c r="C98" s="8">
        <v>23124</v>
      </c>
      <c r="D98" s="8"/>
      <c r="E98" s="8">
        <v>21739324993</v>
      </c>
      <c r="F98" s="8"/>
      <c r="G98" s="8">
        <v>21416572462</v>
      </c>
      <c r="H98" s="8"/>
      <c r="I98" s="8">
        <f t="shared" si="2"/>
        <v>322752531</v>
      </c>
      <c r="J98" s="8"/>
      <c r="K98" s="8">
        <v>23124</v>
      </c>
      <c r="L98" s="8"/>
      <c r="M98" s="8">
        <v>21739324993</v>
      </c>
      <c r="N98" s="8"/>
      <c r="O98" s="8">
        <v>20011812881</v>
      </c>
      <c r="P98" s="8"/>
      <c r="Q98" s="8">
        <f t="shared" si="3"/>
        <v>1727512112</v>
      </c>
    </row>
    <row r="99" spans="1:17">
      <c r="A99" s="1" t="s">
        <v>134</v>
      </c>
      <c r="C99" s="8">
        <v>162910</v>
      </c>
      <c r="D99" s="8"/>
      <c r="E99" s="8">
        <v>151589598204</v>
      </c>
      <c r="F99" s="8"/>
      <c r="G99" s="8">
        <v>151109939251</v>
      </c>
      <c r="H99" s="8"/>
      <c r="I99" s="8">
        <f t="shared" si="2"/>
        <v>479658953</v>
      </c>
      <c r="J99" s="8"/>
      <c r="K99" s="8">
        <v>162910</v>
      </c>
      <c r="L99" s="8"/>
      <c r="M99" s="8">
        <v>151589598204</v>
      </c>
      <c r="N99" s="8"/>
      <c r="O99" s="8">
        <v>147650119257</v>
      </c>
      <c r="P99" s="8"/>
      <c r="Q99" s="8">
        <f t="shared" si="3"/>
        <v>3939478947</v>
      </c>
    </row>
    <row r="100" spans="1:17">
      <c r="A100" s="1" t="s">
        <v>175</v>
      </c>
      <c r="C100" s="8">
        <v>336830</v>
      </c>
      <c r="D100" s="8"/>
      <c r="E100" s="8">
        <v>280141250693</v>
      </c>
      <c r="F100" s="8"/>
      <c r="G100" s="8">
        <v>279991989722</v>
      </c>
      <c r="H100" s="8"/>
      <c r="I100" s="8">
        <f t="shared" si="2"/>
        <v>149260971</v>
      </c>
      <c r="J100" s="8"/>
      <c r="K100" s="8">
        <v>336830</v>
      </c>
      <c r="L100" s="8"/>
      <c r="M100" s="8">
        <v>280141250693</v>
      </c>
      <c r="N100" s="8"/>
      <c r="O100" s="8">
        <v>279991989722</v>
      </c>
      <c r="P100" s="8"/>
      <c r="Q100" s="8">
        <f t="shared" si="3"/>
        <v>149260971</v>
      </c>
    </row>
    <row r="101" spans="1:17">
      <c r="A101" s="1" t="s">
        <v>118</v>
      </c>
      <c r="C101" s="8">
        <v>61893</v>
      </c>
      <c r="D101" s="8"/>
      <c r="E101" s="8">
        <v>49749239735</v>
      </c>
      <c r="F101" s="8"/>
      <c r="G101" s="8">
        <v>49061733138</v>
      </c>
      <c r="H101" s="8"/>
      <c r="I101" s="8">
        <f t="shared" si="2"/>
        <v>687506597</v>
      </c>
      <c r="J101" s="8"/>
      <c r="K101" s="8">
        <v>61893</v>
      </c>
      <c r="L101" s="8"/>
      <c r="M101" s="8">
        <v>49749239735</v>
      </c>
      <c r="N101" s="8"/>
      <c r="O101" s="8">
        <v>45671849127</v>
      </c>
      <c r="P101" s="8"/>
      <c r="Q101" s="8">
        <f t="shared" si="3"/>
        <v>4077390608</v>
      </c>
    </row>
    <row r="102" spans="1:17">
      <c r="A102" s="1" t="s">
        <v>165</v>
      </c>
      <c r="C102" s="8">
        <v>100000</v>
      </c>
      <c r="D102" s="8"/>
      <c r="E102" s="8">
        <v>97982237500</v>
      </c>
      <c r="F102" s="8"/>
      <c r="G102" s="8">
        <v>97982237500</v>
      </c>
      <c r="H102" s="8"/>
      <c r="I102" s="8">
        <f t="shared" si="2"/>
        <v>0</v>
      </c>
      <c r="J102" s="8"/>
      <c r="K102" s="8">
        <v>100000</v>
      </c>
      <c r="L102" s="8"/>
      <c r="M102" s="8">
        <v>97982237500</v>
      </c>
      <c r="N102" s="8"/>
      <c r="O102" s="8">
        <v>94482871875</v>
      </c>
      <c r="P102" s="8"/>
      <c r="Q102" s="8">
        <f t="shared" si="3"/>
        <v>3499365625</v>
      </c>
    </row>
    <row r="103" spans="1:17">
      <c r="A103" s="1" t="s">
        <v>159</v>
      </c>
      <c r="C103" s="8">
        <v>100000</v>
      </c>
      <c r="D103" s="8"/>
      <c r="E103" s="8">
        <v>97787272843</v>
      </c>
      <c r="F103" s="8"/>
      <c r="G103" s="8">
        <v>97787272843</v>
      </c>
      <c r="H103" s="8"/>
      <c r="I103" s="8">
        <f t="shared" si="2"/>
        <v>0</v>
      </c>
      <c r="J103" s="8"/>
      <c r="K103" s="8">
        <v>100000</v>
      </c>
      <c r="L103" s="8"/>
      <c r="M103" s="8">
        <v>97787272843</v>
      </c>
      <c r="N103" s="8"/>
      <c r="O103" s="8">
        <v>94357894531</v>
      </c>
      <c r="P103" s="8"/>
      <c r="Q103" s="8">
        <f t="shared" si="3"/>
        <v>3429378312</v>
      </c>
    </row>
    <row r="104" spans="1:17">
      <c r="A104" s="1" t="s">
        <v>162</v>
      </c>
      <c r="C104" s="8">
        <v>300500</v>
      </c>
      <c r="D104" s="8"/>
      <c r="E104" s="8">
        <v>291681538137</v>
      </c>
      <c r="F104" s="8"/>
      <c r="G104" s="8">
        <v>294433619232</v>
      </c>
      <c r="H104" s="8"/>
      <c r="I104" s="8">
        <f t="shared" si="2"/>
        <v>-2752081095</v>
      </c>
      <c r="J104" s="8"/>
      <c r="K104" s="8">
        <v>300500</v>
      </c>
      <c r="L104" s="8"/>
      <c r="M104" s="8">
        <v>291681538137</v>
      </c>
      <c r="N104" s="8"/>
      <c r="O104" s="8">
        <v>284224479974</v>
      </c>
      <c r="P104" s="8"/>
      <c r="Q104" s="8">
        <f t="shared" si="3"/>
        <v>7457058163</v>
      </c>
    </row>
    <row r="105" spans="1:17">
      <c r="A105" s="1" t="s">
        <v>137</v>
      </c>
      <c r="C105" s="8">
        <v>37648</v>
      </c>
      <c r="D105" s="8"/>
      <c r="E105" s="8">
        <v>25647944707</v>
      </c>
      <c r="F105" s="8"/>
      <c r="G105" s="8">
        <v>25063000827</v>
      </c>
      <c r="H105" s="8"/>
      <c r="I105" s="8">
        <f t="shared" si="2"/>
        <v>584943880</v>
      </c>
      <c r="J105" s="8"/>
      <c r="K105" s="8">
        <v>37648</v>
      </c>
      <c r="L105" s="8"/>
      <c r="M105" s="8">
        <v>25647944707</v>
      </c>
      <c r="N105" s="8"/>
      <c r="O105" s="8">
        <v>24433999239</v>
      </c>
      <c r="P105" s="8"/>
      <c r="Q105" s="8">
        <f t="shared" si="3"/>
        <v>1213945468</v>
      </c>
    </row>
    <row r="106" spans="1:17">
      <c r="A106" s="1" t="s">
        <v>121</v>
      </c>
      <c r="C106" s="8">
        <v>85000</v>
      </c>
      <c r="D106" s="8"/>
      <c r="E106" s="8">
        <v>54967185391</v>
      </c>
      <c r="F106" s="8"/>
      <c r="G106" s="8">
        <v>53764653390</v>
      </c>
      <c r="H106" s="8"/>
      <c r="I106" s="8">
        <f t="shared" si="2"/>
        <v>1202532001</v>
      </c>
      <c r="J106" s="8"/>
      <c r="K106" s="8">
        <v>85000</v>
      </c>
      <c r="L106" s="8"/>
      <c r="M106" s="8">
        <v>54967185391</v>
      </c>
      <c r="N106" s="8"/>
      <c r="O106" s="8">
        <v>52387928558</v>
      </c>
      <c r="P106" s="8"/>
      <c r="Q106" s="8">
        <f t="shared" si="3"/>
        <v>2579256833</v>
      </c>
    </row>
    <row r="107" spans="1:17">
      <c r="A107" s="1" t="s">
        <v>140</v>
      </c>
      <c r="C107" s="8">
        <v>53900</v>
      </c>
      <c r="D107" s="8"/>
      <c r="E107" s="8">
        <v>35995440643</v>
      </c>
      <c r="F107" s="8"/>
      <c r="G107" s="8">
        <v>35197326328</v>
      </c>
      <c r="H107" s="8"/>
      <c r="I107" s="8">
        <f t="shared" si="2"/>
        <v>798114315</v>
      </c>
      <c r="J107" s="8"/>
      <c r="K107" s="8">
        <v>53900</v>
      </c>
      <c r="L107" s="8"/>
      <c r="M107" s="8">
        <v>35995440643</v>
      </c>
      <c r="N107" s="8"/>
      <c r="O107" s="8">
        <v>34285186023</v>
      </c>
      <c r="P107" s="8"/>
      <c r="Q107" s="8">
        <f t="shared" si="3"/>
        <v>1710254620</v>
      </c>
    </row>
    <row r="108" spans="1:17">
      <c r="A108" s="1" t="s">
        <v>132</v>
      </c>
      <c r="C108" s="8">
        <v>900</v>
      </c>
      <c r="D108" s="8"/>
      <c r="E108" s="8">
        <v>624927711</v>
      </c>
      <c r="F108" s="8"/>
      <c r="G108" s="8">
        <v>611511143</v>
      </c>
      <c r="H108" s="8"/>
      <c r="I108" s="8">
        <f t="shared" si="2"/>
        <v>13416568</v>
      </c>
      <c r="J108" s="8"/>
      <c r="K108" s="8">
        <v>900</v>
      </c>
      <c r="L108" s="8"/>
      <c r="M108" s="8">
        <v>624927711</v>
      </c>
      <c r="N108" s="8"/>
      <c r="O108" s="8">
        <v>595491909</v>
      </c>
      <c r="P108" s="8"/>
      <c r="Q108" s="8">
        <f t="shared" si="3"/>
        <v>29435802</v>
      </c>
    </row>
    <row r="109" spans="1:17">
      <c r="A109" s="1" t="s">
        <v>127</v>
      </c>
      <c r="C109" s="8">
        <v>56600</v>
      </c>
      <c r="D109" s="8"/>
      <c r="E109" s="8">
        <v>35306339565</v>
      </c>
      <c r="F109" s="8"/>
      <c r="G109" s="8">
        <v>34552564212</v>
      </c>
      <c r="H109" s="8"/>
      <c r="I109" s="8">
        <f t="shared" si="2"/>
        <v>753775353</v>
      </c>
      <c r="J109" s="8"/>
      <c r="K109" s="8">
        <v>56600</v>
      </c>
      <c r="L109" s="8"/>
      <c r="M109" s="8">
        <v>35306339565</v>
      </c>
      <c r="N109" s="8"/>
      <c r="O109" s="8">
        <v>33672872053</v>
      </c>
      <c r="P109" s="8"/>
      <c r="Q109" s="8">
        <f t="shared" si="3"/>
        <v>1633467512</v>
      </c>
    </row>
    <row r="110" spans="1:17">
      <c r="A110" s="1" t="s">
        <v>141</v>
      </c>
      <c r="C110" s="8">
        <v>51600</v>
      </c>
      <c r="D110" s="8"/>
      <c r="E110" s="8">
        <v>32978805507</v>
      </c>
      <c r="F110" s="8"/>
      <c r="G110" s="8">
        <v>32231257025</v>
      </c>
      <c r="H110" s="8"/>
      <c r="I110" s="8">
        <f t="shared" si="2"/>
        <v>747548482</v>
      </c>
      <c r="J110" s="8"/>
      <c r="K110" s="8">
        <v>51600</v>
      </c>
      <c r="L110" s="8"/>
      <c r="M110" s="8">
        <v>32978805507</v>
      </c>
      <c r="N110" s="8"/>
      <c r="O110" s="8">
        <v>31437863057</v>
      </c>
      <c r="P110" s="8"/>
      <c r="Q110" s="8">
        <f t="shared" si="3"/>
        <v>1540942450</v>
      </c>
    </row>
    <row r="111" spans="1:17">
      <c r="A111" s="1" t="s">
        <v>144</v>
      </c>
      <c r="C111" s="8">
        <v>800</v>
      </c>
      <c r="D111" s="8"/>
      <c r="E111" s="8">
        <v>509371659</v>
      </c>
      <c r="F111" s="8"/>
      <c r="G111" s="8">
        <v>498709592</v>
      </c>
      <c r="H111" s="8"/>
      <c r="I111" s="8">
        <f t="shared" si="2"/>
        <v>10662067</v>
      </c>
      <c r="J111" s="8"/>
      <c r="K111" s="8">
        <v>800</v>
      </c>
      <c r="L111" s="8"/>
      <c r="M111" s="8">
        <v>509371659</v>
      </c>
      <c r="N111" s="8"/>
      <c r="O111" s="8">
        <v>485352950</v>
      </c>
      <c r="P111" s="8"/>
      <c r="Q111" s="8">
        <f t="shared" si="3"/>
        <v>24018709</v>
      </c>
    </row>
    <row r="112" spans="1:17">
      <c r="A112" s="1" t="s">
        <v>115</v>
      </c>
      <c r="C112" s="8">
        <v>92400</v>
      </c>
      <c r="D112" s="8"/>
      <c r="E112" s="8">
        <v>57676712200</v>
      </c>
      <c r="F112" s="8"/>
      <c r="G112" s="8">
        <v>56178255845</v>
      </c>
      <c r="H112" s="8"/>
      <c r="I112" s="8">
        <f t="shared" si="2"/>
        <v>1498456355</v>
      </c>
      <c r="J112" s="8"/>
      <c r="K112" s="8">
        <v>92400</v>
      </c>
      <c r="L112" s="8"/>
      <c r="M112" s="8">
        <v>57676712200</v>
      </c>
      <c r="N112" s="8"/>
      <c r="O112" s="8">
        <v>54770529334</v>
      </c>
      <c r="P112" s="8"/>
      <c r="Q112" s="8">
        <f t="shared" si="3"/>
        <v>2906182866</v>
      </c>
    </row>
    <row r="113" spans="1:17">
      <c r="A113" s="1" t="s">
        <v>111</v>
      </c>
      <c r="C113" s="8">
        <v>900</v>
      </c>
      <c r="D113" s="8"/>
      <c r="E113" s="8">
        <v>556494217</v>
      </c>
      <c r="F113" s="8"/>
      <c r="G113" s="8">
        <v>542904880</v>
      </c>
      <c r="H113" s="8"/>
      <c r="I113" s="8">
        <f t="shared" si="2"/>
        <v>13589337</v>
      </c>
      <c r="J113" s="8"/>
      <c r="K113" s="8">
        <v>900</v>
      </c>
      <c r="L113" s="8"/>
      <c r="M113" s="8">
        <v>556494217</v>
      </c>
      <c r="N113" s="8"/>
      <c r="O113" s="8">
        <v>529160890</v>
      </c>
      <c r="P113" s="8"/>
      <c r="Q113" s="8">
        <f t="shared" si="3"/>
        <v>27333327</v>
      </c>
    </row>
    <row r="114" spans="1:17">
      <c r="A114" s="1" t="s">
        <v>147</v>
      </c>
      <c r="C114" s="8">
        <v>400000</v>
      </c>
      <c r="D114" s="8"/>
      <c r="E114" s="8">
        <v>392328877500</v>
      </c>
      <c r="F114" s="8"/>
      <c r="G114" s="8">
        <v>392328877500</v>
      </c>
      <c r="H114" s="8"/>
      <c r="I114" s="8">
        <f t="shared" si="2"/>
        <v>0</v>
      </c>
      <c r="J114" s="8"/>
      <c r="K114" s="8">
        <v>400000</v>
      </c>
      <c r="L114" s="8"/>
      <c r="M114" s="8">
        <v>392328877500</v>
      </c>
      <c r="N114" s="8"/>
      <c r="O114" s="8">
        <v>391520000000</v>
      </c>
      <c r="P114" s="8"/>
      <c r="Q114" s="8">
        <f>M114-O114</f>
        <v>808877500</v>
      </c>
    </row>
    <row r="115" spans="1:17">
      <c r="A115" s="1" t="s">
        <v>150</v>
      </c>
      <c r="C115" s="8">
        <v>300000</v>
      </c>
      <c r="D115" s="8"/>
      <c r="E115" s="8">
        <v>299945625000</v>
      </c>
      <c r="F115" s="8"/>
      <c r="G115" s="8">
        <v>285806188237</v>
      </c>
      <c r="H115" s="8"/>
      <c r="I115" s="8">
        <f t="shared" si="2"/>
        <v>14139436763</v>
      </c>
      <c r="J115" s="8"/>
      <c r="K115" s="8">
        <v>300000</v>
      </c>
      <c r="L115" s="8"/>
      <c r="M115" s="8">
        <v>299945625000</v>
      </c>
      <c r="N115" s="8"/>
      <c r="O115" s="8">
        <v>285493000000</v>
      </c>
      <c r="P115" s="8"/>
      <c r="Q115" s="8">
        <f t="shared" si="3"/>
        <v>14452625000</v>
      </c>
    </row>
    <row r="116" spans="1:17" ht="24.75" thickBot="1">
      <c r="C116" s="8"/>
      <c r="D116" s="8"/>
      <c r="E116" s="12">
        <f>SUM(E8:E115)</f>
        <v>25349270370912</v>
      </c>
      <c r="F116" s="8"/>
      <c r="G116" s="12">
        <f>SUM(G8:G115)</f>
        <v>25839812748615</v>
      </c>
      <c r="H116" s="8"/>
      <c r="I116" s="12">
        <f>SUM(I8:I115)</f>
        <v>-490542377703</v>
      </c>
      <c r="J116" s="8"/>
      <c r="K116" s="8"/>
      <c r="L116" s="8"/>
      <c r="M116" s="12">
        <f>SUM(M8:M115)</f>
        <v>25349270370912</v>
      </c>
      <c r="N116" s="8"/>
      <c r="O116" s="12">
        <f>SUM(O8:O115)</f>
        <v>29419130583375</v>
      </c>
      <c r="P116" s="8"/>
      <c r="Q116" s="12">
        <f>SUM(Q8:Q115)</f>
        <v>-4069860212463</v>
      </c>
    </row>
    <row r="117" spans="1:17" ht="24.75" thickTop="1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>
      <c r="I118" s="8"/>
      <c r="Q118" s="6"/>
    </row>
    <row r="119" spans="1:17">
      <c r="I119" s="8"/>
    </row>
    <row r="122" spans="1:17">
      <c r="I122" s="8"/>
      <c r="J122" s="8"/>
      <c r="K122" s="8"/>
      <c r="L122" s="8"/>
      <c r="M122" s="8"/>
      <c r="N122" s="8"/>
      <c r="O122" s="8"/>
      <c r="P122" s="8"/>
      <c r="Q122" s="8"/>
    </row>
    <row r="123" spans="1:17">
      <c r="I123" s="6"/>
      <c r="Q123" s="6"/>
    </row>
    <row r="124" spans="1:17">
      <c r="I124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4"/>
  <sheetViews>
    <sheetView rightToLeft="1" workbookViewId="0">
      <selection activeCell="I9" sqref="I9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197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199</v>
      </c>
      <c r="D6" s="18" t="s">
        <v>199</v>
      </c>
      <c r="E6" s="18" t="s">
        <v>199</v>
      </c>
      <c r="F6" s="18" t="s">
        <v>199</v>
      </c>
      <c r="G6" s="18" t="s">
        <v>199</v>
      </c>
      <c r="H6" s="18" t="s">
        <v>199</v>
      </c>
      <c r="I6" s="18" t="s">
        <v>199</v>
      </c>
      <c r="K6" s="18" t="s">
        <v>200</v>
      </c>
      <c r="L6" s="18" t="s">
        <v>200</v>
      </c>
      <c r="M6" s="18" t="s">
        <v>200</v>
      </c>
      <c r="N6" s="18" t="s">
        <v>200</v>
      </c>
      <c r="O6" s="18" t="s">
        <v>200</v>
      </c>
      <c r="P6" s="18" t="s">
        <v>200</v>
      </c>
      <c r="Q6" s="18" t="s">
        <v>200</v>
      </c>
    </row>
    <row r="7" spans="1:17" ht="24.75">
      <c r="A7" s="18" t="s">
        <v>3</v>
      </c>
      <c r="C7" s="18" t="s">
        <v>7</v>
      </c>
      <c r="E7" s="18" t="s">
        <v>260</v>
      </c>
      <c r="G7" s="18" t="s">
        <v>261</v>
      </c>
      <c r="I7" s="18" t="s">
        <v>263</v>
      </c>
      <c r="K7" s="18" t="s">
        <v>7</v>
      </c>
      <c r="M7" s="18" t="s">
        <v>260</v>
      </c>
      <c r="O7" s="18" t="s">
        <v>261</v>
      </c>
      <c r="Q7" s="18" t="s">
        <v>263</v>
      </c>
    </row>
    <row r="8" spans="1:17">
      <c r="A8" s="1" t="s">
        <v>58</v>
      </c>
      <c r="C8" s="8">
        <v>326404</v>
      </c>
      <c r="D8" s="8"/>
      <c r="E8" s="8">
        <v>165392217339</v>
      </c>
      <c r="F8" s="8"/>
      <c r="G8" s="8">
        <v>229397805156</v>
      </c>
      <c r="H8" s="8"/>
      <c r="I8" s="8">
        <f>E8-G8</f>
        <v>-64005587817</v>
      </c>
      <c r="J8" s="8"/>
      <c r="K8" s="8">
        <v>438214</v>
      </c>
      <c r="L8" s="8"/>
      <c r="M8" s="8">
        <v>218206468583</v>
      </c>
      <c r="N8" s="8"/>
      <c r="O8" s="8">
        <v>307978240807</v>
      </c>
      <c r="P8" s="8"/>
      <c r="Q8" s="8">
        <f>M8-O8</f>
        <v>-89771772224</v>
      </c>
    </row>
    <row r="9" spans="1:17">
      <c r="A9" s="1" t="s">
        <v>53</v>
      </c>
      <c r="C9" s="8">
        <v>2611358</v>
      </c>
      <c r="D9" s="8"/>
      <c r="E9" s="8">
        <v>19472541515</v>
      </c>
      <c r="F9" s="8"/>
      <c r="G9" s="8">
        <v>19472541515</v>
      </c>
      <c r="H9" s="8"/>
      <c r="I9" s="8">
        <f t="shared" ref="I9:I72" si="0">E9-G9</f>
        <v>0</v>
      </c>
      <c r="J9" s="8"/>
      <c r="K9" s="8">
        <v>2611358</v>
      </c>
      <c r="L9" s="8"/>
      <c r="M9" s="8">
        <v>19472541515</v>
      </c>
      <c r="N9" s="8"/>
      <c r="O9" s="8">
        <v>19472541515</v>
      </c>
      <c r="P9" s="8"/>
      <c r="Q9" s="8">
        <f t="shared" ref="Q9:Q72" si="1">M9-O9</f>
        <v>0</v>
      </c>
    </row>
    <row r="10" spans="1:17">
      <c r="A10" s="1" t="s">
        <v>51</v>
      </c>
      <c r="C10" s="8">
        <v>41912419</v>
      </c>
      <c r="D10" s="8"/>
      <c r="E10" s="8">
        <v>89815543459</v>
      </c>
      <c r="F10" s="8"/>
      <c r="G10" s="8">
        <v>89815543459</v>
      </c>
      <c r="H10" s="8"/>
      <c r="I10" s="8">
        <f t="shared" si="0"/>
        <v>0</v>
      </c>
      <c r="J10" s="8"/>
      <c r="K10" s="8">
        <v>41912419</v>
      </c>
      <c r="L10" s="8"/>
      <c r="M10" s="8">
        <v>89815543459</v>
      </c>
      <c r="N10" s="8"/>
      <c r="O10" s="8">
        <v>89815543459</v>
      </c>
      <c r="P10" s="8"/>
      <c r="Q10" s="8">
        <f t="shared" si="1"/>
        <v>0</v>
      </c>
    </row>
    <row r="11" spans="1:17">
      <c r="A11" s="1" t="s">
        <v>94</v>
      </c>
      <c r="C11" s="8">
        <v>65000</v>
      </c>
      <c r="D11" s="8"/>
      <c r="E11" s="8">
        <v>919376980</v>
      </c>
      <c r="F11" s="8"/>
      <c r="G11" s="8">
        <v>1196263627</v>
      </c>
      <c r="H11" s="8"/>
      <c r="I11" s="8">
        <f t="shared" si="0"/>
        <v>-276886647</v>
      </c>
      <c r="J11" s="8"/>
      <c r="K11" s="8">
        <v>446238</v>
      </c>
      <c r="L11" s="8"/>
      <c r="M11" s="8">
        <v>6103093593</v>
      </c>
      <c r="N11" s="8"/>
      <c r="O11" s="8">
        <v>8212589075</v>
      </c>
      <c r="P11" s="8"/>
      <c r="Q11" s="8">
        <f t="shared" si="1"/>
        <v>-2109495482</v>
      </c>
    </row>
    <row r="12" spans="1:17">
      <c r="A12" s="1" t="s">
        <v>89</v>
      </c>
      <c r="C12" s="8">
        <v>306987</v>
      </c>
      <c r="D12" s="8"/>
      <c r="E12" s="8">
        <v>2261238798</v>
      </c>
      <c r="F12" s="8"/>
      <c r="G12" s="8">
        <v>2523632361</v>
      </c>
      <c r="H12" s="8"/>
      <c r="I12" s="8">
        <f t="shared" si="0"/>
        <v>-262393563</v>
      </c>
      <c r="J12" s="8"/>
      <c r="K12" s="8">
        <v>306987</v>
      </c>
      <c r="L12" s="8"/>
      <c r="M12" s="8">
        <v>2261238798</v>
      </c>
      <c r="N12" s="8"/>
      <c r="O12" s="8">
        <v>2523632361</v>
      </c>
      <c r="P12" s="8"/>
      <c r="Q12" s="8">
        <f t="shared" si="1"/>
        <v>-262393563</v>
      </c>
    </row>
    <row r="13" spans="1:17">
      <c r="A13" s="1" t="s">
        <v>55</v>
      </c>
      <c r="C13" s="8">
        <v>400000</v>
      </c>
      <c r="D13" s="8"/>
      <c r="E13" s="8">
        <v>1607981469</v>
      </c>
      <c r="F13" s="8"/>
      <c r="G13" s="8">
        <v>1750744382</v>
      </c>
      <c r="H13" s="8"/>
      <c r="I13" s="8">
        <f t="shared" si="0"/>
        <v>-142762913</v>
      </c>
      <c r="J13" s="8"/>
      <c r="K13" s="8">
        <v>400000</v>
      </c>
      <c r="L13" s="8"/>
      <c r="M13" s="8">
        <v>1607981469</v>
      </c>
      <c r="N13" s="8"/>
      <c r="O13" s="8">
        <v>1750744382</v>
      </c>
      <c r="P13" s="8"/>
      <c r="Q13" s="8">
        <f t="shared" si="1"/>
        <v>-142762913</v>
      </c>
    </row>
    <row r="14" spans="1:17">
      <c r="A14" s="1" t="s">
        <v>85</v>
      </c>
      <c r="C14" s="8">
        <v>15740129</v>
      </c>
      <c r="D14" s="8"/>
      <c r="E14" s="8">
        <v>195586773488</v>
      </c>
      <c r="F14" s="8"/>
      <c r="G14" s="8">
        <v>235223321126</v>
      </c>
      <c r="H14" s="8"/>
      <c r="I14" s="8">
        <f t="shared" si="0"/>
        <v>-39636547638</v>
      </c>
      <c r="J14" s="8"/>
      <c r="K14" s="8">
        <v>34437648</v>
      </c>
      <c r="L14" s="8"/>
      <c r="M14" s="8">
        <v>442292367662</v>
      </c>
      <c r="N14" s="8"/>
      <c r="O14" s="8">
        <v>515121624375</v>
      </c>
      <c r="P14" s="8"/>
      <c r="Q14" s="8">
        <f t="shared" si="1"/>
        <v>-72829256713</v>
      </c>
    </row>
    <row r="15" spans="1:17">
      <c r="A15" s="1" t="s">
        <v>49</v>
      </c>
      <c r="C15" s="8">
        <v>1000000</v>
      </c>
      <c r="D15" s="8"/>
      <c r="E15" s="8">
        <v>7346029574</v>
      </c>
      <c r="F15" s="8"/>
      <c r="G15" s="8">
        <v>8728470894</v>
      </c>
      <c r="H15" s="8"/>
      <c r="I15" s="8">
        <f t="shared" si="0"/>
        <v>-1382441320</v>
      </c>
      <c r="J15" s="8"/>
      <c r="K15" s="8">
        <v>3010671</v>
      </c>
      <c r="L15" s="8"/>
      <c r="M15" s="8">
        <v>22656243910</v>
      </c>
      <c r="N15" s="8"/>
      <c r="O15" s="8">
        <v>26414559183</v>
      </c>
      <c r="P15" s="8"/>
      <c r="Q15" s="8">
        <f t="shared" si="1"/>
        <v>-3758315273</v>
      </c>
    </row>
    <row r="16" spans="1:17">
      <c r="A16" s="1" t="s">
        <v>39</v>
      </c>
      <c r="C16" s="8">
        <v>400000</v>
      </c>
      <c r="D16" s="8"/>
      <c r="E16" s="8">
        <v>2785328116</v>
      </c>
      <c r="F16" s="8"/>
      <c r="G16" s="8">
        <v>2767435200</v>
      </c>
      <c r="H16" s="8"/>
      <c r="I16" s="8">
        <f t="shared" si="0"/>
        <v>17892916</v>
      </c>
      <c r="J16" s="8"/>
      <c r="K16" s="8">
        <v>2296611</v>
      </c>
      <c r="L16" s="8"/>
      <c r="M16" s="8">
        <v>16069431088</v>
      </c>
      <c r="N16" s="8"/>
      <c r="O16" s="8">
        <v>15889305284</v>
      </c>
      <c r="P16" s="8"/>
      <c r="Q16" s="8">
        <f t="shared" si="1"/>
        <v>180125804</v>
      </c>
    </row>
    <row r="17" spans="1:17">
      <c r="A17" s="1" t="s">
        <v>40</v>
      </c>
      <c r="C17" s="8">
        <v>400000</v>
      </c>
      <c r="D17" s="8"/>
      <c r="E17" s="8">
        <v>1982931012</v>
      </c>
      <c r="F17" s="8"/>
      <c r="G17" s="8">
        <v>2006390480</v>
      </c>
      <c r="H17" s="8"/>
      <c r="I17" s="8">
        <f t="shared" si="0"/>
        <v>-23459468</v>
      </c>
      <c r="J17" s="8"/>
      <c r="K17" s="8">
        <v>2026369</v>
      </c>
      <c r="L17" s="8"/>
      <c r="M17" s="8">
        <v>9807109105</v>
      </c>
      <c r="N17" s="8"/>
      <c r="O17" s="8">
        <v>10164218814</v>
      </c>
      <c r="P17" s="8"/>
      <c r="Q17" s="8">
        <f t="shared" si="1"/>
        <v>-357109709</v>
      </c>
    </row>
    <row r="18" spans="1:17">
      <c r="A18" s="1" t="s">
        <v>91</v>
      </c>
      <c r="C18" s="8">
        <v>151709</v>
      </c>
      <c r="D18" s="8"/>
      <c r="E18" s="8">
        <v>1729503836</v>
      </c>
      <c r="F18" s="8"/>
      <c r="G18" s="8">
        <v>2423439980</v>
      </c>
      <c r="H18" s="8"/>
      <c r="I18" s="8">
        <f t="shared" si="0"/>
        <v>-693936144</v>
      </c>
      <c r="J18" s="8"/>
      <c r="K18" s="8">
        <v>9851709</v>
      </c>
      <c r="L18" s="8"/>
      <c r="M18" s="8">
        <v>141061627346</v>
      </c>
      <c r="N18" s="8"/>
      <c r="O18" s="8">
        <v>157373825540</v>
      </c>
      <c r="P18" s="8"/>
      <c r="Q18" s="8">
        <f t="shared" si="1"/>
        <v>-16312198194</v>
      </c>
    </row>
    <row r="19" spans="1:17">
      <c r="A19" s="1" t="s">
        <v>48</v>
      </c>
      <c r="C19" s="8">
        <v>871031</v>
      </c>
      <c r="D19" s="8"/>
      <c r="E19" s="8">
        <v>4240177940</v>
      </c>
      <c r="F19" s="8"/>
      <c r="G19" s="8">
        <v>4586920207</v>
      </c>
      <c r="H19" s="8"/>
      <c r="I19" s="8">
        <f t="shared" si="0"/>
        <v>-346742267</v>
      </c>
      <c r="J19" s="8"/>
      <c r="K19" s="8">
        <v>43635872</v>
      </c>
      <c r="L19" s="8"/>
      <c r="M19" s="8">
        <v>229713402833</v>
      </c>
      <c r="N19" s="8"/>
      <c r="O19" s="8">
        <v>274074354270</v>
      </c>
      <c r="P19" s="8"/>
      <c r="Q19" s="8">
        <f t="shared" si="1"/>
        <v>-44360951437</v>
      </c>
    </row>
    <row r="20" spans="1:17">
      <c r="A20" s="1" t="s">
        <v>75</v>
      </c>
      <c r="C20" s="8">
        <v>17284780</v>
      </c>
      <c r="D20" s="8"/>
      <c r="E20" s="8">
        <v>126889675196</v>
      </c>
      <c r="F20" s="8"/>
      <c r="G20" s="8">
        <v>136768204776</v>
      </c>
      <c r="H20" s="8"/>
      <c r="I20" s="8">
        <f t="shared" si="0"/>
        <v>-9878529580</v>
      </c>
      <c r="J20" s="8"/>
      <c r="K20" s="8">
        <v>32031341</v>
      </c>
      <c r="L20" s="8"/>
      <c r="M20" s="8">
        <v>247626788115</v>
      </c>
      <c r="N20" s="8"/>
      <c r="O20" s="8">
        <v>253452401857</v>
      </c>
      <c r="P20" s="8"/>
      <c r="Q20" s="8">
        <f t="shared" si="1"/>
        <v>-5825613742</v>
      </c>
    </row>
    <row r="21" spans="1:17">
      <c r="A21" s="1" t="s">
        <v>38</v>
      </c>
      <c r="C21" s="8">
        <v>719900</v>
      </c>
      <c r="D21" s="8"/>
      <c r="E21" s="8">
        <v>48633362108</v>
      </c>
      <c r="F21" s="8"/>
      <c r="G21" s="8">
        <v>64262370174</v>
      </c>
      <c r="H21" s="8"/>
      <c r="I21" s="8">
        <f t="shared" si="0"/>
        <v>-15629008066</v>
      </c>
      <c r="J21" s="8"/>
      <c r="K21" s="8">
        <v>3169900</v>
      </c>
      <c r="L21" s="8"/>
      <c r="M21" s="8">
        <v>219125896058</v>
      </c>
      <c r="N21" s="8"/>
      <c r="O21" s="8">
        <v>282963308881</v>
      </c>
      <c r="P21" s="8"/>
      <c r="Q21" s="8">
        <f t="shared" si="1"/>
        <v>-63837412823</v>
      </c>
    </row>
    <row r="22" spans="1:17">
      <c r="A22" s="1" t="s">
        <v>90</v>
      </c>
      <c r="C22" s="8">
        <v>1600000</v>
      </c>
      <c r="D22" s="8"/>
      <c r="E22" s="8">
        <v>23050704934</v>
      </c>
      <c r="F22" s="8"/>
      <c r="G22" s="8">
        <v>26974541009</v>
      </c>
      <c r="H22" s="8"/>
      <c r="I22" s="8">
        <f t="shared" si="0"/>
        <v>-3923836075</v>
      </c>
      <c r="J22" s="8"/>
      <c r="K22" s="8">
        <v>7578108</v>
      </c>
      <c r="L22" s="8"/>
      <c r="M22" s="8">
        <v>104868449635</v>
      </c>
      <c r="N22" s="8"/>
      <c r="O22" s="8">
        <v>127759989423</v>
      </c>
      <c r="P22" s="8"/>
      <c r="Q22" s="8">
        <f t="shared" si="1"/>
        <v>-22891539788</v>
      </c>
    </row>
    <row r="23" spans="1:17">
      <c r="A23" s="1" t="s">
        <v>42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1893117</v>
      </c>
      <c r="L23" s="8"/>
      <c r="M23" s="8">
        <v>34882259844</v>
      </c>
      <c r="N23" s="8"/>
      <c r="O23" s="8">
        <v>31633948163</v>
      </c>
      <c r="P23" s="8"/>
      <c r="Q23" s="8">
        <f t="shared" si="1"/>
        <v>3248311681</v>
      </c>
    </row>
    <row r="24" spans="1:17">
      <c r="A24" s="1" t="s">
        <v>245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629846</v>
      </c>
      <c r="L24" s="8"/>
      <c r="M24" s="8">
        <v>14645654181</v>
      </c>
      <c r="N24" s="8"/>
      <c r="O24" s="8">
        <v>17624670418</v>
      </c>
      <c r="P24" s="8"/>
      <c r="Q24" s="8">
        <f t="shared" si="1"/>
        <v>-2979016237</v>
      </c>
    </row>
    <row r="25" spans="1:17">
      <c r="A25" s="1" t="s">
        <v>264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1039741</v>
      </c>
      <c r="L25" s="8"/>
      <c r="M25" s="8">
        <v>27127882431</v>
      </c>
      <c r="N25" s="8"/>
      <c r="O25" s="8">
        <v>27127882431</v>
      </c>
      <c r="P25" s="8"/>
      <c r="Q25" s="8">
        <f t="shared" si="1"/>
        <v>0</v>
      </c>
    </row>
    <row r="26" spans="1:17">
      <c r="A26" s="1" t="s">
        <v>56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3479938</v>
      </c>
      <c r="L26" s="8"/>
      <c r="M26" s="8">
        <v>27893185319</v>
      </c>
      <c r="N26" s="8"/>
      <c r="O26" s="8">
        <v>20196665856</v>
      </c>
      <c r="P26" s="8"/>
      <c r="Q26" s="8">
        <f t="shared" si="1"/>
        <v>7696519463</v>
      </c>
    </row>
    <row r="27" spans="1:17">
      <c r="A27" s="1" t="s">
        <v>41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200002</v>
      </c>
      <c r="L27" s="8"/>
      <c r="M27" s="8">
        <v>1180931410</v>
      </c>
      <c r="N27" s="8"/>
      <c r="O27" s="8">
        <v>1103406538</v>
      </c>
      <c r="P27" s="8"/>
      <c r="Q27" s="8">
        <f t="shared" si="1"/>
        <v>77524872</v>
      </c>
    </row>
    <row r="28" spans="1:17">
      <c r="A28" s="1" t="s">
        <v>265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4300000</v>
      </c>
      <c r="L28" s="8"/>
      <c r="M28" s="8">
        <v>88206724691</v>
      </c>
      <c r="N28" s="8"/>
      <c r="O28" s="8">
        <v>71895660300</v>
      </c>
      <c r="P28" s="8"/>
      <c r="Q28" s="8">
        <f t="shared" si="1"/>
        <v>16311064391</v>
      </c>
    </row>
    <row r="29" spans="1:17">
      <c r="A29" s="1" t="s">
        <v>219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6033787</v>
      </c>
      <c r="L29" s="8"/>
      <c r="M29" s="8">
        <v>61835226333</v>
      </c>
      <c r="N29" s="8"/>
      <c r="O29" s="8">
        <v>50442220985</v>
      </c>
      <c r="P29" s="8"/>
      <c r="Q29" s="8">
        <f t="shared" si="1"/>
        <v>11393005348</v>
      </c>
    </row>
    <row r="30" spans="1:17">
      <c r="A30" s="1" t="s">
        <v>79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J30" s="8"/>
      <c r="K30" s="8">
        <v>1344931</v>
      </c>
      <c r="L30" s="8"/>
      <c r="M30" s="8">
        <v>7130807964</v>
      </c>
      <c r="N30" s="8"/>
      <c r="O30" s="8">
        <v>9772948512</v>
      </c>
      <c r="P30" s="8"/>
      <c r="Q30" s="8">
        <f t="shared" si="1"/>
        <v>-2642140548</v>
      </c>
    </row>
    <row r="31" spans="1:17">
      <c r="A31" s="1" t="s">
        <v>81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0"/>
        <v>0</v>
      </c>
      <c r="J31" s="8"/>
      <c r="K31" s="8">
        <v>6100000</v>
      </c>
      <c r="L31" s="8"/>
      <c r="M31" s="8">
        <v>95741737023</v>
      </c>
      <c r="N31" s="8"/>
      <c r="O31" s="8">
        <v>131736098792</v>
      </c>
      <c r="P31" s="8"/>
      <c r="Q31" s="8">
        <f t="shared" si="1"/>
        <v>-35994361769</v>
      </c>
    </row>
    <row r="32" spans="1:17">
      <c r="A32" s="1" t="s">
        <v>266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0"/>
        <v>0</v>
      </c>
      <c r="J32" s="8"/>
      <c r="K32" s="8">
        <v>1604130</v>
      </c>
      <c r="L32" s="8"/>
      <c r="M32" s="8">
        <v>35026426034</v>
      </c>
      <c r="N32" s="8"/>
      <c r="O32" s="8">
        <v>35096825237</v>
      </c>
      <c r="P32" s="8"/>
      <c r="Q32" s="8">
        <f t="shared" si="1"/>
        <v>-70399203</v>
      </c>
    </row>
    <row r="33" spans="1:17">
      <c r="A33" s="1" t="s">
        <v>97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0"/>
        <v>0</v>
      </c>
      <c r="J33" s="8"/>
      <c r="K33" s="8">
        <v>229925</v>
      </c>
      <c r="L33" s="8"/>
      <c r="M33" s="8">
        <v>4519258139</v>
      </c>
      <c r="N33" s="8"/>
      <c r="O33" s="8">
        <v>5067107488</v>
      </c>
      <c r="P33" s="8"/>
      <c r="Q33" s="8">
        <f t="shared" si="1"/>
        <v>-547849349</v>
      </c>
    </row>
    <row r="34" spans="1:17">
      <c r="A34" s="1" t="s">
        <v>80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J34" s="8"/>
      <c r="K34" s="8">
        <v>1</v>
      </c>
      <c r="L34" s="8"/>
      <c r="M34" s="8">
        <v>1</v>
      </c>
      <c r="N34" s="8"/>
      <c r="O34" s="8">
        <v>6093</v>
      </c>
      <c r="P34" s="8"/>
      <c r="Q34" s="8">
        <f t="shared" si="1"/>
        <v>-6092</v>
      </c>
    </row>
    <row r="35" spans="1:17">
      <c r="A35" s="1" t="s">
        <v>98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8">
        <v>1639774</v>
      </c>
      <c r="L35" s="8"/>
      <c r="M35" s="8">
        <v>7525165730</v>
      </c>
      <c r="N35" s="8"/>
      <c r="O35" s="8">
        <v>8345688651</v>
      </c>
      <c r="P35" s="8"/>
      <c r="Q35" s="8">
        <f t="shared" si="1"/>
        <v>-820522921</v>
      </c>
    </row>
    <row r="36" spans="1:17">
      <c r="A36" s="1" t="s">
        <v>254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178047</v>
      </c>
      <c r="L36" s="8"/>
      <c r="M36" s="8">
        <v>3051266619</v>
      </c>
      <c r="N36" s="8"/>
      <c r="O36" s="8">
        <v>2693751581</v>
      </c>
      <c r="P36" s="8"/>
      <c r="Q36" s="8">
        <f t="shared" si="1"/>
        <v>357515038</v>
      </c>
    </row>
    <row r="37" spans="1:17">
      <c r="A37" s="1" t="s">
        <v>267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5824622</v>
      </c>
      <c r="L37" s="8"/>
      <c r="M37" s="8">
        <v>64005411461</v>
      </c>
      <c r="N37" s="8"/>
      <c r="O37" s="8">
        <v>64005411461</v>
      </c>
      <c r="P37" s="8"/>
      <c r="Q37" s="8">
        <f t="shared" si="1"/>
        <v>0</v>
      </c>
    </row>
    <row r="38" spans="1:17">
      <c r="A38" s="1" t="s">
        <v>101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1506553</v>
      </c>
      <c r="L38" s="8"/>
      <c r="M38" s="8">
        <v>21066598751</v>
      </c>
      <c r="N38" s="8"/>
      <c r="O38" s="8">
        <v>42900369110</v>
      </c>
      <c r="P38" s="8"/>
      <c r="Q38" s="8">
        <f t="shared" si="1"/>
        <v>-21833770359</v>
      </c>
    </row>
    <row r="39" spans="1:17">
      <c r="A39" s="1" t="s">
        <v>74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156647</v>
      </c>
      <c r="L39" s="8"/>
      <c r="M39" s="8">
        <v>1511694024</v>
      </c>
      <c r="N39" s="8"/>
      <c r="O39" s="8">
        <v>1667707116</v>
      </c>
      <c r="P39" s="8"/>
      <c r="Q39" s="8">
        <f t="shared" si="1"/>
        <v>-156013092</v>
      </c>
    </row>
    <row r="40" spans="1:17">
      <c r="A40" s="1" t="s">
        <v>268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48066666</v>
      </c>
      <c r="L40" s="8"/>
      <c r="M40" s="8">
        <v>158379657882</v>
      </c>
      <c r="N40" s="8"/>
      <c r="O40" s="8">
        <v>142195266033</v>
      </c>
      <c r="P40" s="8"/>
      <c r="Q40" s="8">
        <f t="shared" si="1"/>
        <v>16184391849</v>
      </c>
    </row>
    <row r="41" spans="1:17">
      <c r="A41" s="1" t="s">
        <v>61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1000000</v>
      </c>
      <c r="L41" s="8"/>
      <c r="M41" s="8">
        <v>4558971352</v>
      </c>
      <c r="N41" s="8"/>
      <c r="O41" s="8">
        <v>4089405621</v>
      </c>
      <c r="P41" s="8"/>
      <c r="Q41" s="8">
        <f t="shared" si="1"/>
        <v>469565731</v>
      </c>
    </row>
    <row r="42" spans="1:17">
      <c r="A42" s="1" t="s">
        <v>269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5699162</v>
      </c>
      <c r="L42" s="8"/>
      <c r="M42" s="8">
        <v>194004079404</v>
      </c>
      <c r="N42" s="8"/>
      <c r="O42" s="8">
        <v>189565222930</v>
      </c>
      <c r="P42" s="8"/>
      <c r="Q42" s="8">
        <f t="shared" si="1"/>
        <v>4438856474</v>
      </c>
    </row>
    <row r="43" spans="1:17">
      <c r="A43" s="1" t="s">
        <v>22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505670</v>
      </c>
      <c r="L43" s="8"/>
      <c r="M43" s="8">
        <v>10819731032</v>
      </c>
      <c r="N43" s="8"/>
      <c r="O43" s="8">
        <v>8545555427</v>
      </c>
      <c r="P43" s="8"/>
      <c r="Q43" s="8">
        <f t="shared" si="1"/>
        <v>2274175605</v>
      </c>
    </row>
    <row r="44" spans="1:17">
      <c r="A44" s="1" t="s">
        <v>93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80705</v>
      </c>
      <c r="L44" s="8"/>
      <c r="M44" s="8">
        <v>3496592436</v>
      </c>
      <c r="N44" s="8"/>
      <c r="O44" s="8">
        <v>4015251458</v>
      </c>
      <c r="P44" s="8"/>
      <c r="Q44" s="8">
        <f t="shared" si="1"/>
        <v>-518659022</v>
      </c>
    </row>
    <row r="45" spans="1:17">
      <c r="A45" s="1" t="s">
        <v>64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125679</v>
      </c>
      <c r="L45" s="8"/>
      <c r="M45" s="8">
        <v>492441981</v>
      </c>
      <c r="N45" s="8"/>
      <c r="O45" s="8">
        <v>590674760</v>
      </c>
      <c r="P45" s="8"/>
      <c r="Q45" s="8">
        <f t="shared" si="1"/>
        <v>-98232779</v>
      </c>
    </row>
    <row r="46" spans="1:17">
      <c r="A46" s="1" t="s">
        <v>270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4072834</v>
      </c>
      <c r="L46" s="8"/>
      <c r="M46" s="8">
        <v>36455937134</v>
      </c>
      <c r="N46" s="8"/>
      <c r="O46" s="8">
        <v>36455937134</v>
      </c>
      <c r="P46" s="8"/>
      <c r="Q46" s="8">
        <f t="shared" si="1"/>
        <v>0</v>
      </c>
    </row>
    <row r="47" spans="1:17">
      <c r="A47" s="1" t="s">
        <v>88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790000</v>
      </c>
      <c r="L47" s="8"/>
      <c r="M47" s="8">
        <v>22264170106</v>
      </c>
      <c r="N47" s="8"/>
      <c r="O47" s="8">
        <v>19569663548</v>
      </c>
      <c r="P47" s="8"/>
      <c r="Q47" s="8">
        <f t="shared" si="1"/>
        <v>2694506558</v>
      </c>
    </row>
    <row r="48" spans="1:17">
      <c r="A48" s="1" t="s">
        <v>78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148462</v>
      </c>
      <c r="L48" s="8"/>
      <c r="M48" s="8">
        <v>3007659363</v>
      </c>
      <c r="N48" s="8"/>
      <c r="O48" s="8">
        <v>1827023700</v>
      </c>
      <c r="P48" s="8"/>
      <c r="Q48" s="8">
        <f t="shared" si="1"/>
        <v>1180635663</v>
      </c>
    </row>
    <row r="49" spans="1:17">
      <c r="A49" s="1" t="s">
        <v>73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2418383</v>
      </c>
      <c r="L49" s="8"/>
      <c r="M49" s="8">
        <v>18051156480</v>
      </c>
      <c r="N49" s="8"/>
      <c r="O49" s="8">
        <v>23967816401</v>
      </c>
      <c r="P49" s="8"/>
      <c r="Q49" s="8">
        <f t="shared" si="1"/>
        <v>-5916659921</v>
      </c>
    </row>
    <row r="50" spans="1:17">
      <c r="A50" s="1" t="s">
        <v>65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1046726</v>
      </c>
      <c r="L50" s="8"/>
      <c r="M50" s="8">
        <v>14181497356</v>
      </c>
      <c r="N50" s="8"/>
      <c r="O50" s="8">
        <v>14941550974</v>
      </c>
      <c r="P50" s="8"/>
      <c r="Q50" s="8">
        <f t="shared" si="1"/>
        <v>-760053618</v>
      </c>
    </row>
    <row r="51" spans="1:17">
      <c r="A51" s="1" t="s">
        <v>60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9</v>
      </c>
      <c r="L51" s="8"/>
      <c r="M51" s="8">
        <v>9</v>
      </c>
      <c r="N51" s="8"/>
      <c r="O51" s="8">
        <v>9213</v>
      </c>
      <c r="P51" s="8"/>
      <c r="Q51" s="8">
        <f t="shared" si="1"/>
        <v>-9204</v>
      </c>
    </row>
    <row r="52" spans="1:17">
      <c r="A52" s="1" t="s">
        <v>232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108185</v>
      </c>
      <c r="L52" s="8"/>
      <c r="M52" s="8">
        <v>1595169198</v>
      </c>
      <c r="N52" s="8"/>
      <c r="O52" s="8">
        <v>1505578189</v>
      </c>
      <c r="P52" s="8"/>
      <c r="Q52" s="8">
        <f t="shared" si="1"/>
        <v>89591009</v>
      </c>
    </row>
    <row r="53" spans="1:17">
      <c r="A53" s="1" t="s">
        <v>271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45443099</v>
      </c>
      <c r="L53" s="8"/>
      <c r="M53" s="8">
        <v>131128132851</v>
      </c>
      <c r="N53" s="8"/>
      <c r="O53" s="8">
        <v>115516352576</v>
      </c>
      <c r="P53" s="8"/>
      <c r="Q53" s="8">
        <f t="shared" si="1"/>
        <v>15611780275</v>
      </c>
    </row>
    <row r="54" spans="1:17">
      <c r="A54" s="1" t="s">
        <v>17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66491844</v>
      </c>
      <c r="L54" s="8"/>
      <c r="M54" s="8">
        <v>107337042759</v>
      </c>
      <c r="N54" s="8"/>
      <c r="O54" s="8">
        <v>141358886860</v>
      </c>
      <c r="P54" s="8"/>
      <c r="Q54" s="8">
        <f t="shared" si="1"/>
        <v>-34021844101</v>
      </c>
    </row>
    <row r="55" spans="1:17">
      <c r="A55" s="1" t="s">
        <v>15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68132935</v>
      </c>
      <c r="L55" s="8"/>
      <c r="M55" s="8">
        <v>107385432969</v>
      </c>
      <c r="N55" s="8"/>
      <c r="O55" s="8">
        <v>146761525128</v>
      </c>
      <c r="P55" s="8"/>
      <c r="Q55" s="8">
        <f t="shared" si="1"/>
        <v>-39376092159</v>
      </c>
    </row>
    <row r="56" spans="1:17">
      <c r="A56" s="1" t="s">
        <v>272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12000000</v>
      </c>
      <c r="L56" s="8"/>
      <c r="M56" s="8">
        <v>39536120294</v>
      </c>
      <c r="N56" s="8"/>
      <c r="O56" s="8">
        <v>38040305400</v>
      </c>
      <c r="P56" s="8"/>
      <c r="Q56" s="8">
        <f t="shared" si="1"/>
        <v>1495814894</v>
      </c>
    </row>
    <row r="57" spans="1:17">
      <c r="A57" s="1" t="s">
        <v>31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1814738</v>
      </c>
      <c r="L57" s="8"/>
      <c r="M57" s="8">
        <v>233458415685</v>
      </c>
      <c r="N57" s="8"/>
      <c r="O57" s="8">
        <v>336795654875</v>
      </c>
      <c r="P57" s="8"/>
      <c r="Q57" s="8">
        <f t="shared" si="1"/>
        <v>-103337239190</v>
      </c>
    </row>
    <row r="58" spans="1:17">
      <c r="A58" s="1" t="s">
        <v>84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</v>
      </c>
      <c r="L58" s="8"/>
      <c r="M58" s="8">
        <v>1</v>
      </c>
      <c r="N58" s="8"/>
      <c r="O58" s="8">
        <v>2459</v>
      </c>
      <c r="P58" s="8"/>
      <c r="Q58" s="8">
        <f t="shared" si="1"/>
        <v>-2458</v>
      </c>
    </row>
    <row r="59" spans="1:17">
      <c r="A59" s="1" t="s">
        <v>35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5000</v>
      </c>
      <c r="L59" s="8"/>
      <c r="M59" s="8">
        <v>339433193</v>
      </c>
      <c r="N59" s="8"/>
      <c r="O59" s="8">
        <v>373074064</v>
      </c>
      <c r="P59" s="8"/>
      <c r="Q59" s="8">
        <f t="shared" si="1"/>
        <v>-33640871</v>
      </c>
    </row>
    <row r="60" spans="1:17">
      <c r="A60" s="1" t="s">
        <v>37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452716</v>
      </c>
      <c r="L60" s="8"/>
      <c r="M60" s="8">
        <v>59276411698</v>
      </c>
      <c r="N60" s="8"/>
      <c r="O60" s="8">
        <v>73592153072</v>
      </c>
      <c r="P60" s="8"/>
      <c r="Q60" s="8">
        <f t="shared" si="1"/>
        <v>-14315741374</v>
      </c>
    </row>
    <row r="61" spans="1:17">
      <c r="A61" s="1" t="s">
        <v>27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3</v>
      </c>
      <c r="L61" s="8"/>
      <c r="M61" s="8">
        <v>3</v>
      </c>
      <c r="N61" s="8"/>
      <c r="O61" s="8">
        <v>6655</v>
      </c>
      <c r="P61" s="8"/>
      <c r="Q61" s="8">
        <f t="shared" si="1"/>
        <v>-6652</v>
      </c>
    </row>
    <row r="62" spans="1:17">
      <c r="A62" s="1" t="s">
        <v>26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400000</v>
      </c>
      <c r="L62" s="8"/>
      <c r="M62" s="8">
        <v>35738105311</v>
      </c>
      <c r="N62" s="8"/>
      <c r="O62" s="8">
        <v>33431889601</v>
      </c>
      <c r="P62" s="8"/>
      <c r="Q62" s="8">
        <f t="shared" si="1"/>
        <v>2306215710</v>
      </c>
    </row>
    <row r="63" spans="1:17">
      <c r="A63" s="1" t="s">
        <v>33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2104952</v>
      </c>
      <c r="L63" s="8"/>
      <c r="M63" s="8">
        <v>239347967417</v>
      </c>
      <c r="N63" s="8"/>
      <c r="O63" s="8">
        <v>264566535972</v>
      </c>
      <c r="P63" s="8"/>
      <c r="Q63" s="8">
        <f t="shared" si="1"/>
        <v>-25218568555</v>
      </c>
    </row>
    <row r="64" spans="1:17">
      <c r="A64" s="1" t="s">
        <v>34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838287</v>
      </c>
      <c r="L64" s="8"/>
      <c r="M64" s="8">
        <v>36480840348</v>
      </c>
      <c r="N64" s="8"/>
      <c r="O64" s="8">
        <v>42531590725</v>
      </c>
      <c r="P64" s="8"/>
      <c r="Q64" s="8">
        <f t="shared" si="1"/>
        <v>-6050750377</v>
      </c>
    </row>
    <row r="65" spans="1:17">
      <c r="A65" s="1" t="s">
        <v>29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860191</v>
      </c>
      <c r="L65" s="8"/>
      <c r="M65" s="8">
        <v>8478706617</v>
      </c>
      <c r="N65" s="8"/>
      <c r="O65" s="8">
        <v>11124497937</v>
      </c>
      <c r="P65" s="8"/>
      <c r="Q65" s="8">
        <f t="shared" si="1"/>
        <v>-2645791320</v>
      </c>
    </row>
    <row r="66" spans="1:17">
      <c r="A66" s="1" t="s">
        <v>25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100000</v>
      </c>
      <c r="L66" s="8"/>
      <c r="M66" s="8">
        <v>8290328806</v>
      </c>
      <c r="N66" s="8"/>
      <c r="O66" s="8">
        <v>10069726491</v>
      </c>
      <c r="P66" s="8"/>
      <c r="Q66" s="8">
        <f t="shared" si="1"/>
        <v>-1779397685</v>
      </c>
    </row>
    <row r="67" spans="1:17">
      <c r="A67" s="1" t="s">
        <v>124</v>
      </c>
      <c r="C67" s="8">
        <v>12320</v>
      </c>
      <c r="D67" s="8"/>
      <c r="E67" s="8">
        <v>12320000000</v>
      </c>
      <c r="F67" s="8"/>
      <c r="G67" s="8">
        <v>11342692564</v>
      </c>
      <c r="H67" s="8"/>
      <c r="I67" s="8">
        <f t="shared" si="0"/>
        <v>977307436</v>
      </c>
      <c r="J67" s="8"/>
      <c r="K67" s="8">
        <v>12320</v>
      </c>
      <c r="L67" s="8"/>
      <c r="M67" s="8">
        <v>12320000000</v>
      </c>
      <c r="N67" s="8"/>
      <c r="O67" s="8">
        <v>11342692564</v>
      </c>
      <c r="P67" s="8"/>
      <c r="Q67" s="8">
        <f t="shared" si="1"/>
        <v>977307436</v>
      </c>
    </row>
    <row r="68" spans="1:17">
      <c r="A68" s="1" t="s">
        <v>210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105000</v>
      </c>
      <c r="L68" s="8"/>
      <c r="M68" s="8">
        <v>105000000000</v>
      </c>
      <c r="N68" s="8"/>
      <c r="O68" s="8">
        <v>104456063906</v>
      </c>
      <c r="P68" s="8"/>
      <c r="Q68" s="8">
        <f t="shared" si="1"/>
        <v>543936094</v>
      </c>
    </row>
    <row r="69" spans="1:17">
      <c r="A69" s="1" t="s">
        <v>273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5999</v>
      </c>
      <c r="L69" s="8"/>
      <c r="M69" s="8">
        <v>5999000000</v>
      </c>
      <c r="N69" s="8"/>
      <c r="O69" s="8">
        <v>5831110729</v>
      </c>
      <c r="P69" s="8"/>
      <c r="Q69" s="8">
        <f t="shared" si="1"/>
        <v>167889271</v>
      </c>
    </row>
    <row r="70" spans="1:17">
      <c r="A70" s="1" t="s">
        <v>274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51330</v>
      </c>
      <c r="L70" s="8"/>
      <c r="M70" s="8">
        <v>51330000000</v>
      </c>
      <c r="N70" s="8"/>
      <c r="O70" s="8">
        <v>49388472216</v>
      </c>
      <c r="P70" s="8"/>
      <c r="Q70" s="8">
        <f t="shared" si="1"/>
        <v>1941527784</v>
      </c>
    </row>
    <row r="71" spans="1:17">
      <c r="A71" s="1" t="s">
        <v>275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3126</v>
      </c>
      <c r="L71" s="8"/>
      <c r="M71" s="8">
        <v>3126000000</v>
      </c>
      <c r="N71" s="8"/>
      <c r="O71" s="8">
        <v>3090522321</v>
      </c>
      <c r="P71" s="8"/>
      <c r="Q71" s="8">
        <f t="shared" si="1"/>
        <v>35477679</v>
      </c>
    </row>
    <row r="72" spans="1:17">
      <c r="A72" s="1" t="s">
        <v>118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100835</v>
      </c>
      <c r="L72" s="8"/>
      <c r="M72" s="8">
        <v>76985666520</v>
      </c>
      <c r="N72" s="8"/>
      <c r="O72" s="8">
        <v>74407782894</v>
      </c>
      <c r="P72" s="8"/>
      <c r="Q72" s="8">
        <f t="shared" si="1"/>
        <v>2577883626</v>
      </c>
    </row>
    <row r="73" spans="1:17">
      <c r="A73" s="1" t="s">
        <v>276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76" si="2">E73-G73</f>
        <v>0</v>
      </c>
      <c r="J73" s="8"/>
      <c r="K73" s="8">
        <v>300000</v>
      </c>
      <c r="L73" s="8"/>
      <c r="M73" s="8">
        <v>300000000000</v>
      </c>
      <c r="N73" s="8"/>
      <c r="O73" s="8">
        <v>290593320412</v>
      </c>
      <c r="P73" s="8"/>
      <c r="Q73" s="8">
        <f t="shared" ref="Q73:Q76" si="3">M73-O73</f>
        <v>9406679588</v>
      </c>
    </row>
    <row r="74" spans="1:17">
      <c r="A74" s="1" t="s">
        <v>209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500000</v>
      </c>
      <c r="L74" s="8"/>
      <c r="M74" s="8">
        <v>500000000000</v>
      </c>
      <c r="N74" s="8"/>
      <c r="O74" s="8">
        <v>497454819968</v>
      </c>
      <c r="P74" s="8"/>
      <c r="Q74" s="8">
        <f t="shared" si="3"/>
        <v>2545180032</v>
      </c>
    </row>
    <row r="75" spans="1:17">
      <c r="A75" s="1" t="s">
        <v>207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800000</v>
      </c>
      <c r="L75" s="8"/>
      <c r="M75" s="8">
        <v>800000000000</v>
      </c>
      <c r="N75" s="8"/>
      <c r="O75" s="8">
        <v>788856993750</v>
      </c>
      <c r="P75" s="8"/>
      <c r="Q75" s="8">
        <f t="shared" si="3"/>
        <v>11143006250</v>
      </c>
    </row>
    <row r="76" spans="1:17">
      <c r="A76" s="1" t="s">
        <v>277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89380</v>
      </c>
      <c r="L76" s="8"/>
      <c r="M76" s="8">
        <v>89380000000</v>
      </c>
      <c r="N76" s="8"/>
      <c r="O76" s="8">
        <v>84304021526</v>
      </c>
      <c r="P76" s="8"/>
      <c r="Q76" s="8">
        <f t="shared" si="3"/>
        <v>5075978474</v>
      </c>
    </row>
    <row r="77" spans="1:17" ht="24.75" thickBot="1">
      <c r="C77" s="8"/>
      <c r="D77" s="8"/>
      <c r="E77" s="12">
        <f>SUM(E8:E76)</f>
        <v>704033385764</v>
      </c>
      <c r="F77" s="8"/>
      <c r="G77" s="12">
        <f>SUM(G8:G76)</f>
        <v>839240316910</v>
      </c>
      <c r="H77" s="8"/>
      <c r="I77" s="12">
        <f>SUM(I8:I76)</f>
        <v>-135206931146</v>
      </c>
      <c r="J77" s="8"/>
      <c r="K77" s="8"/>
      <c r="L77" s="8"/>
      <c r="M77" s="12">
        <f>SUM(M8:M76)</f>
        <v>5684283081329</v>
      </c>
      <c r="N77" s="8"/>
      <c r="O77" s="12">
        <f>SUM(O8:O76)</f>
        <v>6185434205447</v>
      </c>
      <c r="P77" s="8"/>
      <c r="Q77" s="12">
        <f>SUM(Q8:Q76)</f>
        <v>-501151124118</v>
      </c>
    </row>
    <row r="78" spans="1:17" ht="24.75" thickTop="1">
      <c r="I78" s="8"/>
      <c r="J78" s="8"/>
      <c r="K78" s="8"/>
      <c r="L78" s="8"/>
      <c r="M78" s="8"/>
      <c r="N78" s="8"/>
      <c r="O78" s="8"/>
      <c r="P78" s="8"/>
      <c r="Q78" s="8"/>
    </row>
    <row r="79" spans="1:17">
      <c r="I79" s="4"/>
      <c r="J79" s="4"/>
      <c r="K79" s="4"/>
      <c r="L79" s="4"/>
      <c r="M79" s="4"/>
      <c r="N79" s="4"/>
      <c r="O79" s="4"/>
      <c r="P79" s="4"/>
      <c r="Q79" s="16"/>
    </row>
    <row r="80" spans="1:17">
      <c r="I80" s="4"/>
      <c r="J80" s="4"/>
      <c r="K80" s="4"/>
      <c r="L80" s="4"/>
      <c r="M80" s="4"/>
      <c r="N80" s="4"/>
      <c r="O80" s="4"/>
      <c r="P80" s="4"/>
      <c r="Q80" s="4"/>
    </row>
    <row r="81" spans="9:17">
      <c r="I81" s="4"/>
      <c r="J81" s="4"/>
      <c r="K81" s="4"/>
      <c r="L81" s="4"/>
      <c r="M81" s="4"/>
      <c r="N81" s="4"/>
      <c r="O81" s="4"/>
      <c r="P81" s="4"/>
      <c r="Q81" s="4"/>
    </row>
    <row r="82" spans="9:17">
      <c r="I82" s="8"/>
      <c r="J82" s="8"/>
      <c r="K82" s="8"/>
      <c r="L82" s="8"/>
      <c r="M82" s="8"/>
      <c r="N82" s="8"/>
      <c r="O82" s="8"/>
      <c r="P82" s="8"/>
      <c r="Q82" s="8"/>
    </row>
    <row r="83" spans="9:17">
      <c r="I83" s="4"/>
      <c r="J83" s="4"/>
      <c r="K83" s="4"/>
      <c r="L83" s="4"/>
      <c r="M83" s="4"/>
      <c r="N83" s="4"/>
      <c r="O83" s="4"/>
      <c r="P83" s="4"/>
      <c r="Q83" s="6"/>
    </row>
    <row r="84" spans="9:17">
      <c r="I84" s="4"/>
      <c r="J84" s="4"/>
      <c r="K84" s="4"/>
      <c r="L84" s="4"/>
      <c r="M84" s="4"/>
      <c r="N84" s="4"/>
      <c r="O84" s="4"/>
      <c r="P84" s="4"/>
      <c r="Q84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2022-09-25T08:40:51Z</dcterms:created>
  <dcterms:modified xsi:type="dcterms:W3CDTF">2022-10-02T06:46:44Z</dcterms:modified>
</cp:coreProperties>
</file>