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45F6AC03-C615-410B-BBAB-BF9A06C5C5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6" hidden="1">'درآمد ناشی از تغییر قیمت اوراق'!$A$7:$A$108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9" l="1"/>
  <c r="J116" i="9"/>
  <c r="P116" i="9"/>
  <c r="J110" i="9"/>
  <c r="P110" i="9"/>
  <c r="G11" i="15" l="1"/>
  <c r="E11" i="15"/>
  <c r="E8" i="15"/>
  <c r="E9" i="15"/>
  <c r="E10" i="15"/>
  <c r="E7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I11" i="13"/>
  <c r="E11" i="13"/>
  <c r="Q43" i="12"/>
  <c r="O45" i="12"/>
  <c r="M45" i="12"/>
  <c r="K45" i="12"/>
  <c r="I45" i="12"/>
  <c r="G45" i="12"/>
  <c r="E45" i="12"/>
  <c r="C4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45" i="12" s="1"/>
  <c r="Q39" i="12"/>
  <c r="Q40" i="12"/>
  <c r="Q41" i="12"/>
  <c r="Q42" i="12"/>
  <c r="Q4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O122" i="11"/>
  <c r="U12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8" i="11"/>
  <c r="K12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8" i="11"/>
  <c r="C122" i="11"/>
  <c r="E122" i="11"/>
  <c r="G122" i="11"/>
  <c r="I122" i="11"/>
  <c r="M122" i="11"/>
  <c r="S122" i="11"/>
  <c r="Q122" i="11"/>
  <c r="M121" i="10"/>
  <c r="O124" i="10"/>
  <c r="M124" i="10"/>
  <c r="I124" i="10"/>
  <c r="G124" i="10"/>
  <c r="E12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8" i="10"/>
  <c r="R116" i="9"/>
  <c r="O109" i="9"/>
  <c r="M109" i="9"/>
  <c r="G109" i="9"/>
  <c r="E10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8" i="9"/>
  <c r="O79" i="8"/>
  <c r="S79" i="8"/>
  <c r="Q79" i="8"/>
  <c r="M79" i="8"/>
  <c r="K79" i="8"/>
  <c r="I79" i="8"/>
  <c r="I25" i="7"/>
  <c r="K25" i="7"/>
  <c r="M25" i="7"/>
  <c r="O25" i="7"/>
  <c r="Q25" i="7"/>
  <c r="S25" i="7"/>
  <c r="AI21" i="3"/>
  <c r="S11" i="6"/>
  <c r="K11" i="6"/>
  <c r="M11" i="6"/>
  <c r="O11" i="6"/>
  <c r="Q11" i="6"/>
  <c r="AK21" i="3"/>
  <c r="AG21" i="3"/>
  <c r="AA21" i="3"/>
  <c r="W21" i="3"/>
  <c r="S21" i="3"/>
  <c r="Q21" i="3"/>
  <c r="Y104" i="1"/>
  <c r="E104" i="1"/>
  <c r="G104" i="1"/>
  <c r="K104" i="1"/>
  <c r="O104" i="1"/>
  <c r="U104" i="1"/>
  <c r="W104" i="1"/>
  <c r="Q124" i="10" l="1"/>
  <c r="I109" i="9"/>
  <c r="Q109" i="9"/>
</calcChain>
</file>

<file path=xl/sharedStrings.xml><?xml version="1.0" encoding="utf-8"?>
<sst xmlns="http://schemas.openxmlformats.org/spreadsheetml/2006/main" count="1102" uniqueCount="315">
  <si>
    <t>صندوق سرمایه‌گذاری مشترک پیشرو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</si>
  <si>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</si>
  <si>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</si>
  <si>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</si>
  <si>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</si>
  <si>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</si>
  <si>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</si>
  <si>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</si>
  <si>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</si>
  <si>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</si>
  <si>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</si>
  <si>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</si>
  <si>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</si>
  <si>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</si>
  <si>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</si>
  <si>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فملی-3500-1402/07/05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</si>
  <si>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</si>
  <si>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</si>
  <si>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</si>
  <si>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</si>
  <si>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</si>
  <si>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</si>
  <si>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</si>
  <si>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</si>
  <si>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</si>
  <si>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</si>
  <si>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</si>
  <si>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</si>
  <si>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</si>
  <si>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</si>
  <si>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</si>
  <si>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</si>
  <si>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</si>
  <si>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</si>
  <si>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</si>
  <si>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</si>
  <si>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</si>
  <si>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</si>
  <si>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تایدواترخاورمیانه</t>
  </si>
  <si>
    <t>تراکتورسازی‌ایران‌</t>
  </si>
  <si>
    <t>تمام سکه طرح جدید 0310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</si>
  <si>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</si>
  <si>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</si>
  <si>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</si>
  <si>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</si>
  <si>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</si>
  <si>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</si>
  <si>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واسپاری ملت</t>
  </si>
  <si>
    <t>حفاری شمال</t>
  </si>
  <si>
    <t>حمل و نقل گهرترابر سیرجان</t>
  </si>
  <si>
    <t>داروپخش‌ (هلدینگ‌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</si>
  <si>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</si>
  <si>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</si>
  <si>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</si>
  <si>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</si>
  <si>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</si>
  <si>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</si>
  <si>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</si>
  <si>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</si>
  <si>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</si>
  <si>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</si>
  <si>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</si>
  <si>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</si>
  <si>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</si>
  <si>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</si>
  <si>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</si>
  <si>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</si>
  <si>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</si>
  <si>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</si>
  <si>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</si>
  <si>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</si>
  <si>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</si>
  <si>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</si>
  <si>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</si>
  <si>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</si>
  <si>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</si>
  <si>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</si>
  <si>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</si>
  <si>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</si>
  <si>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فجر انرژی خلیج فارس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</si>
  <si>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</si>
  <si>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</si>
  <si>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</si>
  <si>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</si>
  <si>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</si>
  <si>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</si>
  <si>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</si>
  <si>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</si>
  <si>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</si>
  <si>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</si>
  <si>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</si>
  <si>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</si>
  <si>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</si>
  <si>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</si>
  <si>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</si>
  <si>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</si>
  <si>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</si>
  <si>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نیروترانس‌</t>
  </si>
  <si>
    <t>واسپاری ملت</t>
  </si>
  <si>
    <t>کارخانجات‌داروپخش‌</t>
  </si>
  <si>
    <t>کویر تایر</t>
  </si>
  <si>
    <t>گروه انتخاب الکترونیک آرمان</t>
  </si>
  <si>
    <t>تمام سکه طرح جدید0411 آینده</t>
  </si>
  <si>
    <t>صنایع‌ لاستیکی‌  سهند</t>
  </si>
  <si>
    <t>ح . صنایع گلدیران</t>
  </si>
  <si>
    <t>داروسازی دانا</t>
  </si>
  <si>
    <t>سرمایه گذاری مسکن جنوب</t>
  </si>
  <si>
    <t>شوکو پارس</t>
  </si>
  <si>
    <t>ح. کویر تایر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</si>
  <si>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</si>
  <si>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</si>
  <si>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</si>
  <si>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</si>
  <si>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</si>
  <si>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</si>
  <si>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</si>
  <si>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</si>
  <si>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</si>
  <si>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</si>
  <si>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</si>
  <si>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</si>
  <si>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</si>
  <si>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</si>
  <si>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</si>
  <si>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</si>
  <si>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</si>
  <si>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</si>
  <si>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</si>
  <si>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</si>
  <si>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</si>
  <si>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</si>
  <si>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</si>
  <si>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</si>
  <si>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</si>
  <si>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</si>
  <si>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گام بانک صادرات ایران0207</t>
  </si>
  <si>
    <t>1401/04/01</t>
  </si>
  <si>
    <t>1402/07/30</t>
  </si>
  <si>
    <t>گواهی اعتبار مولد سامان0207</t>
  </si>
  <si>
    <t>1401/08/01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</si>
  <si>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</si>
  <si>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</si>
  <si>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</si>
  <si>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</si>
  <si>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</si>
  <si>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</si>
  <si>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</si>
  <si>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</si>
  <si>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</si>
  <si>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</si>
  <si>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</si>
  <si>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</si>
  <si>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</si>
  <si>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</si>
  <si>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</si>
  <si>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</si>
  <si>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</si>
  <si>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</si>
  <si>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</si>
  <si>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</si>
  <si>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</si>
  <si>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</si>
  <si>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</si>
  <si>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</si>
  <si>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</si>
  <si>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</si>
  <si>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</si>
  <si>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</si>
  <si>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</si>
  <si>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</si>
  <si>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</si>
  <si>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</si>
  <si>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</si>
  <si>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</si>
  <si>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</si>
  <si>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</si>
  <si>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</si>
  <si>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</si>
  <si>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</si>
  <si>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</si>
  <si>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</si>
  <si>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</si>
  <si>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</si>
  <si>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</si>
  <si>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دولت3-ش.خ0211</t>
  </si>
  <si>
    <t>1402/11/13</t>
  </si>
  <si>
    <t>مرابحه عام دولت70-ش.خ0112</t>
  </si>
  <si>
    <t>1401/12/07</t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</si>
  <si>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</si>
  <si>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</si>
  <si>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</si>
  <si>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</si>
  <si>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</si>
  <si>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دولت5-ش.خاص کاریزما0108</t>
  </si>
  <si>
    <t>1401/08/18</t>
  </si>
  <si>
    <t>منفعت دولت5-ش.خاص کاردان0108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</si>
  <si>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</si>
  <si>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</si>
  <si>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</si>
  <si>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</si>
  <si>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</si>
  <si>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</si>
  <si>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</si>
  <si>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</si>
  <si>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</si>
  <si>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</si>
  <si>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</si>
  <si>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</si>
  <si>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</si>
  <si>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</si>
  <si>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</si>
  <si>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1401/11/23</t>
  </si>
  <si>
    <t>1401/05/13</t>
  </si>
  <si>
    <t>1401/04/29</t>
  </si>
  <si>
    <t>1401/04/30</t>
  </si>
  <si>
    <t>فروسیلیس‌ ایران‌</t>
  </si>
  <si>
    <t>1401/04/22</t>
  </si>
  <si>
    <t>1401/04/02</t>
  </si>
  <si>
    <t>گروه مدیریت سرمایه گذاری امید</t>
  </si>
  <si>
    <t>1401/02/29</t>
  </si>
  <si>
    <t>1401/04/16</t>
  </si>
  <si>
    <t>1401/03/08</t>
  </si>
  <si>
    <t>1401/02/28</t>
  </si>
  <si>
    <t>1401/02/25</t>
  </si>
  <si>
    <t>1401/02/10</t>
  </si>
  <si>
    <t>سپنتا</t>
  </si>
  <si>
    <t>1401/04/18</t>
  </si>
  <si>
    <t>1401/05/11</t>
  </si>
  <si>
    <t>کالسیمین‌</t>
  </si>
  <si>
    <t>1401/04/26</t>
  </si>
  <si>
    <t>1401/03/31</t>
  </si>
  <si>
    <t>1401/05/25</t>
  </si>
  <si>
    <t>1401/04/20</t>
  </si>
  <si>
    <t>1401/04/15</t>
  </si>
  <si>
    <t>1401/10/13</t>
  </si>
  <si>
    <t>1401/10/28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</si>
  <si>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</si>
  <si>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</si>
  <si>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</si>
  <si>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</si>
  <si>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</si>
  <si>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</si>
  <si>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</si>
  <si>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1401/07/30</t>
  </si>
  <si>
    <t>1401/02/19</t>
  </si>
  <si>
    <t>1401/06/16</t>
  </si>
  <si>
    <t>تامین سرمایه لوتوس پارسیان</t>
  </si>
  <si>
    <t>1401/04/12</t>
  </si>
  <si>
    <t>1401/03/09</t>
  </si>
  <si>
    <t>صنعتی دوده فام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</si>
  <si>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</si>
  <si>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</si>
  <si>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</si>
  <si>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</si>
  <si>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</si>
  <si>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</si>
  <si>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پتروشیمی غدیر</t>
  </si>
  <si>
    <t>1401/03/18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</si>
  <si>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</si>
  <si>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</si>
  <si>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</si>
  <si>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</si>
  <si>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</si>
  <si>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خراسان</t>
  </si>
  <si>
    <t>ح .داروسازی کاسپین تامین</t>
  </si>
  <si>
    <t>ح . پخش هجرت</t>
  </si>
  <si>
    <t>ح . توسعه‌معادن‌وفلزات‌</t>
  </si>
  <si>
    <t>ح. پالایش نفت تبریز</t>
  </si>
  <si>
    <t>ح . سرمایه‌گذاری‌ سپه‌</t>
  </si>
  <si>
    <t>ح . تامین سرمایه لوتوس پارسیان</t>
  </si>
  <si>
    <t>پلیمر آریا ساسول</t>
  </si>
  <si>
    <t>پتروشیمی جم</t>
  </si>
  <si>
    <t>ح . بیمه اتکایی امین</t>
  </si>
  <si>
    <t>کشتیرانی جمهوری اسلامی ایران</t>
  </si>
  <si>
    <t>ح . سیمان‌ارومیه‌</t>
  </si>
  <si>
    <t>صندوق طلای عیار مفید</t>
  </si>
  <si>
    <t>بانک‌ کارآفرین‌</t>
  </si>
  <si>
    <t>ح . کارخانجات‌داروپخش</t>
  </si>
  <si>
    <t>ح . سرمایه گذاری صبا تامین</t>
  </si>
  <si>
    <t>تمام سکه طرح جدید 0110 صادرات</t>
  </si>
  <si>
    <t>اسنادخزانه-م1بودجه99-010621</t>
  </si>
  <si>
    <t>اسناد خزانه-م9بودجه00-031101</t>
  </si>
  <si>
    <t>اسنادخزانه-م2بودجه99-011019</t>
  </si>
  <si>
    <t>اسنادخزانه-م14بودجه98-010318</t>
  </si>
  <si>
    <t>اسنادخزانه-م13بودجه98-010219</t>
  </si>
  <si>
    <t>اسنادخزانه-م21بودجه98-020906</t>
  </si>
  <si>
    <t>اسنادخزانه-م18بودجه99-010323</t>
  </si>
  <si>
    <t>اسنادخزانه-م2بودجه00-031024</t>
  </si>
  <si>
    <t>اسنادخزانه-م8بودجه00-030919</t>
  </si>
  <si>
    <t>اسنادخزانه-م15بودجه98-010406</t>
  </si>
  <si>
    <t>اسنادخزانه-م3بودجه99-011110</t>
  </si>
  <si>
    <t>اسنادخزانه-م17بودجه98-010512</t>
  </si>
  <si>
    <t>اسنادخزانه-م1بودجه00-030821</t>
  </si>
  <si>
    <t>اسنادخزانه-م3بودجه00-030418</t>
  </si>
  <si>
    <t>اسنادخزانه-م5بودجه00-030626</t>
  </si>
  <si>
    <t>اسنادخزانه-م7بودجه00-030912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</si>
  <si>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</si>
  <si>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</si>
  <si>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</si>
  <si>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</si>
  <si>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</si>
  <si>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</si>
  <si>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</si>
  <si>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</si>
  <si>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</si>
  <si>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</si>
  <si>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</si>
  <si>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</si>
  <si>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</si>
  <si>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</si>
  <si>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1401/11/01</t>
  </si>
  <si>
    <t>-</t>
  </si>
  <si>
    <t>از ابتدای سال مالی</t>
  </si>
  <si>
    <t xml:space="preserve"> 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</si>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</sst>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10" fontId="2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16</xdr:col>
          <xdr:colOff>200025</xdr:colOff>
          <xdr:row>33</xdr:row>
          <xdr:rowOff>19050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5EE3D7FE-F5EE-EC63-5C8F-9C7EC2BD8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3DC1-2EAE-4C10-9FAA-52E2873DCCA9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3313" r:id="rId4">
          <objectPr defaultSize="0" r:id="rId5">
            <anchor moveWithCells="1">
              <from>
                <xdr:col>0</xdr:col>
                <xdr:colOff>9525</xdr:colOff>
                <xdr:row>1</xdr:row>
                <xdr:rowOff>0</xdr:rowOff>
              </from>
              <to>
                <xdr:col>16</xdr:col>
                <xdr:colOff>200025</xdr:colOff>
                <xdr:row>33</xdr:row>
                <xdr:rowOff>19050</xdr:rowOff>
              </to>
            </anchor>
          </objectPr>
        </oleObject>
      </mc:Choice>
      <mc:Fallback>
        <oleObject progId="Document" shapeId="1331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48"/>
  <sheetViews>
    <sheetView rightToLeft="1" workbookViewId="0">
      <selection activeCell="I51" sqref="I51"/>
    </sheetView>
  </sheetViews>
  <sheetFormatPr defaultRowHeight="2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20" ht="24.75">
      <c r="A6" s="16" t="s">
        <v>178</v>
      </c>
      <c r="C6" s="17" t="s">
        <v>176</v>
      </c>
      <c r="D6" s="17" t="s">
        <v>176</v>
      </c>
      <c r="E6" s="17" t="s">
        <v>176</v>
      </c>
      <c r="F6" s="17" t="s">
        <v>176</v>
      </c>
      <c r="G6" s="17" t="s">
        <v>176</v>
      </c>
      <c r="H6" s="17" t="s">
        <v>176</v>
      </c>
      <c r="I6" s="17" t="s">
        <v>176</v>
      </c>
      <c r="K6" s="17" t="s">
        <v>177</v>
      </c>
      <c r="L6" s="17" t="s">
        <v>177</v>
      </c>
      <c r="M6" s="17" t="s">
        <v>177</v>
      </c>
      <c r="N6" s="17" t="s">
        <v>177</v>
      </c>
      <c r="O6" s="17" t="s">
        <v>177</v>
      </c>
      <c r="P6" s="17" t="s">
        <v>177</v>
      </c>
      <c r="Q6" s="17" t="s">
        <v>177</v>
      </c>
    </row>
    <row r="7" spans="1:20" ht="24.75">
      <c r="A7" s="17" t="s">
        <v>178</v>
      </c>
      <c r="C7" s="17" t="s">
        <v>300</v>
      </c>
      <c r="E7" s="17" t="s">
        <v>297</v>
      </c>
      <c r="G7" s="17" t="s">
        <v>298</v>
      </c>
      <c r="I7" s="17" t="s">
        <v>301</v>
      </c>
      <c r="K7" s="17" t="s">
        <v>300</v>
      </c>
      <c r="M7" s="17" t="s">
        <v>297</v>
      </c>
      <c r="O7" s="17" t="s">
        <v>298</v>
      </c>
      <c r="Q7" s="17" t="s">
        <v>301</v>
      </c>
    </row>
    <row r="8" spans="1:20">
      <c r="A8" s="1" t="s">
        <v>135</v>
      </c>
      <c r="C8" s="8">
        <v>0</v>
      </c>
      <c r="D8" s="8"/>
      <c r="E8" s="8">
        <v>-2934538200</v>
      </c>
      <c r="F8" s="8"/>
      <c r="G8" s="8">
        <v>4915201233</v>
      </c>
      <c r="H8" s="8"/>
      <c r="I8" s="8">
        <f>C8+E8+G8</f>
        <v>1980663033</v>
      </c>
      <c r="J8" s="8"/>
      <c r="K8" s="8">
        <v>0</v>
      </c>
      <c r="L8" s="8"/>
      <c r="M8" s="8">
        <v>3904147803</v>
      </c>
      <c r="N8" s="8"/>
      <c r="O8" s="8">
        <v>4915201233</v>
      </c>
      <c r="P8" s="8"/>
      <c r="Q8" s="8">
        <f>K8+M8+O8</f>
        <v>8819349036</v>
      </c>
      <c r="R8" s="8"/>
      <c r="S8" s="8"/>
      <c r="T8" s="8"/>
    </row>
    <row r="9" spans="1:20">
      <c r="A9" s="1" t="s">
        <v>152</v>
      </c>
      <c r="C9" s="8">
        <v>557661596</v>
      </c>
      <c r="D9" s="8"/>
      <c r="E9" s="8">
        <v>0</v>
      </c>
      <c r="F9" s="8"/>
      <c r="G9" s="8">
        <v>562743113</v>
      </c>
      <c r="H9" s="8"/>
      <c r="I9" s="8">
        <f>C9+E9+G9</f>
        <v>1120404709</v>
      </c>
      <c r="J9" s="8"/>
      <c r="K9" s="8">
        <v>12432089707</v>
      </c>
      <c r="L9" s="8"/>
      <c r="M9" s="8">
        <v>0</v>
      </c>
      <c r="N9" s="8"/>
      <c r="O9" s="8">
        <v>5461094896</v>
      </c>
      <c r="P9" s="8"/>
      <c r="Q9" s="8">
        <f t="shared" ref="Q9:Q44" si="0">K9+M9+O9</f>
        <v>17893184603</v>
      </c>
      <c r="R9" s="8"/>
      <c r="S9" s="8"/>
      <c r="T9" s="8"/>
    </row>
    <row r="10" spans="1:20">
      <c r="A10" s="1" t="s">
        <v>138</v>
      </c>
      <c r="C10" s="8">
        <v>0</v>
      </c>
      <c r="D10" s="8"/>
      <c r="E10" s="8">
        <v>2961541657</v>
      </c>
      <c r="F10" s="8"/>
      <c r="G10" s="8">
        <v>88405440</v>
      </c>
      <c r="H10" s="8"/>
      <c r="I10" s="8">
        <f t="shared" ref="I10:I44" si="1">C10+E10+G10</f>
        <v>3049947097</v>
      </c>
      <c r="J10" s="8"/>
      <c r="K10" s="8">
        <v>0</v>
      </c>
      <c r="L10" s="8"/>
      <c r="M10" s="8">
        <v>4435864702</v>
      </c>
      <c r="N10" s="8"/>
      <c r="O10" s="8">
        <v>222434809</v>
      </c>
      <c r="P10" s="8"/>
      <c r="Q10" s="8">
        <f t="shared" si="0"/>
        <v>4658299511</v>
      </c>
      <c r="R10" s="8"/>
      <c r="S10" s="8"/>
      <c r="T10" s="8"/>
    </row>
    <row r="11" spans="1:20">
      <c r="A11" s="1" t="s">
        <v>184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1"/>
        <v>0</v>
      </c>
      <c r="J11" s="8"/>
      <c r="K11" s="8">
        <v>11712584774</v>
      </c>
      <c r="L11" s="8"/>
      <c r="M11" s="8">
        <v>0</v>
      </c>
      <c r="N11" s="8"/>
      <c r="O11" s="8">
        <v>-4460596750</v>
      </c>
      <c r="P11" s="8"/>
      <c r="Q11" s="8">
        <f t="shared" si="0"/>
        <v>7251988024</v>
      </c>
      <c r="R11" s="8"/>
      <c r="S11" s="8"/>
      <c r="T11" s="8"/>
    </row>
    <row r="12" spans="1:20">
      <c r="A12" s="1" t="s">
        <v>280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1"/>
        <v>0</v>
      </c>
      <c r="J12" s="8"/>
      <c r="K12" s="8">
        <v>0</v>
      </c>
      <c r="L12" s="8"/>
      <c r="M12" s="8">
        <v>0</v>
      </c>
      <c r="N12" s="8"/>
      <c r="O12" s="8">
        <v>977307436</v>
      </c>
      <c r="P12" s="8"/>
      <c r="Q12" s="8">
        <f t="shared" si="0"/>
        <v>977307436</v>
      </c>
      <c r="R12" s="8"/>
      <c r="S12" s="8"/>
      <c r="T12" s="8"/>
    </row>
    <row r="13" spans="1:20">
      <c r="A13" s="1" t="s">
        <v>281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1"/>
        <v>0</v>
      </c>
      <c r="J13" s="8"/>
      <c r="K13" s="8">
        <v>0</v>
      </c>
      <c r="L13" s="8"/>
      <c r="M13" s="8">
        <v>0</v>
      </c>
      <c r="N13" s="8"/>
      <c r="O13" s="8">
        <v>908241063</v>
      </c>
      <c r="P13" s="8"/>
      <c r="Q13" s="8">
        <f t="shared" si="0"/>
        <v>908241063</v>
      </c>
      <c r="R13" s="8"/>
      <c r="S13" s="8"/>
      <c r="T13" s="8"/>
    </row>
    <row r="14" spans="1:20">
      <c r="A14" s="1" t="s">
        <v>193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1"/>
        <v>0</v>
      </c>
      <c r="J14" s="8"/>
      <c r="K14" s="8">
        <v>2594847978</v>
      </c>
      <c r="L14" s="8"/>
      <c r="M14" s="8">
        <v>0</v>
      </c>
      <c r="N14" s="8"/>
      <c r="O14" s="8">
        <v>4781205</v>
      </c>
      <c r="P14" s="8"/>
      <c r="Q14" s="8">
        <f t="shared" si="0"/>
        <v>2599629183</v>
      </c>
      <c r="R14" s="8"/>
      <c r="S14" s="8"/>
      <c r="T14" s="8"/>
    </row>
    <row r="15" spans="1:20">
      <c r="A15" s="1" t="s">
        <v>282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1"/>
        <v>0</v>
      </c>
      <c r="J15" s="8"/>
      <c r="K15" s="8">
        <v>0</v>
      </c>
      <c r="L15" s="8"/>
      <c r="M15" s="8">
        <v>0</v>
      </c>
      <c r="N15" s="8"/>
      <c r="O15" s="8">
        <v>4250912475</v>
      </c>
      <c r="P15" s="8"/>
      <c r="Q15" s="8">
        <f t="shared" si="0"/>
        <v>4250912475</v>
      </c>
      <c r="R15" s="8"/>
      <c r="S15" s="8"/>
      <c r="T15" s="8"/>
    </row>
    <row r="16" spans="1:20">
      <c r="A16" s="1" t="s">
        <v>126</v>
      </c>
      <c r="C16" s="8">
        <v>0</v>
      </c>
      <c r="D16" s="8"/>
      <c r="E16" s="8">
        <v>1049299</v>
      </c>
      <c r="F16" s="8"/>
      <c r="G16" s="8">
        <v>0</v>
      </c>
      <c r="H16" s="8"/>
      <c r="I16" s="8">
        <f t="shared" si="1"/>
        <v>1049299</v>
      </c>
      <c r="J16" s="8"/>
      <c r="K16" s="8">
        <v>0</v>
      </c>
      <c r="L16" s="8"/>
      <c r="M16" s="8">
        <v>1431506</v>
      </c>
      <c r="N16" s="8"/>
      <c r="O16" s="8">
        <v>546753944</v>
      </c>
      <c r="P16" s="8"/>
      <c r="Q16" s="8">
        <f t="shared" si="0"/>
        <v>548185450</v>
      </c>
      <c r="R16" s="8"/>
      <c r="S16" s="8"/>
      <c r="T16" s="8"/>
    </row>
    <row r="17" spans="1:20">
      <c r="A17" s="1" t="s">
        <v>198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1"/>
        <v>0</v>
      </c>
      <c r="J17" s="8"/>
      <c r="K17" s="8">
        <v>1464684872</v>
      </c>
      <c r="L17" s="8"/>
      <c r="M17" s="8">
        <v>0</v>
      </c>
      <c r="N17" s="8"/>
      <c r="O17" s="8">
        <v>543936094</v>
      </c>
      <c r="P17" s="8"/>
      <c r="Q17" s="8">
        <f t="shared" si="0"/>
        <v>2008620966</v>
      </c>
      <c r="R17" s="8"/>
      <c r="S17" s="8"/>
      <c r="T17" s="8"/>
    </row>
    <row r="18" spans="1:20">
      <c r="A18" s="1" t="s">
        <v>283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1"/>
        <v>0</v>
      </c>
      <c r="J18" s="8"/>
      <c r="K18" s="8">
        <v>0</v>
      </c>
      <c r="L18" s="8"/>
      <c r="M18" s="8">
        <v>0</v>
      </c>
      <c r="N18" s="8"/>
      <c r="O18" s="8">
        <v>167889271</v>
      </c>
      <c r="P18" s="8"/>
      <c r="Q18" s="8">
        <f t="shared" si="0"/>
        <v>167889271</v>
      </c>
      <c r="R18" s="8"/>
      <c r="S18" s="8"/>
      <c r="T18" s="8"/>
    </row>
    <row r="19" spans="1:20">
      <c r="A19" s="1" t="s">
        <v>149</v>
      </c>
      <c r="C19" s="8">
        <v>3781193644</v>
      </c>
      <c r="D19" s="8"/>
      <c r="E19" s="8">
        <v>745994764</v>
      </c>
      <c r="F19" s="8"/>
      <c r="G19" s="8">
        <v>0</v>
      </c>
      <c r="H19" s="8"/>
      <c r="I19" s="8">
        <f t="shared" si="1"/>
        <v>4527188408</v>
      </c>
      <c r="J19" s="8"/>
      <c r="K19" s="8">
        <v>39757619298</v>
      </c>
      <c r="L19" s="8"/>
      <c r="M19" s="8">
        <v>8056743450</v>
      </c>
      <c r="N19" s="8"/>
      <c r="O19" s="8">
        <v>199991747</v>
      </c>
      <c r="P19" s="8"/>
      <c r="Q19" s="8">
        <f t="shared" si="0"/>
        <v>48014354495</v>
      </c>
      <c r="R19" s="8"/>
      <c r="S19" s="8"/>
      <c r="T19" s="8"/>
    </row>
    <row r="20" spans="1:20">
      <c r="A20" s="1" t="s">
        <v>284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1"/>
        <v>0</v>
      </c>
      <c r="J20" s="8"/>
      <c r="K20" s="8">
        <v>0</v>
      </c>
      <c r="L20" s="8"/>
      <c r="M20" s="8">
        <v>0</v>
      </c>
      <c r="N20" s="8"/>
      <c r="O20" s="8">
        <v>35477679</v>
      </c>
      <c r="P20" s="8"/>
      <c r="Q20" s="8">
        <f t="shared" si="0"/>
        <v>35477679</v>
      </c>
      <c r="R20" s="8"/>
      <c r="S20" s="8"/>
      <c r="T20" s="8"/>
    </row>
    <row r="21" spans="1:20">
      <c r="A21" s="1" t="s">
        <v>285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1"/>
        <v>0</v>
      </c>
      <c r="J21" s="8"/>
      <c r="K21" s="8">
        <v>0</v>
      </c>
      <c r="L21" s="8"/>
      <c r="M21" s="8">
        <v>0</v>
      </c>
      <c r="N21" s="8"/>
      <c r="O21" s="8">
        <v>360436195</v>
      </c>
      <c r="P21" s="8"/>
      <c r="Q21" s="8">
        <f t="shared" si="0"/>
        <v>360436195</v>
      </c>
      <c r="R21" s="8"/>
      <c r="S21" s="8"/>
      <c r="T21" s="8"/>
    </row>
    <row r="22" spans="1:20">
      <c r="A22" s="1" t="s">
        <v>188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1"/>
        <v>0</v>
      </c>
      <c r="J22" s="8"/>
      <c r="K22" s="8">
        <v>5485844349</v>
      </c>
      <c r="L22" s="8"/>
      <c r="M22" s="8">
        <v>0</v>
      </c>
      <c r="N22" s="8"/>
      <c r="O22" s="8">
        <v>1197075004</v>
      </c>
      <c r="P22" s="8"/>
      <c r="Q22" s="8">
        <f t="shared" si="0"/>
        <v>6682919353</v>
      </c>
      <c r="R22" s="8"/>
      <c r="S22" s="8"/>
      <c r="T22" s="8"/>
    </row>
    <row r="23" spans="1:20">
      <c r="A23" s="1" t="s">
        <v>123</v>
      </c>
      <c r="C23" s="8">
        <v>0</v>
      </c>
      <c r="D23" s="8"/>
      <c r="E23" s="8">
        <v>-89689478</v>
      </c>
      <c r="F23" s="8"/>
      <c r="G23" s="8">
        <v>0</v>
      </c>
      <c r="H23" s="8"/>
      <c r="I23" s="8">
        <f t="shared" si="1"/>
        <v>-89689478</v>
      </c>
      <c r="J23" s="8"/>
      <c r="K23" s="8">
        <v>0</v>
      </c>
      <c r="L23" s="8"/>
      <c r="M23" s="8">
        <v>840834983</v>
      </c>
      <c r="N23" s="8"/>
      <c r="O23" s="8">
        <v>6557251238</v>
      </c>
      <c r="P23" s="8"/>
      <c r="Q23" s="8">
        <f t="shared" si="0"/>
        <v>7398086221</v>
      </c>
      <c r="R23" s="8"/>
      <c r="S23" s="8"/>
      <c r="T23" s="8"/>
    </row>
    <row r="24" spans="1:20">
      <c r="A24" s="1" t="s">
        <v>286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1"/>
        <v>0</v>
      </c>
      <c r="J24" s="8"/>
      <c r="K24" s="8">
        <v>0</v>
      </c>
      <c r="L24" s="8"/>
      <c r="M24" s="8">
        <v>0</v>
      </c>
      <c r="N24" s="8"/>
      <c r="O24" s="8">
        <v>9406679588</v>
      </c>
      <c r="P24" s="8"/>
      <c r="Q24" s="8">
        <f t="shared" si="0"/>
        <v>9406679588</v>
      </c>
      <c r="R24" s="8"/>
      <c r="S24" s="8"/>
      <c r="T24" s="8"/>
    </row>
    <row r="25" spans="1:20">
      <c r="A25" s="1" t="s">
        <v>190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1"/>
        <v>0</v>
      </c>
      <c r="J25" s="8"/>
      <c r="K25" s="8">
        <v>22741602967</v>
      </c>
      <c r="L25" s="8"/>
      <c r="M25" s="8">
        <v>0</v>
      </c>
      <c r="N25" s="8"/>
      <c r="O25" s="8">
        <v>11143006250</v>
      </c>
      <c r="P25" s="8"/>
      <c r="Q25" s="8">
        <f t="shared" si="0"/>
        <v>33884609217</v>
      </c>
      <c r="R25" s="8"/>
      <c r="S25" s="8"/>
      <c r="T25" s="8"/>
    </row>
    <row r="26" spans="1:20">
      <c r="A26" s="1" t="s">
        <v>287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1"/>
        <v>0</v>
      </c>
      <c r="J26" s="8"/>
      <c r="K26" s="8">
        <v>0</v>
      </c>
      <c r="L26" s="8"/>
      <c r="M26" s="8">
        <v>0</v>
      </c>
      <c r="N26" s="8"/>
      <c r="O26" s="8">
        <v>508492456</v>
      </c>
      <c r="P26" s="8"/>
      <c r="Q26" s="8">
        <f t="shared" si="0"/>
        <v>508492456</v>
      </c>
      <c r="R26" s="8"/>
      <c r="S26" s="8"/>
      <c r="T26" s="8"/>
    </row>
    <row r="27" spans="1:20">
      <c r="A27" s="1" t="s">
        <v>288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1"/>
        <v>0</v>
      </c>
      <c r="J27" s="8"/>
      <c r="K27" s="8">
        <v>0</v>
      </c>
      <c r="L27" s="8"/>
      <c r="M27" s="8">
        <v>0</v>
      </c>
      <c r="N27" s="8"/>
      <c r="O27" s="8">
        <v>17323925</v>
      </c>
      <c r="P27" s="8"/>
      <c r="Q27" s="8">
        <f t="shared" si="0"/>
        <v>17323925</v>
      </c>
      <c r="R27" s="8"/>
      <c r="S27" s="8"/>
      <c r="T27" s="8"/>
    </row>
    <row r="28" spans="1:20">
      <c r="A28" s="1" t="s">
        <v>289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1"/>
        <v>0</v>
      </c>
      <c r="J28" s="8"/>
      <c r="K28" s="8">
        <v>0</v>
      </c>
      <c r="L28" s="8"/>
      <c r="M28" s="8">
        <v>0</v>
      </c>
      <c r="N28" s="8"/>
      <c r="O28" s="8">
        <v>1941527784</v>
      </c>
      <c r="P28" s="8"/>
      <c r="Q28" s="8">
        <f t="shared" si="0"/>
        <v>1941527784</v>
      </c>
      <c r="R28" s="8"/>
      <c r="S28" s="8"/>
      <c r="T28" s="8"/>
    </row>
    <row r="29" spans="1:20">
      <c r="A29" s="1" t="s">
        <v>290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1"/>
        <v>0</v>
      </c>
      <c r="J29" s="8"/>
      <c r="K29" s="8">
        <v>0</v>
      </c>
      <c r="L29" s="8"/>
      <c r="M29" s="8">
        <v>0</v>
      </c>
      <c r="N29" s="8"/>
      <c r="O29" s="8">
        <v>11078553892</v>
      </c>
      <c r="P29" s="8"/>
      <c r="Q29" s="8">
        <f t="shared" si="0"/>
        <v>11078553892</v>
      </c>
      <c r="R29" s="8"/>
      <c r="S29" s="8"/>
      <c r="T29" s="8"/>
    </row>
    <row r="30" spans="1:20">
      <c r="A30" s="1" t="s">
        <v>186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1"/>
        <v>0</v>
      </c>
      <c r="J30" s="8"/>
      <c r="K30" s="8">
        <v>11069321319</v>
      </c>
      <c r="L30" s="8"/>
      <c r="M30" s="8">
        <v>0</v>
      </c>
      <c r="N30" s="8"/>
      <c r="O30" s="8">
        <v>4515515189</v>
      </c>
      <c r="P30" s="8"/>
      <c r="Q30" s="8">
        <f t="shared" si="0"/>
        <v>15584836508</v>
      </c>
      <c r="R30" s="8"/>
      <c r="S30" s="8"/>
      <c r="T30" s="8"/>
    </row>
    <row r="31" spans="1:20">
      <c r="A31" s="1" t="s">
        <v>129</v>
      </c>
      <c r="C31" s="8">
        <v>0</v>
      </c>
      <c r="D31" s="8"/>
      <c r="E31" s="8">
        <v>662280</v>
      </c>
      <c r="F31" s="8"/>
      <c r="G31" s="8">
        <v>0</v>
      </c>
      <c r="H31" s="8"/>
      <c r="I31" s="8">
        <f t="shared" si="1"/>
        <v>662280</v>
      </c>
      <c r="J31" s="8"/>
      <c r="K31" s="8">
        <v>0</v>
      </c>
      <c r="L31" s="8"/>
      <c r="M31" s="8">
        <v>2255133</v>
      </c>
      <c r="N31" s="8"/>
      <c r="O31" s="8">
        <v>771429667</v>
      </c>
      <c r="P31" s="8"/>
      <c r="Q31" s="8">
        <f t="shared" si="0"/>
        <v>773684800</v>
      </c>
      <c r="R31" s="8"/>
      <c r="S31" s="8"/>
      <c r="T31" s="8"/>
    </row>
    <row r="32" spans="1:20">
      <c r="A32" s="1" t="s">
        <v>195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1"/>
        <v>0</v>
      </c>
      <c r="J32" s="8"/>
      <c r="K32" s="8">
        <v>5189695959</v>
      </c>
      <c r="L32" s="8"/>
      <c r="M32" s="8">
        <v>0</v>
      </c>
      <c r="N32" s="8"/>
      <c r="O32" s="8">
        <v>9112491</v>
      </c>
      <c r="P32" s="8"/>
      <c r="Q32" s="8">
        <f t="shared" si="0"/>
        <v>5198808450</v>
      </c>
      <c r="R32" s="8"/>
      <c r="S32" s="8"/>
      <c r="T32" s="8"/>
    </row>
    <row r="33" spans="1:20">
      <c r="A33" s="1" t="s">
        <v>291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1"/>
        <v>0</v>
      </c>
      <c r="J33" s="8"/>
      <c r="K33" s="8">
        <v>0</v>
      </c>
      <c r="L33" s="8"/>
      <c r="M33" s="8">
        <v>0</v>
      </c>
      <c r="N33" s="8"/>
      <c r="O33" s="8">
        <v>5075978474</v>
      </c>
      <c r="P33" s="8"/>
      <c r="Q33" s="8">
        <f t="shared" si="0"/>
        <v>5075978474</v>
      </c>
      <c r="R33" s="8"/>
      <c r="S33" s="8"/>
      <c r="T33" s="8"/>
    </row>
    <row r="34" spans="1:20">
      <c r="A34" s="1" t="s">
        <v>292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1"/>
        <v>0</v>
      </c>
      <c r="J34" s="8"/>
      <c r="K34" s="8">
        <v>0</v>
      </c>
      <c r="L34" s="8"/>
      <c r="M34" s="8">
        <v>0</v>
      </c>
      <c r="N34" s="8"/>
      <c r="O34" s="8">
        <v>1126020285</v>
      </c>
      <c r="P34" s="8"/>
      <c r="Q34" s="8">
        <f t="shared" si="0"/>
        <v>1126020285</v>
      </c>
      <c r="R34" s="8"/>
      <c r="S34" s="8"/>
      <c r="T34" s="8"/>
    </row>
    <row r="35" spans="1:20">
      <c r="A35" s="1" t="s">
        <v>293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1"/>
        <v>0</v>
      </c>
      <c r="J35" s="8"/>
      <c r="K35" s="8">
        <v>0</v>
      </c>
      <c r="L35" s="8"/>
      <c r="M35" s="8">
        <v>0</v>
      </c>
      <c r="N35" s="8"/>
      <c r="O35" s="8">
        <v>30794556</v>
      </c>
      <c r="P35" s="8"/>
      <c r="Q35" s="8">
        <f t="shared" si="0"/>
        <v>30794556</v>
      </c>
      <c r="R35" s="8"/>
      <c r="S35" s="8"/>
      <c r="T35" s="8"/>
    </row>
    <row r="36" spans="1:20">
      <c r="A36" s="1" t="s">
        <v>196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1"/>
        <v>0</v>
      </c>
      <c r="J36" s="8"/>
      <c r="K36" s="8">
        <v>3827631976</v>
      </c>
      <c r="L36" s="8"/>
      <c r="M36" s="8">
        <v>0</v>
      </c>
      <c r="N36" s="8"/>
      <c r="O36" s="8">
        <v>347386345</v>
      </c>
      <c r="P36" s="8"/>
      <c r="Q36" s="8">
        <f t="shared" si="0"/>
        <v>4175018321</v>
      </c>
      <c r="R36" s="8"/>
      <c r="S36" s="8"/>
      <c r="T36" s="8"/>
    </row>
    <row r="37" spans="1:20">
      <c r="A37" s="1" t="s">
        <v>192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1"/>
        <v>0</v>
      </c>
      <c r="J37" s="8"/>
      <c r="K37" s="8">
        <v>7539383563</v>
      </c>
      <c r="L37" s="8"/>
      <c r="M37" s="8">
        <v>0</v>
      </c>
      <c r="N37" s="8"/>
      <c r="O37" s="8">
        <v>2545180032</v>
      </c>
      <c r="P37" s="8"/>
      <c r="Q37" s="8">
        <f t="shared" si="0"/>
        <v>10084563595</v>
      </c>
      <c r="R37" s="8"/>
      <c r="S37" s="8"/>
      <c r="T37" s="8"/>
    </row>
    <row r="38" spans="1:20">
      <c r="A38" s="1" t="s">
        <v>294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1"/>
        <v>0</v>
      </c>
      <c r="J38" s="8"/>
      <c r="K38" s="8">
        <v>0</v>
      </c>
      <c r="L38" s="8"/>
      <c r="M38" s="8">
        <v>0</v>
      </c>
      <c r="N38" s="8"/>
      <c r="O38" s="8">
        <v>1007344919</v>
      </c>
      <c r="P38" s="8"/>
      <c r="Q38" s="8">
        <f t="shared" si="0"/>
        <v>1007344919</v>
      </c>
      <c r="R38" s="8"/>
      <c r="S38" s="8"/>
      <c r="T38" s="8"/>
    </row>
    <row r="39" spans="1:20">
      <c r="A39" s="1" t="s">
        <v>295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1"/>
        <v>0</v>
      </c>
      <c r="J39" s="8"/>
      <c r="K39" s="8">
        <v>0</v>
      </c>
      <c r="L39" s="8"/>
      <c r="M39" s="8">
        <v>0</v>
      </c>
      <c r="N39" s="8"/>
      <c r="O39" s="8">
        <v>581872317</v>
      </c>
      <c r="P39" s="8"/>
      <c r="Q39" s="8">
        <f t="shared" si="0"/>
        <v>581872317</v>
      </c>
      <c r="R39" s="8"/>
      <c r="S39" s="8"/>
      <c r="T39" s="8"/>
    </row>
    <row r="40" spans="1:20">
      <c r="A40" s="1" t="s">
        <v>143</v>
      </c>
      <c r="C40" s="8">
        <v>2842027398</v>
      </c>
      <c r="D40" s="8"/>
      <c r="E40" s="8">
        <v>5984915037</v>
      </c>
      <c r="F40" s="8"/>
      <c r="G40" s="8">
        <v>0</v>
      </c>
      <c r="H40" s="8"/>
      <c r="I40" s="8">
        <f t="shared" si="1"/>
        <v>8826942435</v>
      </c>
      <c r="J40" s="8"/>
      <c r="K40" s="8">
        <v>27239016392</v>
      </c>
      <c r="L40" s="8"/>
      <c r="M40" s="8">
        <v>1022644621</v>
      </c>
      <c r="N40" s="8"/>
      <c r="O40" s="8">
        <v>-1681280208</v>
      </c>
      <c r="P40" s="8"/>
      <c r="Q40" s="8">
        <f t="shared" si="0"/>
        <v>26580380805</v>
      </c>
      <c r="R40" s="8"/>
      <c r="S40" s="8"/>
      <c r="T40" s="8"/>
    </row>
    <row r="41" spans="1:20">
      <c r="A41" s="1" t="s">
        <v>140</v>
      </c>
      <c r="C41" s="8">
        <v>5808328767</v>
      </c>
      <c r="D41" s="8"/>
      <c r="E41" s="8">
        <v>1119797000</v>
      </c>
      <c r="F41" s="8"/>
      <c r="G41" s="8">
        <v>0</v>
      </c>
      <c r="H41" s="8"/>
      <c r="I41" s="8">
        <f t="shared" si="1"/>
        <v>6928125767</v>
      </c>
      <c r="J41" s="8"/>
      <c r="K41" s="8">
        <v>52650936986</v>
      </c>
      <c r="L41" s="8"/>
      <c r="M41" s="8">
        <v>2328602000</v>
      </c>
      <c r="N41" s="8"/>
      <c r="O41" s="8">
        <v>0</v>
      </c>
      <c r="P41" s="8"/>
      <c r="Q41" s="8">
        <f t="shared" si="0"/>
        <v>54979538986</v>
      </c>
      <c r="R41" s="8"/>
      <c r="S41" s="8"/>
      <c r="T41" s="8"/>
    </row>
    <row r="42" spans="1:20">
      <c r="A42" s="1" t="s">
        <v>146</v>
      </c>
      <c r="C42" s="8">
        <v>1520453196</v>
      </c>
      <c r="D42" s="8"/>
      <c r="E42" s="8">
        <v>-270973276</v>
      </c>
      <c r="F42" s="8"/>
      <c r="G42" s="8">
        <v>0</v>
      </c>
      <c r="H42" s="8"/>
      <c r="I42" s="8">
        <f t="shared" si="1"/>
        <v>1249479920</v>
      </c>
      <c r="J42" s="8"/>
      <c r="K42" s="8">
        <v>6792746876</v>
      </c>
      <c r="L42" s="8"/>
      <c r="M42" s="8">
        <v>-14540375</v>
      </c>
      <c r="N42" s="8"/>
      <c r="O42" s="8">
        <v>0</v>
      </c>
      <c r="P42" s="8"/>
      <c r="Q42" s="8">
        <f t="shared" si="0"/>
        <v>6778206501</v>
      </c>
      <c r="R42" s="8"/>
      <c r="S42" s="8"/>
      <c r="T42" s="8"/>
    </row>
    <row r="43" spans="1:20">
      <c r="A43" s="1" t="s">
        <v>119</v>
      </c>
      <c r="C43" s="8">
        <v>0</v>
      </c>
      <c r="D43" s="8"/>
      <c r="E43" s="8">
        <v>10406614</v>
      </c>
      <c r="F43" s="8"/>
      <c r="G43" s="8">
        <v>0</v>
      </c>
      <c r="H43" s="8"/>
      <c r="I43" s="8">
        <f t="shared" si="1"/>
        <v>10406614</v>
      </c>
      <c r="J43" s="8"/>
      <c r="K43" s="8">
        <v>0</v>
      </c>
      <c r="L43" s="8"/>
      <c r="M43" s="8">
        <v>27370220</v>
      </c>
      <c r="N43" s="8"/>
      <c r="O43" s="8">
        <v>0</v>
      </c>
      <c r="P43" s="8"/>
      <c r="Q43" s="8">
        <f>K43+M43+O43</f>
        <v>27370220</v>
      </c>
      <c r="R43" s="8"/>
      <c r="S43" s="8"/>
      <c r="T43" s="8"/>
    </row>
    <row r="44" spans="1:20">
      <c r="A44" s="1" t="s">
        <v>132</v>
      </c>
      <c r="C44" s="8">
        <v>0</v>
      </c>
      <c r="D44" s="8"/>
      <c r="E44" s="8">
        <v>6146033330</v>
      </c>
      <c r="F44" s="8"/>
      <c r="G44" s="8">
        <v>0</v>
      </c>
      <c r="H44" s="8"/>
      <c r="I44" s="8">
        <f t="shared" si="1"/>
        <v>6146033330</v>
      </c>
      <c r="J44" s="8"/>
      <c r="K44" s="8">
        <v>0</v>
      </c>
      <c r="L44" s="8"/>
      <c r="M44" s="8">
        <v>16401730477</v>
      </c>
      <c r="N44" s="8"/>
      <c r="O44" s="8">
        <v>0</v>
      </c>
      <c r="P44" s="8"/>
      <c r="Q44" s="8">
        <f t="shared" si="0"/>
        <v>16401730477</v>
      </c>
      <c r="R44" s="8"/>
      <c r="S44" s="8"/>
      <c r="T44" s="8"/>
    </row>
    <row r="45" spans="1:20" ht="24.75" thickBot="1">
      <c r="C45" s="11">
        <f>SUM(C8:C44)</f>
        <v>14509664601</v>
      </c>
      <c r="D45" s="8"/>
      <c r="E45" s="11">
        <f>SUM(E8:E44)</f>
        <v>13675199027</v>
      </c>
      <c r="F45" s="8"/>
      <c r="G45" s="11">
        <f>SUM(G8:G44)</f>
        <v>5566349786</v>
      </c>
      <c r="H45" s="8"/>
      <c r="I45" s="11">
        <f>SUM(I8:I44)</f>
        <v>33751213414</v>
      </c>
      <c r="J45" s="8"/>
      <c r="K45" s="11">
        <f>SUM(K8:K44)</f>
        <v>210498007016</v>
      </c>
      <c r="L45" s="8"/>
      <c r="M45" s="11">
        <f>SUM(M8:M44)</f>
        <v>37007084520</v>
      </c>
      <c r="N45" s="8"/>
      <c r="O45" s="11">
        <f>SUM(O8:O44)</f>
        <v>70313125501</v>
      </c>
      <c r="P45" s="8"/>
      <c r="Q45" s="11">
        <f>SUM(Q8:Q44)</f>
        <v>317818217037</v>
      </c>
      <c r="R45" s="8"/>
      <c r="S45" s="8"/>
      <c r="T45" s="8"/>
    </row>
    <row r="46" spans="1:20" ht="24.75" thickTop="1">
      <c r="C46" s="12"/>
      <c r="E46" s="12"/>
      <c r="G46" s="12"/>
      <c r="K46" s="12"/>
      <c r="M46" s="12"/>
      <c r="O46" s="12"/>
    </row>
    <row r="48" spans="1:20">
      <c r="O48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18" sqref="G18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302</v>
      </c>
      <c r="B6" s="17" t="s">
        <v>302</v>
      </c>
      <c r="C6" s="17" t="s">
        <v>302</v>
      </c>
      <c r="E6" s="17" t="s">
        <v>176</v>
      </c>
      <c r="F6" s="17" t="s">
        <v>176</v>
      </c>
      <c r="G6" s="17" t="s">
        <v>176</v>
      </c>
      <c r="I6" s="17" t="s">
        <v>177</v>
      </c>
      <c r="J6" s="17" t="s">
        <v>177</v>
      </c>
      <c r="K6" s="17" t="s">
        <v>177</v>
      </c>
    </row>
    <row r="7" spans="1:11" ht="24.75">
      <c r="A7" s="17" t="s">
        <v>303</v>
      </c>
      <c r="C7" s="17" t="s">
        <v>158</v>
      </c>
      <c r="E7" s="17" t="s">
        <v>304</v>
      </c>
      <c r="G7" s="17" t="s">
        <v>305</v>
      </c>
      <c r="I7" s="17" t="s">
        <v>304</v>
      </c>
      <c r="K7" s="17" t="s">
        <v>305</v>
      </c>
    </row>
    <row r="8" spans="1:11">
      <c r="A8" s="1" t="s">
        <v>164</v>
      </c>
      <c r="C8" s="4" t="s">
        <v>165</v>
      </c>
      <c r="D8" s="4"/>
      <c r="E8" s="6">
        <v>52399</v>
      </c>
      <c r="F8" s="4"/>
      <c r="G8" s="9">
        <f>E8/$E$11</f>
        <v>2.0916690163131182E-4</v>
      </c>
      <c r="H8" s="4"/>
      <c r="I8" s="6">
        <v>4509766895</v>
      </c>
      <c r="J8" s="4"/>
      <c r="K8" s="9">
        <f>I8/$I$11</f>
        <v>0.4365992837254547</v>
      </c>
    </row>
    <row r="9" spans="1:11">
      <c r="A9" s="1" t="s">
        <v>168</v>
      </c>
      <c r="C9" s="4" t="s">
        <v>169</v>
      </c>
      <c r="D9" s="4"/>
      <c r="E9" s="6">
        <v>71798</v>
      </c>
      <c r="F9" s="4"/>
      <c r="G9" s="9">
        <f t="shared" ref="G9:G10" si="0">E9/$E$11</f>
        <v>2.866040421253254E-4</v>
      </c>
      <c r="H9" s="4"/>
      <c r="I9" s="6">
        <v>5180183661</v>
      </c>
      <c r="J9" s="4"/>
      <c r="K9" s="9">
        <f t="shared" ref="K9:K10" si="1">I9/$I$11</f>
        <v>0.50150363169910661</v>
      </c>
    </row>
    <row r="10" spans="1:11">
      <c r="A10" s="1" t="s">
        <v>171</v>
      </c>
      <c r="C10" s="4" t="s">
        <v>172</v>
      </c>
      <c r="D10" s="4"/>
      <c r="E10" s="6">
        <v>250388669</v>
      </c>
      <c r="F10" s="4"/>
      <c r="G10" s="9">
        <f t="shared" si="0"/>
        <v>0.99950422905624337</v>
      </c>
      <c r="H10" s="4"/>
      <c r="I10" s="6">
        <v>639353827</v>
      </c>
      <c r="J10" s="4"/>
      <c r="K10" s="9">
        <f t="shared" si="1"/>
        <v>6.1897084575438639E-2</v>
      </c>
    </row>
    <row r="11" spans="1:11" ht="24.75" thickBot="1">
      <c r="C11" s="4"/>
      <c r="D11" s="4"/>
      <c r="E11" s="7">
        <f>SUM(E8:E10)</f>
        <v>250512866</v>
      </c>
      <c r="F11" s="4"/>
      <c r="G11" s="10">
        <f>SUM(G8:G10)</f>
        <v>1</v>
      </c>
      <c r="H11" s="4"/>
      <c r="I11" s="7">
        <f>SUM(I8:I10)</f>
        <v>10329304383</v>
      </c>
      <c r="J11" s="4"/>
      <c r="K11" s="10">
        <f>SUM(K8:K10)</f>
        <v>0.99999999999999989</v>
      </c>
    </row>
    <row r="12" spans="1:11" ht="24.75" thickTop="1">
      <c r="C12" s="4"/>
      <c r="D12" s="4"/>
      <c r="E12" s="6"/>
      <c r="F12" s="4"/>
      <c r="G12" s="4"/>
      <c r="H12" s="4"/>
      <c r="I12" s="6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8" sqref="P8"/>
    </sheetView>
  </sheetViews>
  <sheetFormatPr defaultRowHeight="24"/>
  <cols>
    <col min="1" max="1" width="28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174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176</v>
      </c>
      <c r="E5" s="2" t="s">
        <v>312</v>
      </c>
    </row>
    <row r="6" spans="1:5" ht="24.75">
      <c r="A6" s="16" t="s">
        <v>306</v>
      </c>
      <c r="C6" s="17"/>
      <c r="E6" s="5" t="s">
        <v>313</v>
      </c>
    </row>
    <row r="7" spans="1:5" ht="24.75">
      <c r="A7" s="17" t="s">
        <v>306</v>
      </c>
      <c r="C7" s="17" t="s">
        <v>161</v>
      </c>
      <c r="E7" s="17" t="s">
        <v>161</v>
      </c>
    </row>
    <row r="8" spans="1:5">
      <c r="A8" s="1" t="s">
        <v>314</v>
      </c>
      <c r="C8" s="6">
        <v>1707</v>
      </c>
      <c r="D8" s="4"/>
      <c r="E8" s="6">
        <v>31348117238</v>
      </c>
    </row>
    <row r="9" spans="1:5" ht="25.5" thickBot="1">
      <c r="A9" s="2" t="s">
        <v>183</v>
      </c>
      <c r="C9" s="7">
        <v>1707</v>
      </c>
      <c r="D9" s="4"/>
      <c r="E9" s="7">
        <v>31348117238</v>
      </c>
    </row>
    <row r="10" spans="1:5" ht="24.75" thickTop="1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10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174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178</v>
      </c>
      <c r="C6" s="17" t="s">
        <v>161</v>
      </c>
      <c r="E6" s="17" t="s">
        <v>299</v>
      </c>
      <c r="G6" s="17" t="s">
        <v>13</v>
      </c>
    </row>
    <row r="7" spans="1:7">
      <c r="A7" s="1" t="s">
        <v>307</v>
      </c>
      <c r="C7" s="8">
        <f>'سرمایه‌گذاری در سهام'!I122</f>
        <v>-1309908202687</v>
      </c>
      <c r="D7" s="4"/>
      <c r="E7" s="9">
        <f>C7/$C$11</f>
        <v>1.0266490755092332</v>
      </c>
      <c r="F7" s="4"/>
      <c r="G7" s="9">
        <v>-4.208919479299518E-2</v>
      </c>
    </row>
    <row r="8" spans="1:7">
      <c r="A8" s="1" t="s">
        <v>308</v>
      </c>
      <c r="C8" s="8">
        <f>'سرمایه‌گذاری در اوراق بهادار'!I45</f>
        <v>33751213414</v>
      </c>
      <c r="D8" s="4"/>
      <c r="E8" s="9">
        <f t="shared" ref="E8:E10" si="0">C8/$C$11</f>
        <v>-2.6452733082913321E-2</v>
      </c>
      <c r="F8" s="4"/>
      <c r="G8" s="9">
        <v>1.0844740058637821E-3</v>
      </c>
    </row>
    <row r="9" spans="1:7">
      <c r="A9" s="1" t="s">
        <v>309</v>
      </c>
      <c r="C9" s="8">
        <f>'درآمد سپرده بانکی'!E11</f>
        <v>250512866</v>
      </c>
      <c r="D9" s="4"/>
      <c r="E9" s="9">
        <f t="shared" si="0"/>
        <v>-1.9634108844764843E-4</v>
      </c>
      <c r="F9" s="4"/>
      <c r="G9" s="9">
        <v>8.0493310856416861E-6</v>
      </c>
    </row>
    <row r="10" spans="1:7">
      <c r="C10" s="8">
        <f>'سایر درآمدها'!C9</f>
        <v>1707</v>
      </c>
      <c r="D10" s="4"/>
      <c r="E10" s="9">
        <f t="shared" si="0"/>
        <v>-1.337872354947773E-9</v>
      </c>
      <c r="F10" s="4"/>
      <c r="G10" s="9">
        <v>5.4848313312540034E-11</v>
      </c>
    </row>
    <row r="11" spans="1:7" ht="24.75" thickBot="1">
      <c r="C11" s="11">
        <f>SUM(C7:C10)</f>
        <v>-1275906474700</v>
      </c>
      <c r="D11" s="4"/>
      <c r="E11" s="10">
        <f>SUM(E7:E10)</f>
        <v>0.99999999999999989</v>
      </c>
      <c r="F11" s="4"/>
      <c r="G11" s="10">
        <f>SUM(G7:G10)</f>
        <v>-4.0996671401197442E-2</v>
      </c>
    </row>
    <row r="12" spans="1:7" ht="24.75" thickTop="1">
      <c r="C12" s="4"/>
      <c r="D12" s="4"/>
      <c r="E12" s="4"/>
      <c r="F12" s="4"/>
      <c r="G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abSelected="1" topLeftCell="A88" workbookViewId="0">
      <selection activeCell="Y106" sqref="Y106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5703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310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8">
        <v>5550000</v>
      </c>
      <c r="D9" s="8"/>
      <c r="E9" s="8">
        <v>16654245750</v>
      </c>
      <c r="F9" s="8"/>
      <c r="G9" s="8">
        <v>29962282725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5550000</v>
      </c>
      <c r="R9" s="8"/>
      <c r="S9" s="8">
        <v>5835</v>
      </c>
      <c r="T9" s="8"/>
      <c r="U9" s="8">
        <v>16654245750</v>
      </c>
      <c r="V9" s="8"/>
      <c r="W9" s="8">
        <v>32375911055.625</v>
      </c>
      <c r="X9" s="4"/>
      <c r="Y9" s="9">
        <v>1.0402836047790562E-3</v>
      </c>
    </row>
    <row r="10" spans="1:25">
      <c r="A10" s="1" t="s">
        <v>16</v>
      </c>
      <c r="C10" s="8">
        <v>217497065</v>
      </c>
      <c r="D10" s="8"/>
      <c r="E10" s="8">
        <v>200628461743</v>
      </c>
      <c r="F10" s="8"/>
      <c r="G10" s="8">
        <v>416190693116.75598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217497065</v>
      </c>
      <c r="R10" s="8"/>
      <c r="S10" s="8">
        <v>1603</v>
      </c>
      <c r="T10" s="8"/>
      <c r="U10" s="8">
        <v>200628461743</v>
      </c>
      <c r="V10" s="8"/>
      <c r="W10" s="8">
        <v>346573340813.59003</v>
      </c>
      <c r="X10" s="4"/>
      <c r="Y10" s="9">
        <v>1.1135889386477742E-2</v>
      </c>
    </row>
    <row r="11" spans="1:25">
      <c r="A11" s="1" t="s">
        <v>17</v>
      </c>
      <c r="C11" s="8">
        <v>67088518</v>
      </c>
      <c r="D11" s="8"/>
      <c r="E11" s="8">
        <v>147079310536</v>
      </c>
      <c r="F11" s="8"/>
      <c r="G11" s="8">
        <v>219608000959.845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67088518</v>
      </c>
      <c r="R11" s="8"/>
      <c r="S11" s="8">
        <v>3088</v>
      </c>
      <c r="T11" s="8"/>
      <c r="U11" s="8">
        <v>147079310536</v>
      </c>
      <c r="V11" s="8"/>
      <c r="W11" s="8">
        <v>205936685989.67499</v>
      </c>
      <c r="X11" s="4"/>
      <c r="Y11" s="9">
        <v>6.6170356623947669E-3</v>
      </c>
    </row>
    <row r="12" spans="1:25">
      <c r="A12" s="1" t="s">
        <v>18</v>
      </c>
      <c r="C12" s="8">
        <v>38731244</v>
      </c>
      <c r="D12" s="8"/>
      <c r="E12" s="8">
        <v>58223036590</v>
      </c>
      <c r="F12" s="8"/>
      <c r="G12" s="8">
        <v>75885063196.5522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38731244</v>
      </c>
      <c r="R12" s="8"/>
      <c r="S12" s="8">
        <v>1637</v>
      </c>
      <c r="T12" s="8"/>
      <c r="U12" s="8">
        <v>58223036590</v>
      </c>
      <c r="V12" s="8"/>
      <c r="W12" s="8">
        <v>63025798301.753403</v>
      </c>
      <c r="X12" s="4"/>
      <c r="Y12" s="9">
        <v>2.0251076344625215E-3</v>
      </c>
    </row>
    <row r="13" spans="1:25">
      <c r="A13" s="1" t="s">
        <v>19</v>
      </c>
      <c r="C13" s="8">
        <v>23281867</v>
      </c>
      <c r="D13" s="8"/>
      <c r="E13" s="8">
        <v>81203165470</v>
      </c>
      <c r="F13" s="8"/>
      <c r="G13" s="8">
        <v>86463517834.083603</v>
      </c>
      <c r="H13" s="8"/>
      <c r="I13" s="8">
        <v>1600000</v>
      </c>
      <c r="J13" s="8"/>
      <c r="K13" s="8">
        <v>5095123827</v>
      </c>
      <c r="L13" s="8"/>
      <c r="M13" s="8">
        <v>0</v>
      </c>
      <c r="N13" s="8"/>
      <c r="O13" s="8">
        <v>0</v>
      </c>
      <c r="P13" s="8"/>
      <c r="Q13" s="8">
        <v>24881867</v>
      </c>
      <c r="R13" s="8"/>
      <c r="S13" s="8">
        <v>3148</v>
      </c>
      <c r="T13" s="8"/>
      <c r="U13" s="8">
        <v>86298289297</v>
      </c>
      <c r="V13" s="8"/>
      <c r="W13" s="8">
        <v>77862065017.969803</v>
      </c>
      <c r="X13" s="4"/>
      <c r="Y13" s="9">
        <v>2.5018177722712191E-3</v>
      </c>
    </row>
    <row r="14" spans="1:25">
      <c r="A14" s="1" t="s">
        <v>20</v>
      </c>
      <c r="C14" s="8">
        <v>55442021</v>
      </c>
      <c r="D14" s="8"/>
      <c r="E14" s="8">
        <v>159593924026</v>
      </c>
      <c r="F14" s="8"/>
      <c r="G14" s="8">
        <v>238635570421.966</v>
      </c>
      <c r="H14" s="8"/>
      <c r="I14" s="8">
        <v>0</v>
      </c>
      <c r="J14" s="8"/>
      <c r="K14" s="8">
        <v>0</v>
      </c>
      <c r="L14" s="8"/>
      <c r="M14" s="8">
        <v>-12000000</v>
      </c>
      <c r="N14" s="8"/>
      <c r="O14" s="8">
        <v>62662129319</v>
      </c>
      <c r="P14" s="8"/>
      <c r="Q14" s="8">
        <v>43442021</v>
      </c>
      <c r="R14" s="8"/>
      <c r="S14" s="8">
        <v>5090</v>
      </c>
      <c r="T14" s="8"/>
      <c r="U14" s="8">
        <v>125051043865</v>
      </c>
      <c r="V14" s="8"/>
      <c r="W14" s="8">
        <v>219804223563.004</v>
      </c>
      <c r="X14" s="4"/>
      <c r="Y14" s="9">
        <v>7.0626191689532741E-3</v>
      </c>
    </row>
    <row r="15" spans="1:25">
      <c r="A15" s="1" t="s">
        <v>21</v>
      </c>
      <c r="C15" s="8">
        <v>49906572</v>
      </c>
      <c r="D15" s="8"/>
      <c r="E15" s="8">
        <v>322561183930</v>
      </c>
      <c r="F15" s="8"/>
      <c r="G15" s="8">
        <v>390923867825.20801</v>
      </c>
      <c r="H15" s="8"/>
      <c r="I15" s="8">
        <v>51812159</v>
      </c>
      <c r="J15" s="8"/>
      <c r="K15" s="8">
        <v>377045295177</v>
      </c>
      <c r="L15" s="8"/>
      <c r="M15" s="8">
        <v>0</v>
      </c>
      <c r="N15" s="8"/>
      <c r="O15" s="8">
        <v>0</v>
      </c>
      <c r="P15" s="8"/>
      <c r="Q15" s="8">
        <v>101718731</v>
      </c>
      <c r="R15" s="8"/>
      <c r="S15" s="8">
        <v>6770</v>
      </c>
      <c r="T15" s="8"/>
      <c r="U15" s="8">
        <v>699606479107</v>
      </c>
      <c r="V15" s="8"/>
      <c r="W15" s="8">
        <v>684538425807.224</v>
      </c>
      <c r="X15" s="4"/>
      <c r="Y15" s="9">
        <v>2.1995183393759558E-2</v>
      </c>
    </row>
    <row r="16" spans="1:25">
      <c r="A16" s="1" t="s">
        <v>22</v>
      </c>
      <c r="C16" s="8">
        <v>20400000</v>
      </c>
      <c r="D16" s="8"/>
      <c r="E16" s="8">
        <v>129398353478</v>
      </c>
      <c r="F16" s="8"/>
      <c r="G16" s="8">
        <v>195891469200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20400000</v>
      </c>
      <c r="R16" s="8"/>
      <c r="S16" s="8">
        <v>8520</v>
      </c>
      <c r="T16" s="8"/>
      <c r="U16" s="8">
        <v>129398353478</v>
      </c>
      <c r="V16" s="8"/>
      <c r="W16" s="8">
        <v>172773842400</v>
      </c>
      <c r="X16" s="4"/>
      <c r="Y16" s="9">
        <v>5.5514668073618125E-3</v>
      </c>
    </row>
    <row r="17" spans="1:25">
      <c r="A17" s="1" t="s">
        <v>23</v>
      </c>
      <c r="C17" s="8">
        <v>17393258</v>
      </c>
      <c r="D17" s="8"/>
      <c r="E17" s="8">
        <v>173163473153</v>
      </c>
      <c r="F17" s="8"/>
      <c r="G17" s="8">
        <v>294098955634.44897</v>
      </c>
      <c r="H17" s="8"/>
      <c r="I17" s="8">
        <v>0</v>
      </c>
      <c r="J17" s="8"/>
      <c r="K17" s="8">
        <v>0</v>
      </c>
      <c r="L17" s="8"/>
      <c r="M17" s="8">
        <v>-200000</v>
      </c>
      <c r="N17" s="8"/>
      <c r="O17" s="8">
        <v>2874536456</v>
      </c>
      <c r="P17" s="8"/>
      <c r="Q17" s="8">
        <v>17193258</v>
      </c>
      <c r="R17" s="8"/>
      <c r="S17" s="8">
        <v>13960</v>
      </c>
      <c r="T17" s="8"/>
      <c r="U17" s="8">
        <v>171172316884</v>
      </c>
      <c r="V17" s="8"/>
      <c r="W17" s="8">
        <v>238589775284.004</v>
      </c>
      <c r="X17" s="4"/>
      <c r="Y17" s="9">
        <v>7.666225394227049E-3</v>
      </c>
    </row>
    <row r="18" spans="1:25">
      <c r="A18" s="1" t="s">
        <v>24</v>
      </c>
      <c r="C18" s="8">
        <v>25205961</v>
      </c>
      <c r="D18" s="8"/>
      <c r="E18" s="8">
        <v>74755857989</v>
      </c>
      <c r="F18" s="8"/>
      <c r="G18" s="8">
        <v>104583683610.77699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25205961</v>
      </c>
      <c r="R18" s="8"/>
      <c r="S18" s="8">
        <v>3883</v>
      </c>
      <c r="T18" s="8"/>
      <c r="U18" s="8">
        <v>74755857989</v>
      </c>
      <c r="V18" s="8"/>
      <c r="W18" s="8">
        <v>97292391820.950104</v>
      </c>
      <c r="X18" s="4"/>
      <c r="Y18" s="9">
        <v>3.1261415287181481E-3</v>
      </c>
    </row>
    <row r="19" spans="1:25">
      <c r="A19" s="1" t="s">
        <v>25</v>
      </c>
      <c r="C19" s="8">
        <v>53172782</v>
      </c>
      <c r="D19" s="8"/>
      <c r="E19" s="8">
        <v>366994813453</v>
      </c>
      <c r="F19" s="8"/>
      <c r="G19" s="8">
        <v>813460056745.86902</v>
      </c>
      <c r="H19" s="8"/>
      <c r="I19" s="8">
        <v>0</v>
      </c>
      <c r="J19" s="8"/>
      <c r="K19" s="8">
        <v>0</v>
      </c>
      <c r="L19" s="8"/>
      <c r="M19" s="8">
        <v>-28628754</v>
      </c>
      <c r="N19" s="8"/>
      <c r="O19" s="8">
        <v>398629723109</v>
      </c>
      <c r="P19" s="8"/>
      <c r="Q19" s="8">
        <v>24544028</v>
      </c>
      <c r="R19" s="8"/>
      <c r="S19" s="8">
        <v>12860</v>
      </c>
      <c r="T19" s="8"/>
      <c r="U19" s="8">
        <v>169401160473</v>
      </c>
      <c r="V19" s="8"/>
      <c r="W19" s="8">
        <v>313758164689.52399</v>
      </c>
      <c r="X19" s="4"/>
      <c r="Y19" s="9">
        <v>1.0081491576601376E-2</v>
      </c>
    </row>
    <row r="20" spans="1:25">
      <c r="A20" s="1" t="s">
        <v>26</v>
      </c>
      <c r="C20" s="8">
        <v>1100000</v>
      </c>
      <c r="D20" s="8"/>
      <c r="E20" s="8">
        <v>92482425199</v>
      </c>
      <c r="F20" s="8"/>
      <c r="G20" s="8">
        <v>92451620250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1100000</v>
      </c>
      <c r="R20" s="8"/>
      <c r="S20" s="8">
        <v>75100</v>
      </c>
      <c r="T20" s="8"/>
      <c r="U20" s="8">
        <v>92482425199</v>
      </c>
      <c r="V20" s="8"/>
      <c r="W20" s="8">
        <v>82118470500</v>
      </c>
      <c r="X20" s="4"/>
      <c r="Y20" s="9">
        <v>2.6385820730700504E-3</v>
      </c>
    </row>
    <row r="21" spans="1:25">
      <c r="A21" s="1" t="s">
        <v>27</v>
      </c>
      <c r="C21" s="8">
        <v>10364570</v>
      </c>
      <c r="D21" s="8"/>
      <c r="E21" s="8">
        <v>189522791926</v>
      </c>
      <c r="F21" s="8"/>
      <c r="G21" s="8">
        <v>347207757246.45001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10364570</v>
      </c>
      <c r="R21" s="8"/>
      <c r="S21" s="8">
        <v>33240</v>
      </c>
      <c r="T21" s="8"/>
      <c r="U21" s="8">
        <v>189522791926</v>
      </c>
      <c r="V21" s="8"/>
      <c r="W21" s="8">
        <v>342468422874.53998</v>
      </c>
      <c r="X21" s="4"/>
      <c r="Y21" s="9">
        <v>1.1003992593716592E-2</v>
      </c>
    </row>
    <row r="22" spans="1:25">
      <c r="A22" s="1" t="s">
        <v>28</v>
      </c>
      <c r="C22" s="8">
        <v>158909690</v>
      </c>
      <c r="D22" s="8"/>
      <c r="E22" s="8">
        <v>123601989931</v>
      </c>
      <c r="F22" s="8"/>
      <c r="G22" s="8">
        <v>389697625508.88098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158909690</v>
      </c>
      <c r="R22" s="8"/>
      <c r="S22" s="8">
        <v>2302</v>
      </c>
      <c r="T22" s="8"/>
      <c r="U22" s="8">
        <v>123601989931</v>
      </c>
      <c r="V22" s="8"/>
      <c r="W22" s="8">
        <v>363633536247.039</v>
      </c>
      <c r="X22" s="4"/>
      <c r="Y22" s="9">
        <v>1.1684057485075852E-2</v>
      </c>
    </row>
    <row r="23" spans="1:25">
      <c r="A23" s="1" t="s">
        <v>29</v>
      </c>
      <c r="C23" s="8">
        <v>10273281</v>
      </c>
      <c r="D23" s="8"/>
      <c r="E23" s="8">
        <v>548199375024</v>
      </c>
      <c r="F23" s="8"/>
      <c r="G23" s="8">
        <v>1596976795467.46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10273281</v>
      </c>
      <c r="R23" s="8"/>
      <c r="S23" s="8">
        <v>140410</v>
      </c>
      <c r="T23" s="8"/>
      <c r="U23" s="8">
        <v>548199375024</v>
      </c>
      <c r="V23" s="8"/>
      <c r="W23" s="8">
        <v>1433888680468</v>
      </c>
      <c r="X23" s="4"/>
      <c r="Y23" s="9">
        <v>4.6072862098191843E-2</v>
      </c>
    </row>
    <row r="24" spans="1:25">
      <c r="A24" s="1" t="s">
        <v>30</v>
      </c>
      <c r="C24" s="8">
        <v>22804504</v>
      </c>
      <c r="D24" s="8"/>
      <c r="E24" s="8">
        <v>240707538118</v>
      </c>
      <c r="F24" s="8"/>
      <c r="G24" s="8">
        <v>286987225767.19202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22804504</v>
      </c>
      <c r="R24" s="8"/>
      <c r="S24" s="8">
        <v>10560</v>
      </c>
      <c r="T24" s="8"/>
      <c r="U24" s="8">
        <v>240707538118</v>
      </c>
      <c r="V24" s="8"/>
      <c r="W24" s="8">
        <v>239382709644.672</v>
      </c>
      <c r="X24" s="4"/>
      <c r="Y24" s="9">
        <v>7.6917034916202517E-3</v>
      </c>
    </row>
    <row r="25" spans="1:25">
      <c r="A25" s="1" t="s">
        <v>31</v>
      </c>
      <c r="C25" s="8">
        <v>770476</v>
      </c>
      <c r="D25" s="8"/>
      <c r="E25" s="8">
        <v>83621459335</v>
      </c>
      <c r="F25" s="8"/>
      <c r="G25" s="8">
        <v>101633824317.06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770476</v>
      </c>
      <c r="R25" s="8"/>
      <c r="S25" s="8">
        <v>138300</v>
      </c>
      <c r="T25" s="8"/>
      <c r="U25" s="8">
        <v>83621459335</v>
      </c>
      <c r="V25" s="8"/>
      <c r="W25" s="8">
        <v>105922817656.74001</v>
      </c>
      <c r="X25" s="4"/>
      <c r="Y25" s="9">
        <v>3.4034492617363351E-3</v>
      </c>
    </row>
    <row r="26" spans="1:25">
      <c r="A26" s="1" t="s">
        <v>32</v>
      </c>
      <c r="C26" s="8">
        <v>2643174</v>
      </c>
      <c r="D26" s="8"/>
      <c r="E26" s="8">
        <v>44289780606</v>
      </c>
      <c r="F26" s="8"/>
      <c r="G26" s="8">
        <v>292592510692.992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2643174</v>
      </c>
      <c r="R26" s="8"/>
      <c r="S26" s="8">
        <v>97830</v>
      </c>
      <c r="T26" s="8"/>
      <c r="U26" s="8">
        <v>44289780606</v>
      </c>
      <c r="V26" s="8"/>
      <c r="W26" s="8">
        <v>257043151231.10101</v>
      </c>
      <c r="X26" s="4"/>
      <c r="Y26" s="9">
        <v>8.2591583442097483E-3</v>
      </c>
    </row>
    <row r="27" spans="1:25">
      <c r="A27" s="1" t="s">
        <v>33</v>
      </c>
      <c r="C27" s="8">
        <v>1350876</v>
      </c>
      <c r="D27" s="8"/>
      <c r="E27" s="8">
        <v>60303625845</v>
      </c>
      <c r="F27" s="8"/>
      <c r="G27" s="8">
        <v>54760945376.484001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1350876</v>
      </c>
      <c r="R27" s="8"/>
      <c r="S27" s="8">
        <v>38110</v>
      </c>
      <c r="T27" s="8"/>
      <c r="U27" s="8">
        <v>60303625845</v>
      </c>
      <c r="V27" s="8"/>
      <c r="W27" s="8">
        <v>51175567148.057999</v>
      </c>
      <c r="X27" s="4"/>
      <c r="Y27" s="9">
        <v>1.6443430233647428E-3</v>
      </c>
    </row>
    <row r="28" spans="1:25">
      <c r="A28" s="1" t="s">
        <v>34</v>
      </c>
      <c r="C28" s="8">
        <v>10539769</v>
      </c>
      <c r="D28" s="8"/>
      <c r="E28" s="8">
        <v>123813263944</v>
      </c>
      <c r="F28" s="8"/>
      <c r="G28" s="8">
        <v>790808290623.48596</v>
      </c>
      <c r="H28" s="8"/>
      <c r="I28" s="8">
        <v>21079538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31619307</v>
      </c>
      <c r="R28" s="8"/>
      <c r="S28" s="8">
        <v>26777</v>
      </c>
      <c r="T28" s="8"/>
      <c r="U28" s="8">
        <v>123813263944</v>
      </c>
      <c r="V28" s="8"/>
      <c r="W28" s="8">
        <v>841632495946.94299</v>
      </c>
      <c r="X28" s="4"/>
      <c r="Y28" s="9">
        <v>2.7042837042596961E-2</v>
      </c>
    </row>
    <row r="29" spans="1:25">
      <c r="A29" s="1" t="s">
        <v>35</v>
      </c>
      <c r="C29" s="8">
        <v>14781376</v>
      </c>
      <c r="D29" s="8"/>
      <c r="E29" s="8">
        <v>174210469454</v>
      </c>
      <c r="F29" s="8"/>
      <c r="G29" s="8">
        <v>454761559856.15997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14781376</v>
      </c>
      <c r="R29" s="8"/>
      <c r="S29" s="8">
        <v>27700</v>
      </c>
      <c r="T29" s="8"/>
      <c r="U29" s="8">
        <v>174210469454</v>
      </c>
      <c r="V29" s="8"/>
      <c r="W29" s="8">
        <v>407007922714.56</v>
      </c>
      <c r="X29" s="4"/>
      <c r="Y29" s="9">
        <v>1.3077737589768171E-2</v>
      </c>
    </row>
    <row r="30" spans="1:25">
      <c r="A30" s="1" t="s">
        <v>36</v>
      </c>
      <c r="C30" s="8">
        <v>3420000</v>
      </c>
      <c r="D30" s="8"/>
      <c r="E30" s="8">
        <v>162587380928</v>
      </c>
      <c r="F30" s="8"/>
      <c r="G30" s="8">
        <v>486626044140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3420000</v>
      </c>
      <c r="R30" s="8"/>
      <c r="S30" s="8">
        <v>143330</v>
      </c>
      <c r="T30" s="8"/>
      <c r="U30" s="8">
        <v>162587380928</v>
      </c>
      <c r="V30" s="8"/>
      <c r="W30" s="8">
        <v>487271977830</v>
      </c>
      <c r="X30" s="4"/>
      <c r="Y30" s="9">
        <v>1.5656734685671296E-2</v>
      </c>
    </row>
    <row r="31" spans="1:25">
      <c r="A31" s="1" t="s">
        <v>37</v>
      </c>
      <c r="C31" s="8">
        <v>1377414</v>
      </c>
      <c r="D31" s="8"/>
      <c r="E31" s="8">
        <v>2961721751</v>
      </c>
      <c r="F31" s="8"/>
      <c r="G31" s="8">
        <v>4607419871.2454996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1377414</v>
      </c>
      <c r="R31" s="8"/>
      <c r="S31" s="8">
        <v>3365</v>
      </c>
      <c r="T31" s="8"/>
      <c r="U31" s="8">
        <v>2961721751</v>
      </c>
      <c r="V31" s="8"/>
      <c r="W31" s="8">
        <v>4607419871.2454996</v>
      </c>
      <c r="X31" s="4"/>
      <c r="Y31" s="9">
        <v>1.4804288732307911E-4</v>
      </c>
    </row>
    <row r="32" spans="1:25">
      <c r="A32" s="1" t="s">
        <v>38</v>
      </c>
      <c r="C32" s="8">
        <v>35800000</v>
      </c>
      <c r="D32" s="8"/>
      <c r="E32" s="8">
        <v>213593911416</v>
      </c>
      <c r="F32" s="8"/>
      <c r="G32" s="8">
        <v>201066493500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35800000</v>
      </c>
      <c r="R32" s="8"/>
      <c r="S32" s="8">
        <v>4923</v>
      </c>
      <c r="T32" s="8"/>
      <c r="U32" s="8">
        <v>213593911416</v>
      </c>
      <c r="V32" s="8"/>
      <c r="W32" s="8">
        <v>175194751770</v>
      </c>
      <c r="X32" s="4"/>
      <c r="Y32" s="9">
        <v>5.6292540338568472E-3</v>
      </c>
    </row>
    <row r="33" spans="1:25">
      <c r="A33" s="1" t="s">
        <v>39</v>
      </c>
      <c r="C33" s="8">
        <v>8700000</v>
      </c>
      <c r="D33" s="8"/>
      <c r="E33" s="8">
        <v>65348277540</v>
      </c>
      <c r="F33" s="8"/>
      <c r="G33" s="8">
        <v>246042285750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8700000</v>
      </c>
      <c r="R33" s="8"/>
      <c r="S33" s="8">
        <v>26890</v>
      </c>
      <c r="T33" s="8"/>
      <c r="U33" s="8">
        <v>65348277540</v>
      </c>
      <c r="V33" s="8"/>
      <c r="W33" s="8">
        <v>232551039150</v>
      </c>
      <c r="X33" s="4"/>
      <c r="Y33" s="9">
        <v>7.4721923002085324E-3</v>
      </c>
    </row>
    <row r="34" spans="1:25">
      <c r="A34" s="1" t="s">
        <v>40</v>
      </c>
      <c r="C34" s="8">
        <v>375100</v>
      </c>
      <c r="D34" s="8"/>
      <c r="E34" s="8">
        <v>769111791800</v>
      </c>
      <c r="F34" s="8"/>
      <c r="G34" s="8">
        <v>771856627779.875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375100</v>
      </c>
      <c r="R34" s="8"/>
      <c r="S34" s="8">
        <v>2824623</v>
      </c>
      <c r="T34" s="8"/>
      <c r="U34" s="8">
        <v>769111791800</v>
      </c>
      <c r="V34" s="8"/>
      <c r="W34" s="8">
        <v>1058191692190.88</v>
      </c>
      <c r="X34" s="4"/>
      <c r="Y34" s="9">
        <v>3.4001188915062867E-2</v>
      </c>
    </row>
    <row r="35" spans="1:25">
      <c r="A35" s="1" t="s">
        <v>41</v>
      </c>
      <c r="C35" s="8">
        <v>4300</v>
      </c>
      <c r="D35" s="8"/>
      <c r="E35" s="8">
        <v>6660414889</v>
      </c>
      <c r="F35" s="8"/>
      <c r="G35" s="8">
        <v>8848263128.375</v>
      </c>
      <c r="H35" s="8"/>
      <c r="I35" s="8">
        <v>0</v>
      </c>
      <c r="J35" s="8"/>
      <c r="K35" s="8">
        <v>0</v>
      </c>
      <c r="L35" s="8"/>
      <c r="M35" s="8">
        <v>-4300</v>
      </c>
      <c r="N35" s="8"/>
      <c r="O35" s="8">
        <v>10887084000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X35" s="4"/>
      <c r="Y35" s="9">
        <v>0</v>
      </c>
    </row>
    <row r="36" spans="1:25">
      <c r="A36" s="1" t="s">
        <v>42</v>
      </c>
      <c r="C36" s="8">
        <v>25100</v>
      </c>
      <c r="D36" s="8"/>
      <c r="E36" s="8">
        <v>20566415957</v>
      </c>
      <c r="F36" s="8"/>
      <c r="G36" s="8">
        <v>51649163842.375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25100</v>
      </c>
      <c r="R36" s="8"/>
      <c r="S36" s="8">
        <v>2824623</v>
      </c>
      <c r="T36" s="8"/>
      <c r="U36" s="8">
        <v>20566415957</v>
      </c>
      <c r="V36" s="8"/>
      <c r="W36" s="8">
        <v>70809414753.375</v>
      </c>
      <c r="X36" s="4"/>
      <c r="Y36" s="9">
        <v>2.2752061897309355E-3</v>
      </c>
    </row>
    <row r="37" spans="1:25">
      <c r="A37" s="1" t="s">
        <v>43</v>
      </c>
      <c r="C37" s="8">
        <v>4500</v>
      </c>
      <c r="D37" s="8"/>
      <c r="E37" s="8">
        <v>6967684403</v>
      </c>
      <c r="F37" s="8"/>
      <c r="G37" s="8">
        <v>9259810250.625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4500</v>
      </c>
      <c r="R37" s="8"/>
      <c r="S37" s="8">
        <v>2824623</v>
      </c>
      <c r="T37" s="8"/>
      <c r="U37" s="8">
        <v>6967684403</v>
      </c>
      <c r="V37" s="8"/>
      <c r="W37" s="8">
        <v>12694914995.625</v>
      </c>
      <c r="X37" s="4"/>
      <c r="Y37" s="9">
        <v>4.0790549218283704E-4</v>
      </c>
    </row>
    <row r="38" spans="1:25">
      <c r="A38" s="1" t="s">
        <v>44</v>
      </c>
      <c r="C38" s="8">
        <v>361300</v>
      </c>
      <c r="D38" s="8"/>
      <c r="E38" s="8">
        <v>454585270646</v>
      </c>
      <c r="F38" s="8"/>
      <c r="G38" s="8">
        <v>743459876344.625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361300</v>
      </c>
      <c r="R38" s="8"/>
      <c r="S38" s="8">
        <v>2824622</v>
      </c>
      <c r="T38" s="8"/>
      <c r="U38" s="8">
        <v>454585270646</v>
      </c>
      <c r="V38" s="8"/>
      <c r="W38" s="8">
        <v>1019260258689.25</v>
      </c>
      <c r="X38" s="4"/>
      <c r="Y38" s="9">
        <v>3.2750267144469006E-2</v>
      </c>
    </row>
    <row r="39" spans="1:25">
      <c r="A39" s="1" t="s">
        <v>45</v>
      </c>
      <c r="C39" s="8">
        <v>63287605</v>
      </c>
      <c r="D39" s="8"/>
      <c r="E39" s="8">
        <v>224218063745</v>
      </c>
      <c r="F39" s="8"/>
      <c r="G39" s="8">
        <v>337203194501.34003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63287605</v>
      </c>
      <c r="R39" s="8"/>
      <c r="S39" s="8">
        <v>4688</v>
      </c>
      <c r="T39" s="8"/>
      <c r="U39" s="8">
        <v>224218063745</v>
      </c>
      <c r="V39" s="8"/>
      <c r="W39" s="8">
        <v>294926973101.172</v>
      </c>
      <c r="X39" s="4"/>
      <c r="Y39" s="9">
        <v>9.4764188781324837E-3</v>
      </c>
    </row>
    <row r="40" spans="1:25">
      <c r="A40" s="1" t="s">
        <v>46</v>
      </c>
      <c r="C40" s="8">
        <v>8967667</v>
      </c>
      <c r="D40" s="8"/>
      <c r="E40" s="8">
        <v>32129465882</v>
      </c>
      <c r="F40" s="8"/>
      <c r="G40" s="8">
        <v>95650539661.885498</v>
      </c>
      <c r="H40" s="8"/>
      <c r="I40" s="8">
        <v>3978160</v>
      </c>
      <c r="J40" s="8"/>
      <c r="K40" s="8">
        <v>0</v>
      </c>
      <c r="L40" s="8"/>
      <c r="M40" s="8">
        <v>-3800632</v>
      </c>
      <c r="N40" s="8"/>
      <c r="O40" s="8">
        <v>48194326402</v>
      </c>
      <c r="P40" s="8"/>
      <c r="Q40" s="8">
        <v>9145195</v>
      </c>
      <c r="R40" s="8"/>
      <c r="S40" s="8">
        <v>6712</v>
      </c>
      <c r="T40" s="8"/>
      <c r="U40" s="8">
        <v>18512515541</v>
      </c>
      <c r="V40" s="8"/>
      <c r="W40" s="8">
        <v>61017322674.402</v>
      </c>
      <c r="X40" s="4"/>
      <c r="Y40" s="9">
        <v>1.9605724847908345E-3</v>
      </c>
    </row>
    <row r="41" spans="1:25">
      <c r="A41" s="1" t="s">
        <v>47</v>
      </c>
      <c r="C41" s="8">
        <v>2435209</v>
      </c>
      <c r="D41" s="8"/>
      <c r="E41" s="8">
        <v>5678853868</v>
      </c>
      <c r="F41" s="8"/>
      <c r="G41" s="8">
        <v>10167021927.09</v>
      </c>
      <c r="H41" s="8"/>
      <c r="I41" s="8">
        <v>0</v>
      </c>
      <c r="J41" s="8"/>
      <c r="K41" s="8">
        <v>0</v>
      </c>
      <c r="L41" s="8"/>
      <c r="M41" s="8">
        <v>-2435209</v>
      </c>
      <c r="N41" s="8"/>
      <c r="O41" s="8">
        <v>8313803526</v>
      </c>
      <c r="P41" s="8"/>
      <c r="Q41" s="8">
        <v>0</v>
      </c>
      <c r="R41" s="8"/>
      <c r="S41" s="8">
        <v>0</v>
      </c>
      <c r="T41" s="8"/>
      <c r="U41" s="8">
        <v>0</v>
      </c>
      <c r="V41" s="8"/>
      <c r="W41" s="8">
        <v>0</v>
      </c>
      <c r="X41" s="4"/>
      <c r="Y41" s="9">
        <v>0</v>
      </c>
    </row>
    <row r="42" spans="1:25">
      <c r="A42" s="1" t="s">
        <v>48</v>
      </c>
      <c r="C42" s="8">
        <v>77720182</v>
      </c>
      <c r="D42" s="8"/>
      <c r="E42" s="8">
        <v>499418672634</v>
      </c>
      <c r="F42" s="8"/>
      <c r="G42" s="8">
        <v>358939492176.84698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77720182</v>
      </c>
      <c r="R42" s="8"/>
      <c r="S42" s="8">
        <v>3874</v>
      </c>
      <c r="T42" s="8"/>
      <c r="U42" s="8">
        <v>499418672634</v>
      </c>
      <c r="V42" s="8"/>
      <c r="W42" s="8">
        <v>299296511556.84497</v>
      </c>
      <c r="X42" s="4"/>
      <c r="Y42" s="9">
        <v>9.6168183006561762E-3</v>
      </c>
    </row>
    <row r="43" spans="1:25">
      <c r="A43" s="1" t="s">
        <v>49</v>
      </c>
      <c r="C43" s="8">
        <v>19493551</v>
      </c>
      <c r="D43" s="8"/>
      <c r="E43" s="8">
        <v>113135560460</v>
      </c>
      <c r="F43" s="8"/>
      <c r="G43" s="8">
        <v>210440349075.03299</v>
      </c>
      <c r="H43" s="8"/>
      <c r="I43" s="8">
        <v>40705</v>
      </c>
      <c r="J43" s="8"/>
      <c r="K43" s="8">
        <v>457124787</v>
      </c>
      <c r="L43" s="8"/>
      <c r="M43" s="8">
        <v>0</v>
      </c>
      <c r="N43" s="8"/>
      <c r="O43" s="8">
        <v>0</v>
      </c>
      <c r="P43" s="8"/>
      <c r="Q43" s="8">
        <v>19534256</v>
      </c>
      <c r="R43" s="8"/>
      <c r="S43" s="8">
        <v>13070</v>
      </c>
      <c r="T43" s="8"/>
      <c r="U43" s="8">
        <v>113592685247</v>
      </c>
      <c r="V43" s="8"/>
      <c r="W43" s="8">
        <v>253793615200.776</v>
      </c>
      <c r="X43" s="4"/>
      <c r="Y43" s="9">
        <v>8.1547461764817728E-3</v>
      </c>
    </row>
    <row r="44" spans="1:25">
      <c r="A44" s="1" t="s">
        <v>50</v>
      </c>
      <c r="C44" s="8">
        <v>5719543</v>
      </c>
      <c r="D44" s="8"/>
      <c r="E44" s="8">
        <v>197507350375</v>
      </c>
      <c r="F44" s="8"/>
      <c r="G44" s="8">
        <v>229353542750.51099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5719543</v>
      </c>
      <c r="R44" s="8"/>
      <c r="S44" s="8">
        <v>40130</v>
      </c>
      <c r="T44" s="8"/>
      <c r="U44" s="8">
        <v>197507350375</v>
      </c>
      <c r="V44" s="8"/>
      <c r="W44" s="8">
        <v>228159585289.48999</v>
      </c>
      <c r="X44" s="4"/>
      <c r="Y44" s="9">
        <v>7.331088704872377E-3</v>
      </c>
    </row>
    <row r="45" spans="1:25">
      <c r="A45" s="1" t="s">
        <v>51</v>
      </c>
      <c r="C45" s="8">
        <v>22088216</v>
      </c>
      <c r="D45" s="8"/>
      <c r="E45" s="8">
        <v>232389834332</v>
      </c>
      <c r="F45" s="8"/>
      <c r="G45" s="8">
        <v>367995819084.04797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22088216</v>
      </c>
      <c r="R45" s="8"/>
      <c r="S45" s="8">
        <v>13410</v>
      </c>
      <c r="T45" s="8"/>
      <c r="U45" s="8">
        <v>232389834332</v>
      </c>
      <c r="V45" s="8"/>
      <c r="W45" s="8">
        <v>294440568849.46802</v>
      </c>
      <c r="X45" s="4"/>
      <c r="Y45" s="9">
        <v>9.460790024708926E-3</v>
      </c>
    </row>
    <row r="46" spans="1:25">
      <c r="A46" s="1" t="s">
        <v>52</v>
      </c>
      <c r="C46" s="8">
        <v>2028232</v>
      </c>
      <c r="D46" s="8"/>
      <c r="E46" s="8">
        <v>32709535821</v>
      </c>
      <c r="F46" s="8"/>
      <c r="G46" s="8">
        <v>41331362401.800003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2028232</v>
      </c>
      <c r="R46" s="8"/>
      <c r="S46" s="8">
        <v>20600</v>
      </c>
      <c r="T46" s="8"/>
      <c r="U46" s="8">
        <v>32709535821</v>
      </c>
      <c r="V46" s="8"/>
      <c r="W46" s="8">
        <v>41532978803.760002</v>
      </c>
      <c r="X46" s="4"/>
      <c r="Y46" s="9">
        <v>1.3345130839084434E-3</v>
      </c>
    </row>
    <row r="47" spans="1:25">
      <c r="A47" s="1" t="s">
        <v>53</v>
      </c>
      <c r="C47" s="8">
        <v>48705000</v>
      </c>
      <c r="D47" s="8"/>
      <c r="E47" s="8">
        <v>153272688083</v>
      </c>
      <c r="F47" s="8"/>
      <c r="G47" s="8">
        <v>154831826389.5</v>
      </c>
      <c r="H47" s="8"/>
      <c r="I47" s="8">
        <v>400000</v>
      </c>
      <c r="J47" s="8"/>
      <c r="K47" s="8">
        <v>1207119158</v>
      </c>
      <c r="L47" s="8"/>
      <c r="M47" s="8">
        <v>0</v>
      </c>
      <c r="N47" s="8"/>
      <c r="O47" s="8">
        <v>0</v>
      </c>
      <c r="P47" s="8"/>
      <c r="Q47" s="8">
        <v>49105000</v>
      </c>
      <c r="R47" s="8"/>
      <c r="S47" s="8">
        <v>2600</v>
      </c>
      <c r="T47" s="8"/>
      <c r="U47" s="8">
        <v>154479807241</v>
      </c>
      <c r="V47" s="8"/>
      <c r="W47" s="8">
        <v>126913345650</v>
      </c>
      <c r="X47" s="4"/>
      <c r="Y47" s="9">
        <v>4.0779044790591034E-3</v>
      </c>
    </row>
    <row r="48" spans="1:25">
      <c r="A48" s="1" t="s">
        <v>54</v>
      </c>
      <c r="C48" s="8">
        <v>11359792</v>
      </c>
      <c r="D48" s="8"/>
      <c r="E48" s="8">
        <v>91092876655</v>
      </c>
      <c r="F48" s="8"/>
      <c r="G48" s="8">
        <v>57127246061.018402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11359792</v>
      </c>
      <c r="R48" s="8"/>
      <c r="S48" s="8">
        <v>4529</v>
      </c>
      <c r="T48" s="8"/>
      <c r="U48" s="8">
        <v>91092876655</v>
      </c>
      <c r="V48" s="8"/>
      <c r="W48" s="8">
        <v>51142379405.090401</v>
      </c>
      <c r="X48" s="4"/>
      <c r="Y48" s="9">
        <v>1.643276654457641E-3</v>
      </c>
    </row>
    <row r="49" spans="1:25">
      <c r="A49" s="1" t="s">
        <v>55</v>
      </c>
      <c r="C49" s="8">
        <v>464257035</v>
      </c>
      <c r="D49" s="8"/>
      <c r="E49" s="8">
        <v>383658902577</v>
      </c>
      <c r="F49" s="8"/>
      <c r="G49" s="8">
        <v>499337271504.37299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464257035</v>
      </c>
      <c r="R49" s="8"/>
      <c r="S49" s="8">
        <v>943</v>
      </c>
      <c r="T49" s="8"/>
      <c r="U49" s="8">
        <v>383658902577</v>
      </c>
      <c r="V49" s="8"/>
      <c r="W49" s="8">
        <v>435189507420.16998</v>
      </c>
      <c r="X49" s="4"/>
      <c r="Y49" s="9">
        <v>1.3983251583662244E-2</v>
      </c>
    </row>
    <row r="50" spans="1:25">
      <c r="A50" s="1" t="s">
        <v>56</v>
      </c>
      <c r="C50" s="8">
        <v>5420000</v>
      </c>
      <c r="D50" s="8"/>
      <c r="E50" s="8">
        <v>99765545198</v>
      </c>
      <c r="F50" s="8"/>
      <c r="G50" s="8">
        <v>139219485840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5420000</v>
      </c>
      <c r="R50" s="8"/>
      <c r="S50" s="8">
        <v>23150</v>
      </c>
      <c r="T50" s="8"/>
      <c r="U50" s="8">
        <v>99765545198</v>
      </c>
      <c r="V50" s="8"/>
      <c r="W50" s="8">
        <v>124726435650</v>
      </c>
      <c r="X50" s="4"/>
      <c r="Y50" s="9">
        <v>4.0076359817736162E-3</v>
      </c>
    </row>
    <row r="51" spans="1:25">
      <c r="A51" s="1" t="s">
        <v>57</v>
      </c>
      <c r="C51" s="8">
        <v>6732355</v>
      </c>
      <c r="D51" s="8"/>
      <c r="E51" s="8">
        <v>62044460944</v>
      </c>
      <c r="F51" s="8"/>
      <c r="G51" s="8">
        <v>75020654837.677505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6732355</v>
      </c>
      <c r="R51" s="8"/>
      <c r="S51" s="8">
        <v>10410</v>
      </c>
      <c r="T51" s="8"/>
      <c r="U51" s="8">
        <v>62044460944</v>
      </c>
      <c r="V51" s="8"/>
      <c r="W51" s="8">
        <v>69666816847.477493</v>
      </c>
      <c r="X51" s="4"/>
      <c r="Y51" s="9">
        <v>2.2384929103326234E-3</v>
      </c>
    </row>
    <row r="52" spans="1:25">
      <c r="A52" s="1" t="s">
        <v>58</v>
      </c>
      <c r="C52" s="8">
        <v>119166666</v>
      </c>
      <c r="D52" s="8"/>
      <c r="E52" s="8">
        <v>511962317378</v>
      </c>
      <c r="F52" s="8"/>
      <c r="G52" s="8">
        <v>474067412597.875</v>
      </c>
      <c r="H52" s="8"/>
      <c r="I52" s="8">
        <v>28600000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147766666</v>
      </c>
      <c r="R52" s="8"/>
      <c r="S52" s="8">
        <v>2901</v>
      </c>
      <c r="T52" s="8"/>
      <c r="U52" s="8">
        <v>511962317378</v>
      </c>
      <c r="V52" s="8"/>
      <c r="W52" s="8">
        <v>426120505032.50702</v>
      </c>
      <c r="X52" s="4"/>
      <c r="Y52" s="9">
        <v>1.369185176855345E-2</v>
      </c>
    </row>
    <row r="53" spans="1:25">
      <c r="A53" s="1" t="s">
        <v>59</v>
      </c>
      <c r="C53" s="8">
        <v>6800000</v>
      </c>
      <c r="D53" s="8"/>
      <c r="E53" s="8">
        <v>80178336512</v>
      </c>
      <c r="F53" s="8"/>
      <c r="G53" s="8">
        <v>84088677600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6800000</v>
      </c>
      <c r="R53" s="8"/>
      <c r="S53" s="8">
        <v>11770</v>
      </c>
      <c r="T53" s="8"/>
      <c r="U53" s="8">
        <v>80178336512</v>
      </c>
      <c r="V53" s="8"/>
      <c r="W53" s="8">
        <v>79559785800</v>
      </c>
      <c r="X53" s="4"/>
      <c r="Y53" s="9">
        <v>2.5563679312460303E-3</v>
      </c>
    </row>
    <row r="54" spans="1:25">
      <c r="A54" s="1" t="s">
        <v>60</v>
      </c>
      <c r="C54" s="8">
        <v>121690835</v>
      </c>
      <c r="D54" s="8"/>
      <c r="E54" s="8">
        <v>384432534794</v>
      </c>
      <c r="F54" s="8"/>
      <c r="G54" s="8">
        <v>723381311699.86499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121690835</v>
      </c>
      <c r="R54" s="8"/>
      <c r="S54" s="8">
        <v>5130</v>
      </c>
      <c r="T54" s="8"/>
      <c r="U54" s="8">
        <v>384432534794</v>
      </c>
      <c r="V54" s="8"/>
      <c r="W54" s="8">
        <v>620559553347.87695</v>
      </c>
      <c r="X54" s="4"/>
      <c r="Y54" s="9">
        <v>1.9939452144765238E-2</v>
      </c>
    </row>
    <row r="55" spans="1:25">
      <c r="A55" s="1" t="s">
        <v>61</v>
      </c>
      <c r="C55" s="8">
        <v>109126430</v>
      </c>
      <c r="D55" s="8"/>
      <c r="E55" s="8">
        <v>335136029616</v>
      </c>
      <c r="F55" s="8"/>
      <c r="G55" s="8">
        <v>539565233386.22101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109126430</v>
      </c>
      <c r="R55" s="8"/>
      <c r="S55" s="8">
        <v>4274</v>
      </c>
      <c r="T55" s="8"/>
      <c r="U55" s="8">
        <v>335136029616</v>
      </c>
      <c r="V55" s="8"/>
      <c r="W55" s="8">
        <v>463631243967.17102</v>
      </c>
      <c r="X55" s="4"/>
      <c r="Y55" s="9">
        <v>1.4897124622492141E-2</v>
      </c>
    </row>
    <row r="56" spans="1:25">
      <c r="A56" s="1" t="s">
        <v>62</v>
      </c>
      <c r="C56" s="8">
        <v>27420192</v>
      </c>
      <c r="D56" s="8"/>
      <c r="E56" s="8">
        <v>142862858522</v>
      </c>
      <c r="F56" s="8"/>
      <c r="G56" s="8">
        <v>122411374982.48199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27420192</v>
      </c>
      <c r="R56" s="8"/>
      <c r="S56" s="8">
        <v>3530</v>
      </c>
      <c r="T56" s="8"/>
      <c r="U56" s="8">
        <v>142862858522</v>
      </c>
      <c r="V56" s="8"/>
      <c r="W56" s="8">
        <v>96217357757.328003</v>
      </c>
      <c r="X56" s="4"/>
      <c r="Y56" s="9">
        <v>3.0915991706963568E-3</v>
      </c>
    </row>
    <row r="57" spans="1:25">
      <c r="A57" s="1" t="s">
        <v>63</v>
      </c>
      <c r="C57" s="8">
        <v>60596200</v>
      </c>
      <c r="D57" s="8"/>
      <c r="E57" s="8">
        <v>287788715098</v>
      </c>
      <c r="F57" s="8"/>
      <c r="G57" s="8">
        <v>893897084732.40002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60596200</v>
      </c>
      <c r="R57" s="8"/>
      <c r="S57" s="8">
        <v>13710</v>
      </c>
      <c r="T57" s="8"/>
      <c r="U57" s="8">
        <v>287788715098</v>
      </c>
      <c r="V57" s="8"/>
      <c r="W57" s="8">
        <v>825830797283.09998</v>
      </c>
      <c r="X57" s="4"/>
      <c r="Y57" s="9">
        <v>2.6535106217063974E-2</v>
      </c>
    </row>
    <row r="58" spans="1:25">
      <c r="A58" s="1" t="s">
        <v>64</v>
      </c>
      <c r="C58" s="8">
        <v>93719812</v>
      </c>
      <c r="D58" s="8"/>
      <c r="E58" s="8">
        <v>995312082516</v>
      </c>
      <c r="F58" s="8"/>
      <c r="G58" s="8">
        <v>1752380589220.8701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93719812</v>
      </c>
      <c r="R58" s="8"/>
      <c r="S58" s="8">
        <v>17460</v>
      </c>
      <c r="T58" s="8"/>
      <c r="U58" s="8">
        <v>995312082516</v>
      </c>
      <c r="V58" s="8"/>
      <c r="W58" s="8">
        <v>1626611647410.76</v>
      </c>
      <c r="X58" s="4"/>
      <c r="Y58" s="9">
        <v>5.2265322363803324E-2</v>
      </c>
    </row>
    <row r="59" spans="1:25">
      <c r="A59" s="1" t="s">
        <v>65</v>
      </c>
      <c r="C59" s="8">
        <v>3591684</v>
      </c>
      <c r="D59" s="8"/>
      <c r="E59" s="8">
        <v>39584771866</v>
      </c>
      <c r="F59" s="8"/>
      <c r="G59" s="8">
        <v>51269701575.671997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3591684</v>
      </c>
      <c r="R59" s="8"/>
      <c r="S59" s="8">
        <v>13370</v>
      </c>
      <c r="T59" s="8"/>
      <c r="U59" s="8">
        <v>39584771866</v>
      </c>
      <c r="V59" s="8"/>
      <c r="W59" s="8">
        <v>47735091230.274002</v>
      </c>
      <c r="X59" s="4"/>
      <c r="Y59" s="9">
        <v>1.5337956882253959E-3</v>
      </c>
    </row>
    <row r="60" spans="1:25">
      <c r="A60" s="1" t="s">
        <v>66</v>
      </c>
      <c r="C60" s="8">
        <v>5409630</v>
      </c>
      <c r="D60" s="8"/>
      <c r="E60" s="8">
        <v>286053698353</v>
      </c>
      <c r="F60" s="8"/>
      <c r="G60" s="8">
        <v>404114819017.72498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5409630</v>
      </c>
      <c r="R60" s="8"/>
      <c r="S60" s="8">
        <v>80700</v>
      </c>
      <c r="T60" s="8"/>
      <c r="U60" s="8">
        <v>286053698353</v>
      </c>
      <c r="V60" s="8"/>
      <c r="W60" s="8">
        <v>433959626011.04999</v>
      </c>
      <c r="X60" s="4"/>
      <c r="Y60" s="9">
        <v>1.3943733762417556E-2</v>
      </c>
    </row>
    <row r="61" spans="1:25">
      <c r="A61" s="1" t="s">
        <v>67</v>
      </c>
      <c r="C61" s="8">
        <v>6601911</v>
      </c>
      <c r="D61" s="8"/>
      <c r="E61" s="8">
        <v>121041784644</v>
      </c>
      <c r="F61" s="8"/>
      <c r="G61" s="8">
        <v>141227789627.91599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6601911</v>
      </c>
      <c r="R61" s="8"/>
      <c r="S61" s="8">
        <v>19870</v>
      </c>
      <c r="T61" s="8"/>
      <c r="U61" s="8">
        <v>121041784644</v>
      </c>
      <c r="V61" s="8"/>
      <c r="W61" s="8">
        <v>130399450739.158</v>
      </c>
      <c r="X61" s="4"/>
      <c r="Y61" s="9">
        <v>4.1899179437167363E-3</v>
      </c>
    </row>
    <row r="62" spans="1:25">
      <c r="A62" s="1" t="s">
        <v>68</v>
      </c>
      <c r="C62" s="8">
        <v>6470000</v>
      </c>
      <c r="D62" s="8"/>
      <c r="E62" s="8">
        <v>77902503255</v>
      </c>
      <c r="F62" s="8"/>
      <c r="G62" s="8">
        <v>114094872090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6470000</v>
      </c>
      <c r="R62" s="8"/>
      <c r="S62" s="8">
        <v>16650</v>
      </c>
      <c r="T62" s="8"/>
      <c r="U62" s="8">
        <v>77902503255</v>
      </c>
      <c r="V62" s="8"/>
      <c r="W62" s="8">
        <v>107084533275</v>
      </c>
      <c r="X62" s="4"/>
      <c r="Y62" s="9">
        <v>3.440776820148986E-3</v>
      </c>
    </row>
    <row r="63" spans="1:25">
      <c r="A63" s="1" t="s">
        <v>69</v>
      </c>
      <c r="C63" s="8">
        <v>3231469</v>
      </c>
      <c r="D63" s="8"/>
      <c r="E63" s="8">
        <v>87545705531</v>
      </c>
      <c r="F63" s="8"/>
      <c r="G63" s="8">
        <v>96656354541.850494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3231469</v>
      </c>
      <c r="R63" s="8"/>
      <c r="S63" s="8">
        <v>28610</v>
      </c>
      <c r="T63" s="8"/>
      <c r="U63" s="8">
        <v>87545705531</v>
      </c>
      <c r="V63" s="8"/>
      <c r="W63" s="8">
        <v>91902236737.864502</v>
      </c>
      <c r="X63" s="4"/>
      <c r="Y63" s="9">
        <v>2.9529482570132509E-3</v>
      </c>
    </row>
    <row r="64" spans="1:25">
      <c r="A64" s="1" t="s">
        <v>70</v>
      </c>
      <c r="C64" s="8">
        <v>11741531</v>
      </c>
      <c r="D64" s="8"/>
      <c r="E64" s="8">
        <v>132866986914</v>
      </c>
      <c r="F64" s="8"/>
      <c r="G64" s="8">
        <v>195617170605.61801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11741531</v>
      </c>
      <c r="R64" s="8"/>
      <c r="S64" s="8">
        <v>14450</v>
      </c>
      <c r="T64" s="8"/>
      <c r="U64" s="8">
        <v>132866986914</v>
      </c>
      <c r="V64" s="8"/>
      <c r="W64" s="8">
        <v>168655615468.448</v>
      </c>
      <c r="X64" s="4"/>
      <c r="Y64" s="9">
        <v>5.4191423779336315E-3</v>
      </c>
    </row>
    <row r="65" spans="1:25">
      <c r="A65" s="1" t="s">
        <v>71</v>
      </c>
      <c r="C65" s="8">
        <v>11495373</v>
      </c>
      <c r="D65" s="8"/>
      <c r="E65" s="8">
        <v>214358499921</v>
      </c>
      <c r="F65" s="8"/>
      <c r="G65" s="8">
        <v>450794184684.14301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11495373</v>
      </c>
      <c r="R65" s="8"/>
      <c r="S65" s="8">
        <v>39400</v>
      </c>
      <c r="T65" s="8"/>
      <c r="U65" s="8">
        <v>214358499921</v>
      </c>
      <c r="V65" s="8"/>
      <c r="W65" s="8">
        <v>450222835907.60999</v>
      </c>
      <c r="X65" s="4"/>
      <c r="Y65" s="9">
        <v>1.4466293593626767E-2</v>
      </c>
    </row>
    <row r="66" spans="1:25">
      <c r="A66" s="1" t="s">
        <v>72</v>
      </c>
      <c r="C66" s="8">
        <v>45861974</v>
      </c>
      <c r="D66" s="8"/>
      <c r="E66" s="8">
        <v>371178100259</v>
      </c>
      <c r="F66" s="8"/>
      <c r="G66" s="8">
        <v>826986187920.25806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45861974</v>
      </c>
      <c r="R66" s="8"/>
      <c r="S66" s="8">
        <v>18270</v>
      </c>
      <c r="T66" s="8"/>
      <c r="U66" s="8">
        <v>371178100259</v>
      </c>
      <c r="V66" s="8"/>
      <c r="W66" s="8">
        <v>832912770303.36902</v>
      </c>
      <c r="X66" s="4"/>
      <c r="Y66" s="9">
        <v>2.6762659981028048E-2</v>
      </c>
    </row>
    <row r="67" spans="1:25">
      <c r="A67" s="1" t="s">
        <v>73</v>
      </c>
      <c r="C67" s="8">
        <v>7730322</v>
      </c>
      <c r="D67" s="8"/>
      <c r="E67" s="8">
        <v>71938841456</v>
      </c>
      <c r="F67" s="8"/>
      <c r="G67" s="8">
        <v>67545230674.238998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7730322</v>
      </c>
      <c r="R67" s="8"/>
      <c r="S67" s="8">
        <v>7280</v>
      </c>
      <c r="T67" s="8"/>
      <c r="U67" s="8">
        <v>71938841456</v>
      </c>
      <c r="V67" s="8"/>
      <c r="W67" s="8">
        <v>55941897532.248001</v>
      </c>
      <c r="X67" s="4"/>
      <c r="Y67" s="9">
        <v>1.7974919292013758E-3</v>
      </c>
    </row>
    <row r="68" spans="1:25">
      <c r="A68" s="1" t="s">
        <v>74</v>
      </c>
      <c r="C68" s="8">
        <v>2473549</v>
      </c>
      <c r="D68" s="8"/>
      <c r="E68" s="8">
        <v>47059850552</v>
      </c>
      <c r="F68" s="8"/>
      <c r="G68" s="8">
        <v>32407397633.870998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2473549</v>
      </c>
      <c r="R68" s="8"/>
      <c r="S68" s="8">
        <v>11530</v>
      </c>
      <c r="T68" s="8"/>
      <c r="U68" s="8">
        <v>47059850552</v>
      </c>
      <c r="V68" s="8"/>
      <c r="W68" s="8">
        <v>28350325851.178501</v>
      </c>
      <c r="X68" s="4"/>
      <c r="Y68" s="9">
        <v>9.1093588447454111E-4</v>
      </c>
    </row>
    <row r="69" spans="1:25">
      <c r="A69" s="1" t="s">
        <v>75</v>
      </c>
      <c r="C69" s="8">
        <v>3762373</v>
      </c>
      <c r="D69" s="8"/>
      <c r="E69" s="8">
        <v>26962139898</v>
      </c>
      <c r="F69" s="8"/>
      <c r="G69" s="8">
        <v>34968877334.077499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3762373</v>
      </c>
      <c r="R69" s="8"/>
      <c r="S69" s="8">
        <v>8730</v>
      </c>
      <c r="T69" s="8"/>
      <c r="U69" s="8">
        <v>26962139898</v>
      </c>
      <c r="V69" s="8"/>
      <c r="W69" s="8">
        <v>32650085468.074501</v>
      </c>
      <c r="X69" s="4"/>
      <c r="Y69" s="9">
        <v>1.0490932146655892E-3</v>
      </c>
    </row>
    <row r="70" spans="1:25">
      <c r="A70" s="1" t="s">
        <v>76</v>
      </c>
      <c r="C70" s="8">
        <v>1159359</v>
      </c>
      <c r="D70" s="8"/>
      <c r="E70" s="8">
        <v>48644050350</v>
      </c>
      <c r="F70" s="8"/>
      <c r="G70" s="8">
        <v>71948128614.898499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1159359</v>
      </c>
      <c r="R70" s="8"/>
      <c r="S70" s="8">
        <v>53380</v>
      </c>
      <c r="T70" s="8"/>
      <c r="U70" s="8">
        <v>48644050350</v>
      </c>
      <c r="V70" s="8"/>
      <c r="W70" s="8">
        <v>61518358248.651001</v>
      </c>
      <c r="X70" s="4"/>
      <c r="Y70" s="9">
        <v>1.9766714632074352E-3</v>
      </c>
    </row>
    <row r="71" spans="1:25">
      <c r="A71" s="1" t="s">
        <v>77</v>
      </c>
      <c r="C71" s="8">
        <v>2750000</v>
      </c>
      <c r="D71" s="8"/>
      <c r="E71" s="8">
        <v>119733619500</v>
      </c>
      <c r="F71" s="8"/>
      <c r="G71" s="8">
        <v>122877005625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2750000</v>
      </c>
      <c r="R71" s="8"/>
      <c r="S71" s="8">
        <v>44000</v>
      </c>
      <c r="T71" s="8"/>
      <c r="U71" s="8">
        <v>119733619500</v>
      </c>
      <c r="V71" s="8"/>
      <c r="W71" s="8">
        <v>120280050000</v>
      </c>
      <c r="X71" s="4"/>
      <c r="Y71" s="9">
        <v>3.8647673507018051E-3</v>
      </c>
    </row>
    <row r="72" spans="1:25">
      <c r="A72" s="1" t="s">
        <v>78</v>
      </c>
      <c r="C72" s="8">
        <v>11000000</v>
      </c>
      <c r="D72" s="8"/>
      <c r="E72" s="8">
        <v>72665920800</v>
      </c>
      <c r="F72" s="8"/>
      <c r="G72" s="8">
        <v>70374763800</v>
      </c>
      <c r="H72" s="8"/>
      <c r="I72" s="8">
        <v>9403795</v>
      </c>
      <c r="J72" s="8"/>
      <c r="K72" s="8">
        <v>33635206199.873001</v>
      </c>
      <c r="L72" s="8"/>
      <c r="M72" s="8">
        <v>0</v>
      </c>
      <c r="N72" s="8"/>
      <c r="O72" s="8">
        <v>0</v>
      </c>
      <c r="P72" s="8"/>
      <c r="Q72" s="8">
        <v>20403795</v>
      </c>
      <c r="R72" s="8"/>
      <c r="S72" s="8">
        <v>3470</v>
      </c>
      <c r="T72" s="8"/>
      <c r="U72" s="8">
        <v>72665920999</v>
      </c>
      <c r="V72" s="8"/>
      <c r="W72" s="8">
        <v>70379901696.532501</v>
      </c>
      <c r="X72" s="4"/>
      <c r="Y72" s="9">
        <v>2.2614053304962994E-3</v>
      </c>
    </row>
    <row r="73" spans="1:25">
      <c r="A73" s="1" t="s">
        <v>79</v>
      </c>
      <c r="C73" s="8">
        <v>22399700</v>
      </c>
      <c r="D73" s="8"/>
      <c r="E73" s="8">
        <v>218316050937</v>
      </c>
      <c r="F73" s="8"/>
      <c r="G73" s="8">
        <v>481845367427.40002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22399700</v>
      </c>
      <c r="R73" s="8"/>
      <c r="S73" s="8">
        <v>18740</v>
      </c>
      <c r="T73" s="8"/>
      <c r="U73" s="8">
        <v>218316050937</v>
      </c>
      <c r="V73" s="8"/>
      <c r="W73" s="8">
        <v>417272744250.90002</v>
      </c>
      <c r="X73" s="4"/>
      <c r="Y73" s="9">
        <v>1.3407560757736822E-2</v>
      </c>
    </row>
    <row r="74" spans="1:25">
      <c r="A74" s="1" t="s">
        <v>80</v>
      </c>
      <c r="C74" s="8">
        <v>1904326</v>
      </c>
      <c r="D74" s="8"/>
      <c r="E74" s="8">
        <v>9118721256</v>
      </c>
      <c r="F74" s="8"/>
      <c r="G74" s="8">
        <v>10055590822.7136</v>
      </c>
      <c r="H74" s="8"/>
      <c r="I74" s="8">
        <v>1200000</v>
      </c>
      <c r="J74" s="8"/>
      <c r="K74" s="8">
        <v>4907750130</v>
      </c>
      <c r="L74" s="8"/>
      <c r="M74" s="8">
        <v>0</v>
      </c>
      <c r="N74" s="8"/>
      <c r="O74" s="8">
        <v>0</v>
      </c>
      <c r="P74" s="8"/>
      <c r="Q74" s="8">
        <v>3104326</v>
      </c>
      <c r="R74" s="8"/>
      <c r="S74" s="8">
        <v>4109</v>
      </c>
      <c r="T74" s="8"/>
      <c r="U74" s="8">
        <v>14026471386</v>
      </c>
      <c r="V74" s="8"/>
      <c r="W74" s="8">
        <v>12679779264.572701</v>
      </c>
      <c r="X74" s="4"/>
      <c r="Y74" s="9">
        <v>4.0741915983428937E-4</v>
      </c>
    </row>
    <row r="75" spans="1:25">
      <c r="A75" s="1" t="s">
        <v>81</v>
      </c>
      <c r="C75" s="8">
        <v>352499418</v>
      </c>
      <c r="D75" s="8"/>
      <c r="E75" s="8">
        <v>624875108728</v>
      </c>
      <c r="F75" s="8"/>
      <c r="G75" s="8">
        <v>1164386000396.22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352499418</v>
      </c>
      <c r="R75" s="8"/>
      <c r="S75" s="8">
        <v>3178</v>
      </c>
      <c r="T75" s="8"/>
      <c r="U75" s="8">
        <v>624875108728</v>
      </c>
      <c r="V75" s="8"/>
      <c r="W75" s="8">
        <v>1113577703659.1001</v>
      </c>
      <c r="X75" s="4"/>
      <c r="Y75" s="9">
        <v>3.5780819442386168E-2</v>
      </c>
    </row>
    <row r="76" spans="1:25">
      <c r="A76" s="1" t="s">
        <v>82</v>
      </c>
      <c r="C76" s="8">
        <v>38650700</v>
      </c>
      <c r="D76" s="8"/>
      <c r="E76" s="8">
        <v>443312675718</v>
      </c>
      <c r="F76" s="8"/>
      <c r="G76" s="8">
        <v>620878969893.59998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38650700</v>
      </c>
      <c r="R76" s="8"/>
      <c r="S76" s="8">
        <v>18080</v>
      </c>
      <c r="T76" s="8"/>
      <c r="U76" s="8">
        <v>443312675718</v>
      </c>
      <c r="V76" s="8"/>
      <c r="W76" s="8">
        <v>694646768296.80005</v>
      </c>
      <c r="X76" s="4"/>
      <c r="Y76" s="9">
        <v>2.2319978669646336E-2</v>
      </c>
    </row>
    <row r="77" spans="1:25">
      <c r="A77" s="1" t="s">
        <v>83</v>
      </c>
      <c r="C77" s="8">
        <v>265187855</v>
      </c>
      <c r="D77" s="8"/>
      <c r="E77" s="8">
        <v>792459323434</v>
      </c>
      <c r="F77" s="8"/>
      <c r="G77" s="8">
        <v>1687103918481.6001</v>
      </c>
      <c r="H77" s="8"/>
      <c r="I77" s="8">
        <v>4600000</v>
      </c>
      <c r="J77" s="8"/>
      <c r="K77" s="8">
        <v>28876772388</v>
      </c>
      <c r="L77" s="8"/>
      <c r="M77" s="8">
        <v>0</v>
      </c>
      <c r="N77" s="8"/>
      <c r="O77" s="8">
        <v>0</v>
      </c>
      <c r="P77" s="8"/>
      <c r="Q77" s="8">
        <v>269787855</v>
      </c>
      <c r="R77" s="8"/>
      <c r="S77" s="8">
        <v>6420</v>
      </c>
      <c r="T77" s="8"/>
      <c r="U77" s="8">
        <v>821336095822</v>
      </c>
      <c r="V77" s="8"/>
      <c r="W77" s="8">
        <v>1721732402826.8501</v>
      </c>
      <c r="X77" s="4"/>
      <c r="Y77" s="9">
        <v>5.5321686157351765E-2</v>
      </c>
    </row>
    <row r="78" spans="1:25">
      <c r="A78" s="1" t="s">
        <v>84</v>
      </c>
      <c r="C78" s="8">
        <v>26533395</v>
      </c>
      <c r="D78" s="8"/>
      <c r="E78" s="8">
        <v>147487484108</v>
      </c>
      <c r="F78" s="8"/>
      <c r="G78" s="8">
        <v>207311597416.035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26533395</v>
      </c>
      <c r="R78" s="8"/>
      <c r="S78" s="8">
        <v>8680</v>
      </c>
      <c r="T78" s="8"/>
      <c r="U78" s="8">
        <v>147487484108</v>
      </c>
      <c r="V78" s="8"/>
      <c r="W78" s="8">
        <v>228939524881.82999</v>
      </c>
      <c r="X78" s="4"/>
      <c r="Y78" s="9">
        <v>7.3561492620636592E-3</v>
      </c>
    </row>
    <row r="79" spans="1:25">
      <c r="A79" s="1" t="s">
        <v>85</v>
      </c>
      <c r="C79" s="8">
        <v>74303752</v>
      </c>
      <c r="D79" s="8"/>
      <c r="E79" s="8">
        <v>67346363236</v>
      </c>
      <c r="F79" s="8"/>
      <c r="G79" s="8">
        <v>188125608988.75299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74303752</v>
      </c>
      <c r="R79" s="8"/>
      <c r="S79" s="8">
        <v>2011</v>
      </c>
      <c r="T79" s="8"/>
      <c r="U79" s="8">
        <v>67346363236</v>
      </c>
      <c r="V79" s="8"/>
      <c r="W79" s="8">
        <v>148535767442.63199</v>
      </c>
      <c r="X79" s="4"/>
      <c r="Y79" s="9">
        <v>4.7726633338090584E-3</v>
      </c>
    </row>
    <row r="80" spans="1:25">
      <c r="A80" s="1" t="s">
        <v>86</v>
      </c>
      <c r="C80" s="8">
        <v>33301032</v>
      </c>
      <c r="D80" s="8"/>
      <c r="E80" s="8">
        <v>1032649912357</v>
      </c>
      <c r="F80" s="8"/>
      <c r="G80" s="8">
        <v>1095043629635.5699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33301032</v>
      </c>
      <c r="R80" s="8"/>
      <c r="S80" s="8">
        <v>28220</v>
      </c>
      <c r="T80" s="8"/>
      <c r="U80" s="8">
        <v>1032649912357</v>
      </c>
      <c r="V80" s="8"/>
      <c r="W80" s="8">
        <v>934163580057.91199</v>
      </c>
      <c r="X80" s="4"/>
      <c r="Y80" s="9">
        <v>3.0015991051072312E-2</v>
      </c>
    </row>
    <row r="81" spans="1:25">
      <c r="A81" s="1" t="s">
        <v>87</v>
      </c>
      <c r="C81" s="8">
        <v>20550000</v>
      </c>
      <c r="D81" s="8"/>
      <c r="E81" s="8">
        <v>316616029802</v>
      </c>
      <c r="F81" s="8"/>
      <c r="G81" s="8">
        <v>317651162625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20550000</v>
      </c>
      <c r="R81" s="8"/>
      <c r="S81" s="8">
        <v>13610</v>
      </c>
      <c r="T81" s="8"/>
      <c r="U81" s="8">
        <v>316616029802</v>
      </c>
      <c r="V81" s="8"/>
      <c r="W81" s="8">
        <v>278021371275</v>
      </c>
      <c r="X81" s="4"/>
      <c r="Y81" s="9">
        <v>8.9332180897909886E-3</v>
      </c>
    </row>
    <row r="82" spans="1:25">
      <c r="A82" s="1" t="s">
        <v>88</v>
      </c>
      <c r="C82" s="8">
        <v>50899669</v>
      </c>
      <c r="D82" s="8"/>
      <c r="E82" s="8">
        <v>594878935784</v>
      </c>
      <c r="F82" s="8"/>
      <c r="G82" s="8">
        <v>1667671054353.0701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50899669</v>
      </c>
      <c r="R82" s="8"/>
      <c r="S82" s="8">
        <v>28610</v>
      </c>
      <c r="T82" s="8"/>
      <c r="U82" s="8">
        <v>594878935784</v>
      </c>
      <c r="V82" s="8"/>
      <c r="W82" s="8">
        <v>1447574904885.96</v>
      </c>
      <c r="X82" s="4"/>
      <c r="Y82" s="9">
        <v>4.6512619757794652E-2</v>
      </c>
    </row>
    <row r="83" spans="1:25">
      <c r="A83" s="1" t="s">
        <v>89</v>
      </c>
      <c r="C83" s="8">
        <v>44388889</v>
      </c>
      <c r="D83" s="8"/>
      <c r="E83" s="8">
        <v>480981085550</v>
      </c>
      <c r="F83" s="8"/>
      <c r="G83" s="8">
        <v>369324367674.466</v>
      </c>
      <c r="H83" s="8"/>
      <c r="I83" s="8">
        <v>200000</v>
      </c>
      <c r="J83" s="8"/>
      <c r="K83" s="8">
        <v>1283189679</v>
      </c>
      <c r="L83" s="8"/>
      <c r="M83" s="8">
        <v>0</v>
      </c>
      <c r="N83" s="8"/>
      <c r="O83" s="8">
        <v>0</v>
      </c>
      <c r="P83" s="8"/>
      <c r="Q83" s="8">
        <v>44588889</v>
      </c>
      <c r="R83" s="8"/>
      <c r="S83" s="8">
        <v>6410</v>
      </c>
      <c r="T83" s="8"/>
      <c r="U83" s="8">
        <v>482264275229</v>
      </c>
      <c r="V83" s="8"/>
      <c r="W83" s="8">
        <v>284114180557.98401</v>
      </c>
      <c r="X83" s="4"/>
      <c r="Y83" s="9">
        <v>9.1289886302166837E-3</v>
      </c>
    </row>
    <row r="84" spans="1:25">
      <c r="A84" s="1" t="s">
        <v>90</v>
      </c>
      <c r="C84" s="8">
        <v>1168899</v>
      </c>
      <c r="D84" s="8"/>
      <c r="E84" s="8">
        <v>15177938551</v>
      </c>
      <c r="F84" s="8"/>
      <c r="G84" s="8">
        <v>22506856266.901501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1168899</v>
      </c>
      <c r="R84" s="8"/>
      <c r="S84" s="8">
        <v>16200</v>
      </c>
      <c r="T84" s="8"/>
      <c r="U84" s="8">
        <v>15177938551</v>
      </c>
      <c r="V84" s="8"/>
      <c r="W84" s="8">
        <v>18823493625.389999</v>
      </c>
      <c r="X84" s="4"/>
      <c r="Y84" s="9">
        <v>6.0482535208083825E-4</v>
      </c>
    </row>
    <row r="85" spans="1:25">
      <c r="A85" s="1" t="s">
        <v>91</v>
      </c>
      <c r="C85" s="8">
        <v>40572100</v>
      </c>
      <c r="D85" s="8"/>
      <c r="E85" s="8">
        <v>224765650807</v>
      </c>
      <c r="F85" s="8"/>
      <c r="G85" s="8">
        <v>490824570380.84998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40572100</v>
      </c>
      <c r="R85" s="8"/>
      <c r="S85" s="8">
        <v>11290</v>
      </c>
      <c r="T85" s="8"/>
      <c r="U85" s="8">
        <v>224765650807</v>
      </c>
      <c r="V85" s="8"/>
      <c r="W85" s="8">
        <v>455333557896.45001</v>
      </c>
      <c r="X85" s="4"/>
      <c r="Y85" s="9">
        <v>1.4630508286595243E-2</v>
      </c>
    </row>
    <row r="86" spans="1:25">
      <c r="A86" s="1" t="s">
        <v>92</v>
      </c>
      <c r="C86" s="8">
        <v>100601063</v>
      </c>
      <c r="D86" s="8"/>
      <c r="E86" s="8">
        <v>366535790918</v>
      </c>
      <c r="F86" s="8"/>
      <c r="G86" s="8">
        <v>786019545266.67896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100601063</v>
      </c>
      <c r="R86" s="8"/>
      <c r="S86" s="8">
        <v>7870</v>
      </c>
      <c r="T86" s="8"/>
      <c r="U86" s="8">
        <v>366535790918</v>
      </c>
      <c r="V86" s="8"/>
      <c r="W86" s="8">
        <v>787019570133.43103</v>
      </c>
      <c r="X86" s="4"/>
      <c r="Y86" s="9">
        <v>2.5288046845799064E-2</v>
      </c>
    </row>
    <row r="87" spans="1:25">
      <c r="A87" s="1" t="s">
        <v>93</v>
      </c>
      <c r="C87" s="8">
        <v>17620000</v>
      </c>
      <c r="D87" s="8"/>
      <c r="E87" s="8">
        <v>565155071916</v>
      </c>
      <c r="F87" s="8"/>
      <c r="G87" s="8">
        <v>1071927853200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17620000</v>
      </c>
      <c r="R87" s="8"/>
      <c r="S87" s="8">
        <v>63150</v>
      </c>
      <c r="T87" s="8"/>
      <c r="U87" s="8">
        <v>565155071916</v>
      </c>
      <c r="V87" s="8"/>
      <c r="W87" s="8">
        <v>1106082417150</v>
      </c>
      <c r="X87" s="4"/>
      <c r="Y87" s="9">
        <v>3.5539985334115294E-2</v>
      </c>
    </row>
    <row r="88" spans="1:25">
      <c r="A88" s="1" t="s">
        <v>94</v>
      </c>
      <c r="C88" s="8">
        <v>2103762</v>
      </c>
      <c r="D88" s="8"/>
      <c r="E88" s="8">
        <v>37878447192</v>
      </c>
      <c r="F88" s="8"/>
      <c r="G88" s="8">
        <v>37872439997.570999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2103762</v>
      </c>
      <c r="R88" s="8"/>
      <c r="S88" s="8">
        <v>17900</v>
      </c>
      <c r="T88" s="8"/>
      <c r="U88" s="8">
        <v>37878447192</v>
      </c>
      <c r="V88" s="8"/>
      <c r="W88" s="8">
        <v>37433278628.190002</v>
      </c>
      <c r="X88" s="4"/>
      <c r="Y88" s="9">
        <v>1.2027839452340798E-3</v>
      </c>
    </row>
    <row r="89" spans="1:25">
      <c r="A89" s="1" t="s">
        <v>95</v>
      </c>
      <c r="C89" s="8">
        <v>45399957</v>
      </c>
      <c r="D89" s="8"/>
      <c r="E89" s="8">
        <v>146808433400</v>
      </c>
      <c r="F89" s="8"/>
      <c r="G89" s="8">
        <v>190131962228.896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45399957</v>
      </c>
      <c r="R89" s="8"/>
      <c r="S89" s="8">
        <v>3867</v>
      </c>
      <c r="T89" s="8"/>
      <c r="U89" s="8">
        <v>146808433400</v>
      </c>
      <c r="V89" s="8"/>
      <c r="W89" s="8">
        <v>174517041998.37201</v>
      </c>
      <c r="X89" s="4"/>
      <c r="Y89" s="9">
        <v>5.6074782647360377E-3</v>
      </c>
    </row>
    <row r="90" spans="1:25">
      <c r="A90" s="1" t="s">
        <v>96</v>
      </c>
      <c r="C90" s="8">
        <v>2505455</v>
      </c>
      <c r="D90" s="8"/>
      <c r="E90" s="8">
        <v>35268340412</v>
      </c>
      <c r="F90" s="8"/>
      <c r="G90" s="8">
        <v>50358871313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2505455</v>
      </c>
      <c r="R90" s="8"/>
      <c r="S90" s="8">
        <v>18800</v>
      </c>
      <c r="T90" s="8"/>
      <c r="U90" s="8">
        <v>35268340412</v>
      </c>
      <c r="V90" s="8"/>
      <c r="W90" s="8">
        <v>46822293803.699997</v>
      </c>
      <c r="X90" s="4"/>
      <c r="Y90" s="9">
        <v>1.5044662217675098E-3</v>
      </c>
    </row>
    <row r="91" spans="1:25">
      <c r="A91" s="1" t="s">
        <v>97</v>
      </c>
      <c r="C91" s="8">
        <v>45713265</v>
      </c>
      <c r="D91" s="8"/>
      <c r="E91" s="8">
        <v>54638358137</v>
      </c>
      <c r="F91" s="8"/>
      <c r="G91" s="8">
        <v>145957362680</v>
      </c>
      <c r="H91" s="8"/>
      <c r="I91" s="8">
        <v>0</v>
      </c>
      <c r="J91" s="8"/>
      <c r="K91" s="8">
        <v>0</v>
      </c>
      <c r="L91" s="8"/>
      <c r="M91" s="8">
        <v>-400000</v>
      </c>
      <c r="N91" s="8"/>
      <c r="O91" s="8">
        <v>1192860005</v>
      </c>
      <c r="P91" s="8"/>
      <c r="Q91" s="8">
        <v>45313265</v>
      </c>
      <c r="R91" s="8"/>
      <c r="S91" s="8">
        <v>2969</v>
      </c>
      <c r="T91" s="8"/>
      <c r="U91" s="8">
        <v>54160261828</v>
      </c>
      <c r="V91" s="8"/>
      <c r="W91" s="8">
        <v>133734600036.479</v>
      </c>
      <c r="X91" s="4"/>
      <c r="Y91" s="9">
        <v>4.2970809862495777E-3</v>
      </c>
    </row>
    <row r="92" spans="1:25">
      <c r="A92" s="1" t="s">
        <v>98</v>
      </c>
      <c r="C92" s="8">
        <v>663903</v>
      </c>
      <c r="D92" s="8"/>
      <c r="E92" s="8">
        <v>2212110205</v>
      </c>
      <c r="F92" s="8"/>
      <c r="G92" s="8">
        <v>3418555355.6370001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663903</v>
      </c>
      <c r="R92" s="8"/>
      <c r="S92" s="8">
        <v>3759</v>
      </c>
      <c r="T92" s="8"/>
      <c r="U92" s="8">
        <v>2212110205</v>
      </c>
      <c r="V92" s="8"/>
      <c r="W92" s="8">
        <v>2480762459.30655</v>
      </c>
      <c r="X92" s="4"/>
      <c r="Y92" s="9">
        <v>7.9710390522573529E-5</v>
      </c>
    </row>
    <row r="93" spans="1:25">
      <c r="A93" s="1" t="s">
        <v>99</v>
      </c>
      <c r="C93" s="8">
        <v>2611358</v>
      </c>
      <c r="D93" s="8"/>
      <c r="E93" s="8">
        <v>22083899515</v>
      </c>
      <c r="F93" s="8"/>
      <c r="G93" s="8">
        <v>56952300012.606003</v>
      </c>
      <c r="H93" s="8"/>
      <c r="I93" s="8">
        <v>499000</v>
      </c>
      <c r="J93" s="8"/>
      <c r="K93" s="8">
        <v>10319347445</v>
      </c>
      <c r="L93" s="8"/>
      <c r="M93" s="8">
        <v>0</v>
      </c>
      <c r="N93" s="8"/>
      <c r="O93" s="8">
        <v>0</v>
      </c>
      <c r="P93" s="8"/>
      <c r="Q93" s="8">
        <v>3110358</v>
      </c>
      <c r="R93" s="8"/>
      <c r="S93" s="8">
        <v>20950</v>
      </c>
      <c r="T93" s="8"/>
      <c r="U93" s="8">
        <v>32403246960</v>
      </c>
      <c r="V93" s="8"/>
      <c r="W93" s="8">
        <v>64774286193</v>
      </c>
      <c r="X93" s="4"/>
      <c r="Y93" s="9">
        <v>2.0812890121322787E-3</v>
      </c>
    </row>
    <row r="94" spans="1:25">
      <c r="A94" s="1" t="s">
        <v>100</v>
      </c>
      <c r="C94" s="8">
        <v>15974487</v>
      </c>
      <c r="D94" s="8"/>
      <c r="E94" s="8">
        <v>35575182549</v>
      </c>
      <c r="F94" s="8"/>
      <c r="G94" s="8">
        <v>95276632814.100006</v>
      </c>
      <c r="H94" s="8"/>
      <c r="I94" s="8">
        <v>0</v>
      </c>
      <c r="J94" s="8"/>
      <c r="K94" s="8">
        <v>0</v>
      </c>
      <c r="L94" s="8"/>
      <c r="M94" s="8">
        <v>-4260422</v>
      </c>
      <c r="N94" s="8"/>
      <c r="O94" s="8">
        <v>17992025728</v>
      </c>
      <c r="P94" s="8"/>
      <c r="Q94" s="8">
        <v>11714065</v>
      </c>
      <c r="R94" s="8"/>
      <c r="S94" s="8">
        <v>3539</v>
      </c>
      <c r="T94" s="8"/>
      <c r="U94" s="8">
        <v>21296170494</v>
      </c>
      <c r="V94" s="8"/>
      <c r="W94" s="8">
        <v>41209412382.591797</v>
      </c>
      <c r="X94" s="4"/>
      <c r="Y94" s="9">
        <v>1.3241164392419811E-3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2500000</v>
      </c>
      <c r="J95" s="8"/>
      <c r="K95" s="8">
        <v>45065882700</v>
      </c>
      <c r="L95" s="8"/>
      <c r="M95" s="8">
        <v>0</v>
      </c>
      <c r="N95" s="8"/>
      <c r="O95" s="8">
        <v>0</v>
      </c>
      <c r="P95" s="8"/>
      <c r="Q95" s="8">
        <v>2500000</v>
      </c>
      <c r="R95" s="8"/>
      <c r="S95" s="8">
        <v>18714</v>
      </c>
      <c r="T95" s="8"/>
      <c r="U95" s="8">
        <v>45065882700</v>
      </c>
      <c r="V95" s="8"/>
      <c r="W95" s="8">
        <v>46506629250</v>
      </c>
      <c r="X95" s="4"/>
      <c r="Y95" s="9">
        <v>1.4943234752279664E-3</v>
      </c>
    </row>
    <row r="96" spans="1:25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4300</v>
      </c>
      <c r="J96" s="8"/>
      <c r="K96" s="8">
        <v>10887084000</v>
      </c>
      <c r="L96" s="8"/>
      <c r="M96" s="8">
        <v>0</v>
      </c>
      <c r="N96" s="8"/>
      <c r="O96" s="8">
        <v>0</v>
      </c>
      <c r="P96" s="8"/>
      <c r="Q96" s="8">
        <v>4300</v>
      </c>
      <c r="R96" s="8"/>
      <c r="S96" s="8">
        <v>2824623</v>
      </c>
      <c r="T96" s="8"/>
      <c r="U96" s="8">
        <v>10887084000</v>
      </c>
      <c r="V96" s="8"/>
      <c r="W96" s="8">
        <v>12130696551.375</v>
      </c>
      <c r="X96" s="4"/>
      <c r="Y96" s="9">
        <v>3.8977635919693315E-4</v>
      </c>
    </row>
    <row r="97" spans="1:25">
      <c r="A97" s="1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218487</v>
      </c>
      <c r="J97" s="8"/>
      <c r="K97" s="8">
        <v>8252234000</v>
      </c>
      <c r="L97" s="8"/>
      <c r="M97" s="8">
        <v>0</v>
      </c>
      <c r="N97" s="8"/>
      <c r="O97" s="8">
        <v>0</v>
      </c>
      <c r="P97" s="8"/>
      <c r="Q97" s="8">
        <v>218487</v>
      </c>
      <c r="R97" s="8"/>
      <c r="S97" s="8">
        <v>35960</v>
      </c>
      <c r="T97" s="8"/>
      <c r="U97" s="8">
        <v>8252234000</v>
      </c>
      <c r="V97" s="8"/>
      <c r="W97" s="8">
        <v>7810044604.5059996</v>
      </c>
      <c r="X97" s="4"/>
      <c r="Y97" s="9">
        <v>2.5094772902920789E-4</v>
      </c>
    </row>
    <row r="98" spans="1:25">
      <c r="A98" s="1" t="s">
        <v>104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13211000</v>
      </c>
      <c r="J98" s="8"/>
      <c r="K98" s="8">
        <v>0</v>
      </c>
      <c r="L98" s="8"/>
      <c r="M98" s="8">
        <v>-13211000</v>
      </c>
      <c r="N98" s="8"/>
      <c r="O98" s="8">
        <v>33635206000</v>
      </c>
      <c r="P98" s="8"/>
      <c r="Q98" s="8">
        <v>0</v>
      </c>
      <c r="R98" s="8"/>
      <c r="S98" s="8">
        <v>0</v>
      </c>
      <c r="T98" s="8"/>
      <c r="U98" s="8">
        <v>0</v>
      </c>
      <c r="V98" s="8"/>
      <c r="W98" s="8">
        <v>0</v>
      </c>
      <c r="X98" s="4"/>
      <c r="Y98" s="9">
        <v>0</v>
      </c>
    </row>
    <row r="99" spans="1:25">
      <c r="A99" s="1" t="s">
        <v>105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v>632417</v>
      </c>
      <c r="J99" s="8"/>
      <c r="K99" s="8">
        <v>21827374910</v>
      </c>
      <c r="L99" s="8"/>
      <c r="M99" s="8">
        <v>0</v>
      </c>
      <c r="N99" s="8"/>
      <c r="O99" s="8">
        <v>0</v>
      </c>
      <c r="P99" s="8"/>
      <c r="Q99" s="8">
        <v>632417</v>
      </c>
      <c r="R99" s="8"/>
      <c r="S99" s="8">
        <v>32100</v>
      </c>
      <c r="T99" s="8"/>
      <c r="U99" s="8">
        <v>21827374910</v>
      </c>
      <c r="V99" s="8"/>
      <c r="W99" s="8">
        <v>20179797215.084999</v>
      </c>
      <c r="X99" s="4"/>
      <c r="Y99" s="9">
        <v>6.4840529597920611E-4</v>
      </c>
    </row>
    <row r="100" spans="1:25">
      <c r="A100" s="1" t="s">
        <v>106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v>7000000</v>
      </c>
      <c r="J100" s="8"/>
      <c r="K100" s="8">
        <v>70063560000</v>
      </c>
      <c r="L100" s="8"/>
      <c r="M100" s="8">
        <v>-7000000</v>
      </c>
      <c r="N100" s="8"/>
      <c r="O100" s="8">
        <v>73370044361</v>
      </c>
      <c r="P100" s="8"/>
      <c r="Q100" s="8">
        <v>0</v>
      </c>
      <c r="R100" s="8"/>
      <c r="S100" s="8">
        <v>0</v>
      </c>
      <c r="T100" s="8"/>
      <c r="U100" s="8">
        <v>0</v>
      </c>
      <c r="V100" s="8"/>
      <c r="W100" s="8">
        <v>0</v>
      </c>
      <c r="X100" s="4"/>
      <c r="Y100" s="9">
        <v>0</v>
      </c>
    </row>
    <row r="101" spans="1:25">
      <c r="A101" s="1" t="s">
        <v>107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v>3200000</v>
      </c>
      <c r="J101" s="8"/>
      <c r="K101" s="8">
        <v>28047443863</v>
      </c>
      <c r="L101" s="8"/>
      <c r="M101" s="8">
        <v>0</v>
      </c>
      <c r="N101" s="8"/>
      <c r="O101" s="8">
        <v>0</v>
      </c>
      <c r="P101" s="8"/>
      <c r="Q101" s="8">
        <v>3200000</v>
      </c>
      <c r="R101" s="8"/>
      <c r="S101" s="8">
        <v>9050</v>
      </c>
      <c r="T101" s="8"/>
      <c r="U101" s="8">
        <v>28047443863</v>
      </c>
      <c r="V101" s="8"/>
      <c r="W101" s="8">
        <v>28787688000</v>
      </c>
      <c r="X101" s="4"/>
      <c r="Y101" s="9">
        <v>9.2498894608532463E-4</v>
      </c>
    </row>
    <row r="102" spans="1:25">
      <c r="A102" s="1" t="s">
        <v>108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v>7623682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8">
        <v>7623682</v>
      </c>
      <c r="R102" s="8"/>
      <c r="S102" s="8">
        <v>2060</v>
      </c>
      <c r="T102" s="8"/>
      <c r="U102" s="8">
        <v>6236171876</v>
      </c>
      <c r="V102" s="8"/>
      <c r="W102" s="8">
        <v>15611341449.726</v>
      </c>
      <c r="X102" s="4"/>
      <c r="Y102" s="9">
        <v>5.0161438023644698E-4</v>
      </c>
    </row>
    <row r="103" spans="1:25">
      <c r="A103" s="1" t="s">
        <v>109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v>5400000</v>
      </c>
      <c r="J103" s="8"/>
      <c r="K103" s="8">
        <v>102693160800</v>
      </c>
      <c r="L103" s="8"/>
      <c r="M103" s="8">
        <v>-5400000</v>
      </c>
      <c r="N103" s="8"/>
      <c r="O103" s="8">
        <v>108682777496</v>
      </c>
      <c r="P103" s="8"/>
      <c r="Q103" s="8">
        <v>0</v>
      </c>
      <c r="R103" s="8"/>
      <c r="S103" s="8">
        <v>0</v>
      </c>
      <c r="T103" s="8"/>
      <c r="U103" s="8">
        <v>0</v>
      </c>
      <c r="V103" s="8"/>
      <c r="W103" s="8">
        <v>0</v>
      </c>
      <c r="X103" s="4"/>
      <c r="Y103" s="9">
        <v>0</v>
      </c>
    </row>
    <row r="104" spans="1:25" ht="24.75" thickBot="1">
      <c r="C104" s="4"/>
      <c r="D104" s="4"/>
      <c r="E104" s="7">
        <f>SUM(E9:E103)</f>
        <v>17929763487651</v>
      </c>
      <c r="F104" s="4"/>
      <c r="G104" s="7">
        <f>SUM(G9:G103)</f>
        <v>30404933492390.574</v>
      </c>
      <c r="H104" s="4"/>
      <c r="I104" s="4"/>
      <c r="J104" s="4"/>
      <c r="K104" s="7">
        <f>SUM(K9:K103)</f>
        <v>749663669063.87305</v>
      </c>
      <c r="L104" s="4"/>
      <c r="M104" s="4"/>
      <c r="N104" s="4"/>
      <c r="O104" s="7">
        <f>SUM(O9:O103)</f>
        <v>766434516402</v>
      </c>
      <c r="P104" s="4"/>
      <c r="Q104" s="4"/>
      <c r="R104" s="4"/>
      <c r="S104" s="4"/>
      <c r="T104" s="4"/>
      <c r="U104" s="7">
        <f>SUM(U9:U103)</f>
        <v>18204430384918</v>
      </c>
      <c r="V104" s="4"/>
      <c r="W104" s="7">
        <f>SUM(W9:W103)</f>
        <v>28969231216719.344</v>
      </c>
      <c r="X104" s="4"/>
      <c r="Y104" s="10">
        <f>SUM(Y9:Y103)</f>
        <v>0.93082218523610893</v>
      </c>
    </row>
    <row r="105" spans="1:25" ht="24.75" thickTop="1">
      <c r="G105" s="3"/>
      <c r="W105" s="3"/>
    </row>
    <row r="106" spans="1:25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Y106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5"/>
  <sheetViews>
    <sheetView rightToLeft="1" topLeftCell="H3" workbookViewId="0">
      <selection activeCell="AK17" sqref="AK17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9" ht="24.75">
      <c r="A6" s="17" t="s">
        <v>111</v>
      </c>
      <c r="B6" s="17" t="s">
        <v>111</v>
      </c>
      <c r="C6" s="17" t="s">
        <v>111</v>
      </c>
      <c r="D6" s="17" t="s">
        <v>111</v>
      </c>
      <c r="E6" s="17" t="s">
        <v>111</v>
      </c>
      <c r="F6" s="17" t="s">
        <v>111</v>
      </c>
      <c r="G6" s="17" t="s">
        <v>111</v>
      </c>
      <c r="H6" s="17" t="s">
        <v>111</v>
      </c>
      <c r="I6" s="17" t="s">
        <v>111</v>
      </c>
      <c r="J6" s="17" t="s">
        <v>111</v>
      </c>
      <c r="K6" s="17" t="s">
        <v>111</v>
      </c>
      <c r="L6" s="17" t="s">
        <v>111</v>
      </c>
      <c r="M6" s="17" t="s">
        <v>111</v>
      </c>
      <c r="O6" s="17" t="s">
        <v>310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9" ht="24.75">
      <c r="A7" s="16" t="s">
        <v>112</v>
      </c>
      <c r="C7" s="16" t="s">
        <v>113</v>
      </c>
      <c r="E7" s="16" t="s">
        <v>114</v>
      </c>
      <c r="G7" s="16" t="s">
        <v>115</v>
      </c>
      <c r="I7" s="16" t="s">
        <v>116</v>
      </c>
      <c r="K7" s="16" t="s">
        <v>117</v>
      </c>
      <c r="M7" s="16" t="s">
        <v>110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118</v>
      </c>
      <c r="AG7" s="16" t="s">
        <v>8</v>
      </c>
      <c r="AI7" s="16" t="s">
        <v>9</v>
      </c>
      <c r="AK7" s="16" t="s">
        <v>13</v>
      </c>
    </row>
    <row r="8" spans="1:39" ht="24.75">
      <c r="A8" s="17" t="s">
        <v>112</v>
      </c>
      <c r="C8" s="17" t="s">
        <v>113</v>
      </c>
      <c r="E8" s="17" t="s">
        <v>114</v>
      </c>
      <c r="G8" s="17" t="s">
        <v>115</v>
      </c>
      <c r="I8" s="17" t="s">
        <v>116</v>
      </c>
      <c r="K8" s="17" t="s">
        <v>117</v>
      </c>
      <c r="M8" s="17" t="s">
        <v>110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118</v>
      </c>
      <c r="AG8" s="17" t="s">
        <v>8</v>
      </c>
      <c r="AI8" s="17" t="s">
        <v>9</v>
      </c>
      <c r="AK8" s="17" t="s">
        <v>13</v>
      </c>
    </row>
    <row r="9" spans="1:39">
      <c r="A9" s="1" t="s">
        <v>119</v>
      </c>
      <c r="C9" s="4" t="s">
        <v>120</v>
      </c>
      <c r="D9" s="4"/>
      <c r="E9" s="4" t="s">
        <v>120</v>
      </c>
      <c r="F9" s="4"/>
      <c r="G9" s="4" t="s">
        <v>121</v>
      </c>
      <c r="H9" s="4"/>
      <c r="I9" s="4" t="s">
        <v>122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546124496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900</v>
      </c>
      <c r="AD9" s="4"/>
      <c r="AE9" s="6">
        <v>618480</v>
      </c>
      <c r="AF9" s="4"/>
      <c r="AG9" s="6">
        <v>529160890</v>
      </c>
      <c r="AH9" s="4"/>
      <c r="AI9" s="6">
        <v>556531110</v>
      </c>
      <c r="AJ9" s="4"/>
      <c r="AK9" s="9">
        <v>1.7882128113330805E-5</v>
      </c>
      <c r="AL9" s="4"/>
      <c r="AM9" s="4"/>
    </row>
    <row r="10" spans="1:39">
      <c r="A10" s="1" t="s">
        <v>123</v>
      </c>
      <c r="C10" s="4" t="s">
        <v>120</v>
      </c>
      <c r="D10" s="4"/>
      <c r="E10" s="4" t="s">
        <v>120</v>
      </c>
      <c r="F10" s="4"/>
      <c r="G10" s="4" t="s">
        <v>124</v>
      </c>
      <c r="H10" s="4"/>
      <c r="I10" s="4" t="s">
        <v>125</v>
      </c>
      <c r="J10" s="4"/>
      <c r="K10" s="6">
        <v>0</v>
      </c>
      <c r="L10" s="4"/>
      <c r="M10" s="6">
        <v>0</v>
      </c>
      <c r="N10" s="4"/>
      <c r="O10" s="6">
        <v>10393</v>
      </c>
      <c r="P10" s="4"/>
      <c r="Q10" s="6">
        <v>6617188897</v>
      </c>
      <c r="R10" s="4"/>
      <c r="S10" s="6">
        <v>8599687824</v>
      </c>
      <c r="T10" s="4"/>
      <c r="U10" s="6">
        <v>117820</v>
      </c>
      <c r="V10" s="4"/>
      <c r="W10" s="6">
        <v>100014171753</v>
      </c>
      <c r="X10" s="4"/>
      <c r="Y10" s="6">
        <v>0</v>
      </c>
      <c r="Z10" s="4"/>
      <c r="AA10" s="6">
        <v>0</v>
      </c>
      <c r="AB10" s="6"/>
      <c r="AC10" s="6">
        <v>128213</v>
      </c>
      <c r="AD10" s="4"/>
      <c r="AE10" s="6">
        <v>846590</v>
      </c>
      <c r="AF10" s="4"/>
      <c r="AG10" s="6">
        <v>106631360650</v>
      </c>
      <c r="AH10" s="4"/>
      <c r="AI10" s="6">
        <v>108524170098</v>
      </c>
      <c r="AJ10" s="4"/>
      <c r="AK10" s="9">
        <v>3.4870343781596325E-3</v>
      </c>
      <c r="AL10" s="4"/>
      <c r="AM10" s="4"/>
    </row>
    <row r="11" spans="1:39">
      <c r="A11" s="1" t="s">
        <v>126</v>
      </c>
      <c r="C11" s="4" t="s">
        <v>120</v>
      </c>
      <c r="D11" s="4"/>
      <c r="E11" s="4" t="s">
        <v>120</v>
      </c>
      <c r="F11" s="4"/>
      <c r="G11" s="4" t="s">
        <v>127</v>
      </c>
      <c r="H11" s="4"/>
      <c r="I11" s="4" t="s">
        <v>128</v>
      </c>
      <c r="J11" s="4"/>
      <c r="K11" s="6">
        <v>0</v>
      </c>
      <c r="L11" s="4"/>
      <c r="M11" s="6">
        <v>0</v>
      </c>
      <c r="N11" s="4"/>
      <c r="O11" s="6">
        <v>69</v>
      </c>
      <c r="P11" s="4"/>
      <c r="Q11" s="6">
        <v>54034438</v>
      </c>
      <c r="R11" s="4"/>
      <c r="S11" s="6">
        <v>54416645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69</v>
      </c>
      <c r="AD11" s="4"/>
      <c r="AE11" s="6">
        <v>804000</v>
      </c>
      <c r="AF11" s="4"/>
      <c r="AG11" s="6">
        <v>54034438</v>
      </c>
      <c r="AH11" s="4"/>
      <c r="AI11" s="6">
        <v>55465944</v>
      </c>
      <c r="AJ11" s="4"/>
      <c r="AK11" s="9">
        <v>1.7821988721076744E-6</v>
      </c>
      <c r="AL11" s="4"/>
      <c r="AM11" s="4"/>
    </row>
    <row r="12" spans="1:39">
      <c r="A12" s="1" t="s">
        <v>129</v>
      </c>
      <c r="C12" s="4" t="s">
        <v>120</v>
      </c>
      <c r="D12" s="4"/>
      <c r="E12" s="4" t="s">
        <v>120</v>
      </c>
      <c r="F12" s="4"/>
      <c r="G12" s="4" t="s">
        <v>130</v>
      </c>
      <c r="H12" s="4"/>
      <c r="I12" s="4" t="s">
        <v>131</v>
      </c>
      <c r="J12" s="4"/>
      <c r="K12" s="6">
        <v>0</v>
      </c>
      <c r="L12" s="4"/>
      <c r="M12" s="6">
        <v>0</v>
      </c>
      <c r="N12" s="4"/>
      <c r="O12" s="6">
        <v>48</v>
      </c>
      <c r="P12" s="4"/>
      <c r="Q12" s="6">
        <v>31152570</v>
      </c>
      <c r="R12" s="4"/>
      <c r="S12" s="6">
        <v>32745423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48</v>
      </c>
      <c r="AD12" s="4"/>
      <c r="AE12" s="6">
        <v>696120</v>
      </c>
      <c r="AF12" s="4"/>
      <c r="AG12" s="6">
        <v>31152570</v>
      </c>
      <c r="AH12" s="4"/>
      <c r="AI12" s="6">
        <v>33407703</v>
      </c>
      <c r="AJ12" s="4"/>
      <c r="AK12" s="9">
        <v>1.0734365326281684E-6</v>
      </c>
      <c r="AL12" s="4"/>
      <c r="AM12" s="4"/>
    </row>
    <row r="13" spans="1:39">
      <c r="A13" s="1" t="s">
        <v>132</v>
      </c>
      <c r="C13" s="4" t="s">
        <v>120</v>
      </c>
      <c r="D13" s="4"/>
      <c r="E13" s="4" t="s">
        <v>120</v>
      </c>
      <c r="F13" s="4"/>
      <c r="G13" s="4" t="s">
        <v>133</v>
      </c>
      <c r="H13" s="4"/>
      <c r="I13" s="4" t="s">
        <v>134</v>
      </c>
      <c r="J13" s="4"/>
      <c r="K13" s="6">
        <v>0</v>
      </c>
      <c r="L13" s="4"/>
      <c r="M13" s="6">
        <v>0</v>
      </c>
      <c r="N13" s="4"/>
      <c r="O13" s="6">
        <v>336830</v>
      </c>
      <c r="P13" s="4"/>
      <c r="Q13" s="6">
        <v>279991989722</v>
      </c>
      <c r="R13" s="4"/>
      <c r="S13" s="6">
        <v>290247686869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6"/>
      <c r="AC13" s="6">
        <v>336830</v>
      </c>
      <c r="AD13" s="4"/>
      <c r="AE13" s="6">
        <v>880110</v>
      </c>
      <c r="AF13" s="4"/>
      <c r="AG13" s="6">
        <v>279991989722</v>
      </c>
      <c r="AH13" s="4"/>
      <c r="AI13" s="6">
        <v>296393720199</v>
      </c>
      <c r="AJ13" s="4"/>
      <c r="AK13" s="9">
        <v>9.5235475274423418E-3</v>
      </c>
      <c r="AL13" s="4"/>
      <c r="AM13" s="4"/>
    </row>
    <row r="14" spans="1:39">
      <c r="A14" s="1" t="s">
        <v>135</v>
      </c>
      <c r="C14" s="4" t="s">
        <v>120</v>
      </c>
      <c r="D14" s="4"/>
      <c r="E14" s="4" t="s">
        <v>120</v>
      </c>
      <c r="F14" s="4"/>
      <c r="G14" s="4" t="s">
        <v>136</v>
      </c>
      <c r="H14" s="4"/>
      <c r="I14" s="4" t="s">
        <v>137</v>
      </c>
      <c r="J14" s="4"/>
      <c r="K14" s="6">
        <v>0</v>
      </c>
      <c r="L14" s="4"/>
      <c r="M14" s="6">
        <v>0</v>
      </c>
      <c r="N14" s="4"/>
      <c r="O14" s="6">
        <v>438685</v>
      </c>
      <c r="P14" s="4"/>
      <c r="Q14" s="6">
        <v>349925649847</v>
      </c>
      <c r="R14" s="4"/>
      <c r="S14" s="6">
        <v>356764335851</v>
      </c>
      <c r="T14" s="4"/>
      <c r="U14" s="6">
        <v>0</v>
      </c>
      <c r="V14" s="4"/>
      <c r="W14" s="6">
        <v>0</v>
      </c>
      <c r="X14" s="4"/>
      <c r="Y14" s="6">
        <v>307230</v>
      </c>
      <c r="Z14" s="4"/>
      <c r="AA14" s="6">
        <v>249983205387</v>
      </c>
      <c r="AB14" s="6"/>
      <c r="AC14" s="6">
        <v>131455</v>
      </c>
      <c r="AD14" s="4"/>
      <c r="AE14" s="6">
        <v>827519</v>
      </c>
      <c r="AF14" s="4"/>
      <c r="AG14" s="6">
        <v>104857645693</v>
      </c>
      <c r="AH14" s="4"/>
      <c r="AI14" s="6">
        <v>108761793496</v>
      </c>
      <c r="AJ14" s="4"/>
      <c r="AK14" s="9">
        <v>3.4946695524911467E-3</v>
      </c>
      <c r="AL14" s="4"/>
      <c r="AM14" s="4"/>
    </row>
    <row r="15" spans="1:39">
      <c r="A15" s="1" t="s">
        <v>138</v>
      </c>
      <c r="C15" s="4" t="s">
        <v>120</v>
      </c>
      <c r="D15" s="4"/>
      <c r="E15" s="4" t="s">
        <v>120</v>
      </c>
      <c r="F15" s="4"/>
      <c r="G15" s="4" t="s">
        <v>139</v>
      </c>
      <c r="H15" s="4"/>
      <c r="I15" s="4" t="s">
        <v>137</v>
      </c>
      <c r="J15" s="4"/>
      <c r="K15" s="6">
        <v>0</v>
      </c>
      <c r="L15" s="4"/>
      <c r="M15" s="6">
        <v>0</v>
      </c>
      <c r="N15" s="4"/>
      <c r="O15" s="6">
        <v>275000</v>
      </c>
      <c r="P15" s="4"/>
      <c r="Q15" s="6">
        <v>222230623083</v>
      </c>
      <c r="R15" s="4"/>
      <c r="S15" s="6">
        <v>223704946128</v>
      </c>
      <c r="T15" s="4"/>
      <c r="U15" s="6">
        <v>0</v>
      </c>
      <c r="V15" s="4"/>
      <c r="W15" s="6">
        <v>0</v>
      </c>
      <c r="X15" s="4"/>
      <c r="Y15" s="6">
        <v>10000</v>
      </c>
      <c r="Z15" s="4"/>
      <c r="AA15" s="6">
        <v>8169519007</v>
      </c>
      <c r="AB15" s="6"/>
      <c r="AC15" s="6">
        <v>265000</v>
      </c>
      <c r="AD15" s="4"/>
      <c r="AE15" s="6">
        <v>825000</v>
      </c>
      <c r="AF15" s="4"/>
      <c r="AG15" s="6">
        <v>214149509516</v>
      </c>
      <c r="AH15" s="4"/>
      <c r="AI15" s="6">
        <v>218585374218</v>
      </c>
      <c r="AJ15" s="4"/>
      <c r="AK15" s="9">
        <v>7.0234558234608521E-3</v>
      </c>
      <c r="AL15" s="4"/>
      <c r="AM15" s="4"/>
    </row>
    <row r="16" spans="1:39">
      <c r="A16" s="1" t="s">
        <v>140</v>
      </c>
      <c r="C16" s="4" t="s">
        <v>120</v>
      </c>
      <c r="D16" s="4"/>
      <c r="E16" s="4" t="s">
        <v>120</v>
      </c>
      <c r="F16" s="4"/>
      <c r="G16" s="4" t="s">
        <v>141</v>
      </c>
      <c r="H16" s="4"/>
      <c r="I16" s="4" t="s">
        <v>142</v>
      </c>
      <c r="J16" s="4"/>
      <c r="K16" s="6">
        <v>18</v>
      </c>
      <c r="L16" s="4"/>
      <c r="M16" s="6">
        <v>18</v>
      </c>
      <c r="N16" s="4"/>
      <c r="O16" s="6">
        <v>400000</v>
      </c>
      <c r="P16" s="4"/>
      <c r="Q16" s="6">
        <v>391520000000</v>
      </c>
      <c r="R16" s="4"/>
      <c r="S16" s="6">
        <v>392728805000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6"/>
      <c r="AC16" s="6">
        <v>400000</v>
      </c>
      <c r="AD16" s="4"/>
      <c r="AE16" s="6">
        <v>984800</v>
      </c>
      <c r="AF16" s="4"/>
      <c r="AG16" s="6">
        <v>391520000000</v>
      </c>
      <c r="AH16" s="4"/>
      <c r="AI16" s="6">
        <v>393848602000</v>
      </c>
      <c r="AJ16" s="4"/>
      <c r="AK16" s="9">
        <v>1.265491008799173E-2</v>
      </c>
      <c r="AL16" s="4"/>
      <c r="AM16" s="4"/>
    </row>
    <row r="17" spans="1:39">
      <c r="A17" s="1" t="s">
        <v>143</v>
      </c>
      <c r="C17" s="4" t="s">
        <v>120</v>
      </c>
      <c r="D17" s="4"/>
      <c r="E17" s="4" t="s">
        <v>120</v>
      </c>
      <c r="F17" s="4"/>
      <c r="G17" s="4" t="s">
        <v>144</v>
      </c>
      <c r="H17" s="4"/>
      <c r="I17" s="4" t="s">
        <v>145</v>
      </c>
      <c r="J17" s="4"/>
      <c r="K17" s="6">
        <v>18</v>
      </c>
      <c r="L17" s="4"/>
      <c r="M17" s="6">
        <v>18</v>
      </c>
      <c r="N17" s="4"/>
      <c r="O17" s="6">
        <v>200000</v>
      </c>
      <c r="P17" s="4"/>
      <c r="Q17" s="6">
        <v>190328666666</v>
      </c>
      <c r="R17" s="4"/>
      <c r="S17" s="6">
        <v>185366396250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6"/>
      <c r="AC17" s="6">
        <v>200000</v>
      </c>
      <c r="AD17" s="4"/>
      <c r="AE17" s="6">
        <v>956930</v>
      </c>
      <c r="AF17" s="4"/>
      <c r="AG17" s="6">
        <v>190328666666</v>
      </c>
      <c r="AH17" s="4"/>
      <c r="AI17" s="6">
        <v>191351311287</v>
      </c>
      <c r="AJ17" s="4"/>
      <c r="AK17" s="9">
        <v>6.1483870382160249E-3</v>
      </c>
      <c r="AL17" s="4"/>
      <c r="AM17" s="4"/>
    </row>
    <row r="18" spans="1:39">
      <c r="A18" s="1" t="s">
        <v>146</v>
      </c>
      <c r="C18" s="4" t="s">
        <v>120</v>
      </c>
      <c r="D18" s="4"/>
      <c r="E18" s="4" t="s">
        <v>120</v>
      </c>
      <c r="F18" s="4"/>
      <c r="G18" s="4" t="s">
        <v>147</v>
      </c>
      <c r="H18" s="4"/>
      <c r="I18" s="4" t="s">
        <v>148</v>
      </c>
      <c r="J18" s="4"/>
      <c r="K18" s="6">
        <v>17</v>
      </c>
      <c r="L18" s="4"/>
      <c r="M18" s="6">
        <v>17</v>
      </c>
      <c r="N18" s="4"/>
      <c r="O18" s="6">
        <v>102660</v>
      </c>
      <c r="P18" s="4"/>
      <c r="Q18" s="6">
        <v>100015996626</v>
      </c>
      <c r="R18" s="4"/>
      <c r="S18" s="6">
        <v>100272429527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102660</v>
      </c>
      <c r="AD18" s="4"/>
      <c r="AE18" s="6">
        <v>974280</v>
      </c>
      <c r="AF18" s="4"/>
      <c r="AG18" s="6">
        <v>100015996626</v>
      </c>
      <c r="AH18" s="4"/>
      <c r="AI18" s="6">
        <v>100001456255</v>
      </c>
      <c r="AJ18" s="4"/>
      <c r="AK18" s="9">
        <v>3.2131875829585618E-3</v>
      </c>
      <c r="AL18" s="4"/>
      <c r="AM18" s="4"/>
    </row>
    <row r="19" spans="1:39">
      <c r="A19" s="1" t="s">
        <v>149</v>
      </c>
      <c r="C19" s="4" t="s">
        <v>120</v>
      </c>
      <c r="D19" s="4"/>
      <c r="E19" s="4" t="s">
        <v>120</v>
      </c>
      <c r="F19" s="4"/>
      <c r="G19" s="4" t="s">
        <v>150</v>
      </c>
      <c r="H19" s="4"/>
      <c r="I19" s="4" t="s">
        <v>151</v>
      </c>
      <c r="J19" s="4"/>
      <c r="K19" s="6">
        <v>16</v>
      </c>
      <c r="L19" s="4"/>
      <c r="M19" s="6">
        <v>16</v>
      </c>
      <c r="N19" s="4"/>
      <c r="O19" s="6">
        <v>292600</v>
      </c>
      <c r="P19" s="4"/>
      <c r="Q19" s="6">
        <v>273723340813</v>
      </c>
      <c r="R19" s="4"/>
      <c r="S19" s="6">
        <v>284063104228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6"/>
      <c r="AC19" s="6">
        <v>292600</v>
      </c>
      <c r="AD19" s="4"/>
      <c r="AE19" s="6">
        <v>973550</v>
      </c>
      <c r="AF19" s="4"/>
      <c r="AG19" s="6">
        <v>273723340813</v>
      </c>
      <c r="AH19" s="4"/>
      <c r="AI19" s="6">
        <v>284809098992</v>
      </c>
      <c r="AJ19" s="4"/>
      <c r="AK19" s="9">
        <v>9.1513173378883692E-3</v>
      </c>
      <c r="AL19" s="4"/>
      <c r="AM19" s="4"/>
    </row>
    <row r="20" spans="1:39">
      <c r="A20" s="1" t="s">
        <v>152</v>
      </c>
      <c r="C20" s="4" t="s">
        <v>120</v>
      </c>
      <c r="D20" s="4"/>
      <c r="E20" s="4" t="s">
        <v>120</v>
      </c>
      <c r="F20" s="4"/>
      <c r="G20" s="4" t="s">
        <v>153</v>
      </c>
      <c r="H20" s="4"/>
      <c r="I20" s="4" t="s">
        <v>154</v>
      </c>
      <c r="J20" s="4"/>
      <c r="K20" s="6">
        <v>16</v>
      </c>
      <c r="L20" s="4"/>
      <c r="M20" s="6">
        <v>16</v>
      </c>
      <c r="N20" s="4"/>
      <c r="O20" s="6">
        <v>140000</v>
      </c>
      <c r="P20" s="4"/>
      <c r="Q20" s="6">
        <v>139437256887</v>
      </c>
      <c r="R20" s="4"/>
      <c r="S20" s="6">
        <v>139395130058</v>
      </c>
      <c r="T20" s="4"/>
      <c r="U20" s="6">
        <v>0</v>
      </c>
      <c r="V20" s="4"/>
      <c r="W20" s="6">
        <v>0</v>
      </c>
      <c r="X20" s="4"/>
      <c r="Y20" s="6">
        <v>140000</v>
      </c>
      <c r="Z20" s="4"/>
      <c r="AA20" s="6">
        <v>140000000000</v>
      </c>
      <c r="AB20" s="6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9">
        <v>0</v>
      </c>
      <c r="AL20" s="4"/>
      <c r="AM20" s="4"/>
    </row>
    <row r="21" spans="1:39" ht="24.75" thickBot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">
        <f>SUM(Q9:Q20)</f>
        <v>1954405060439</v>
      </c>
      <c r="R21" s="4"/>
      <c r="S21" s="7">
        <f>SUM(S9:S20)</f>
        <v>1981775808299</v>
      </c>
      <c r="T21" s="4"/>
      <c r="U21" s="4"/>
      <c r="V21" s="4"/>
      <c r="W21" s="7">
        <f>SUM(W9:W20)</f>
        <v>100014171753</v>
      </c>
      <c r="X21" s="4"/>
      <c r="Y21" s="4"/>
      <c r="Z21" s="4"/>
      <c r="AA21" s="7">
        <f>SUM(AA9:AA20)</f>
        <v>398152724394</v>
      </c>
      <c r="AB21" s="4"/>
      <c r="AC21" s="4"/>
      <c r="AD21" s="4"/>
      <c r="AE21" s="6"/>
      <c r="AF21" s="4"/>
      <c r="AG21" s="7">
        <f>SUM(AG9:AG20)</f>
        <v>1661832857584</v>
      </c>
      <c r="AH21" s="4"/>
      <c r="AI21" s="7">
        <f>SUM(SUM(AI9:AI20))</f>
        <v>1702920931302</v>
      </c>
      <c r="AJ21" s="4"/>
      <c r="AK21" s="10">
        <f>SUM(AK9:AK20)</f>
        <v>5.4717247092126726E-2</v>
      </c>
      <c r="AL21" s="4"/>
      <c r="AM21" s="4"/>
    </row>
    <row r="22" spans="1:39" ht="24.75" thickTop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6"/>
      <c r="R22" s="4"/>
      <c r="S22" s="6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6"/>
      <c r="AH22" s="4"/>
      <c r="AI22" s="6"/>
      <c r="AJ22" s="4"/>
      <c r="AK22" s="4"/>
      <c r="AL22" s="4"/>
      <c r="AM22" s="4"/>
    </row>
    <row r="23" spans="1:39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4"/>
      <c r="AK23" s="4"/>
      <c r="AL23" s="4"/>
      <c r="AM23" s="4"/>
    </row>
    <row r="24" spans="1:39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7"/>
  <sheetViews>
    <sheetView rightToLeft="1" workbookViewId="0">
      <selection activeCell="G16" sqref="G1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>
      <c r="A6" s="16" t="s">
        <v>156</v>
      </c>
      <c r="C6" s="17" t="s">
        <v>157</v>
      </c>
      <c r="D6" s="17" t="s">
        <v>157</v>
      </c>
      <c r="E6" s="17" t="s">
        <v>157</v>
      </c>
      <c r="F6" s="17" t="s">
        <v>157</v>
      </c>
      <c r="G6" s="17" t="s">
        <v>157</v>
      </c>
      <c r="H6" s="17" t="s">
        <v>157</v>
      </c>
      <c r="I6" s="17" t="s">
        <v>157</v>
      </c>
      <c r="K6" s="17" t="s">
        <v>310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1" ht="24.75">
      <c r="A7" s="17" t="s">
        <v>156</v>
      </c>
      <c r="C7" s="17" t="s">
        <v>158</v>
      </c>
      <c r="E7" s="17" t="s">
        <v>159</v>
      </c>
      <c r="G7" s="17" t="s">
        <v>160</v>
      </c>
      <c r="I7" s="17" t="s">
        <v>117</v>
      </c>
      <c r="K7" s="17" t="s">
        <v>161</v>
      </c>
      <c r="M7" s="17" t="s">
        <v>162</v>
      </c>
      <c r="O7" s="17" t="s">
        <v>163</v>
      </c>
      <c r="Q7" s="17" t="s">
        <v>161</v>
      </c>
      <c r="S7" s="17" t="s">
        <v>155</v>
      </c>
    </row>
    <row r="8" spans="1:21">
      <c r="A8" s="1" t="s">
        <v>164</v>
      </c>
      <c r="C8" s="4" t="s">
        <v>165</v>
      </c>
      <c r="D8" s="4"/>
      <c r="E8" s="4" t="s">
        <v>166</v>
      </c>
      <c r="F8" s="4"/>
      <c r="G8" s="4" t="s">
        <v>167</v>
      </c>
      <c r="H8" s="4"/>
      <c r="I8" s="6">
        <v>8</v>
      </c>
      <c r="J8" s="4"/>
      <c r="K8" s="6">
        <v>8608511482</v>
      </c>
      <c r="L8" s="4"/>
      <c r="M8" s="6">
        <v>1525681835845</v>
      </c>
      <c r="N8" s="4"/>
      <c r="O8" s="6">
        <v>1528068610000</v>
      </c>
      <c r="P8" s="4"/>
      <c r="Q8" s="6">
        <v>6221737327</v>
      </c>
      <c r="R8" s="4"/>
      <c r="S8" s="9">
        <v>1.9991317999977818E-4</v>
      </c>
      <c r="T8" s="4"/>
      <c r="U8" s="4"/>
    </row>
    <row r="9" spans="1:21">
      <c r="A9" s="1" t="s">
        <v>168</v>
      </c>
      <c r="C9" s="4" t="s">
        <v>169</v>
      </c>
      <c r="D9" s="4"/>
      <c r="E9" s="4" t="s">
        <v>166</v>
      </c>
      <c r="F9" s="4"/>
      <c r="G9" s="4" t="s">
        <v>170</v>
      </c>
      <c r="H9" s="4"/>
      <c r="I9" s="6">
        <v>8</v>
      </c>
      <c r="J9" s="4"/>
      <c r="K9" s="6">
        <v>2472827887</v>
      </c>
      <c r="L9" s="4"/>
      <c r="M9" s="6">
        <v>35532226236</v>
      </c>
      <c r="N9" s="4"/>
      <c r="O9" s="6">
        <v>37107500000</v>
      </c>
      <c r="P9" s="4"/>
      <c r="Q9" s="6">
        <v>897554123</v>
      </c>
      <c r="R9" s="4"/>
      <c r="S9" s="9">
        <v>2.8839677652762798E-5</v>
      </c>
      <c r="T9" s="4"/>
      <c r="U9" s="4"/>
    </row>
    <row r="10" spans="1:21">
      <c r="A10" s="1" t="s">
        <v>171</v>
      </c>
      <c r="C10" s="4" t="s">
        <v>172</v>
      </c>
      <c r="D10" s="4"/>
      <c r="E10" s="4" t="s">
        <v>166</v>
      </c>
      <c r="F10" s="4"/>
      <c r="G10" s="4" t="s">
        <v>173</v>
      </c>
      <c r="H10" s="4"/>
      <c r="I10" s="6">
        <v>8</v>
      </c>
      <c r="J10" s="4"/>
      <c r="K10" s="6">
        <v>69568375101</v>
      </c>
      <c r="L10" s="4"/>
      <c r="M10" s="6">
        <v>4521375006134</v>
      </c>
      <c r="N10" s="4"/>
      <c r="O10" s="6">
        <v>4510397414444</v>
      </c>
      <c r="P10" s="4"/>
      <c r="Q10" s="6">
        <v>80545966791</v>
      </c>
      <c r="R10" s="4"/>
      <c r="S10" s="9">
        <v>2.5880553149468149E-3</v>
      </c>
      <c r="T10" s="4"/>
      <c r="U10" s="4"/>
    </row>
    <row r="11" spans="1:21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80649714470</v>
      </c>
      <c r="L11" s="4"/>
      <c r="M11" s="7">
        <f>SUM(M8:M10)</f>
        <v>6082589068215</v>
      </c>
      <c r="N11" s="4"/>
      <c r="O11" s="7">
        <f>SUM(O8:O10)</f>
        <v>6075573524444</v>
      </c>
      <c r="P11" s="4"/>
      <c r="Q11" s="7">
        <f>SUM(Q8:Q10)</f>
        <v>87665258241</v>
      </c>
      <c r="R11" s="4"/>
      <c r="S11" s="10">
        <f>SUM(S8:S10)</f>
        <v>2.8168081725993559E-3</v>
      </c>
      <c r="T11" s="4"/>
      <c r="U11" s="4"/>
    </row>
    <row r="12" spans="1:21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X29"/>
  <sheetViews>
    <sheetView rightToLeft="1" workbookViewId="0">
      <selection activeCell="I18" sqref="I18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4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4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4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4" ht="24.75">
      <c r="A6" s="17" t="s">
        <v>175</v>
      </c>
      <c r="B6" s="17" t="s">
        <v>175</v>
      </c>
      <c r="C6" s="17" t="s">
        <v>175</v>
      </c>
      <c r="D6" s="17" t="s">
        <v>175</v>
      </c>
      <c r="E6" s="17" t="s">
        <v>175</v>
      </c>
      <c r="F6" s="17" t="s">
        <v>175</v>
      </c>
      <c r="G6" s="17" t="s">
        <v>175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O6" s="17" t="s">
        <v>177</v>
      </c>
      <c r="P6" s="17" t="s">
        <v>177</v>
      </c>
      <c r="Q6" s="17" t="s">
        <v>177</v>
      </c>
      <c r="R6" s="17" t="s">
        <v>177</v>
      </c>
      <c r="S6" s="17" t="s">
        <v>177</v>
      </c>
    </row>
    <row r="7" spans="1:24" ht="24.75">
      <c r="A7" s="17" t="s">
        <v>178</v>
      </c>
      <c r="C7" s="17" t="s">
        <v>179</v>
      </c>
      <c r="E7" s="17" t="s">
        <v>116</v>
      </c>
      <c r="G7" s="17" t="s">
        <v>117</v>
      </c>
      <c r="I7" s="17" t="s">
        <v>180</v>
      </c>
      <c r="K7" s="17" t="s">
        <v>181</v>
      </c>
      <c r="M7" s="17" t="s">
        <v>182</v>
      </c>
      <c r="O7" s="17" t="s">
        <v>180</v>
      </c>
      <c r="Q7" s="17" t="s">
        <v>181</v>
      </c>
      <c r="S7" s="17" t="s">
        <v>182</v>
      </c>
    </row>
    <row r="8" spans="1:24">
      <c r="A8" s="1" t="s">
        <v>143</v>
      </c>
      <c r="C8" s="4" t="s">
        <v>311</v>
      </c>
      <c r="E8" s="4" t="s">
        <v>145</v>
      </c>
      <c r="F8" s="4"/>
      <c r="G8" s="6">
        <v>18</v>
      </c>
      <c r="H8" s="4"/>
      <c r="I8" s="6">
        <v>2842027398</v>
      </c>
      <c r="J8" s="4"/>
      <c r="K8" s="6">
        <v>0</v>
      </c>
      <c r="L8" s="4"/>
      <c r="M8" s="6">
        <v>2842027398</v>
      </c>
      <c r="N8" s="4"/>
      <c r="O8" s="6">
        <v>27239016392</v>
      </c>
      <c r="P8" s="4"/>
      <c r="Q8" s="6">
        <v>0</v>
      </c>
      <c r="R8" s="4"/>
      <c r="S8" s="6">
        <v>27239016392</v>
      </c>
      <c r="T8" s="4"/>
      <c r="U8" s="4"/>
      <c r="V8" s="4"/>
      <c r="W8" s="4"/>
      <c r="X8" s="4"/>
    </row>
    <row r="9" spans="1:24">
      <c r="A9" s="1" t="s">
        <v>140</v>
      </c>
      <c r="C9" s="4" t="s">
        <v>311</v>
      </c>
      <c r="E9" s="4" t="s">
        <v>142</v>
      </c>
      <c r="F9" s="4"/>
      <c r="G9" s="6">
        <v>18</v>
      </c>
      <c r="H9" s="4"/>
      <c r="I9" s="6">
        <v>5808328767</v>
      </c>
      <c r="J9" s="4"/>
      <c r="K9" s="6">
        <v>0</v>
      </c>
      <c r="L9" s="4"/>
      <c r="M9" s="6">
        <v>5808328767</v>
      </c>
      <c r="N9" s="4"/>
      <c r="O9" s="6">
        <v>52650936986</v>
      </c>
      <c r="P9" s="4"/>
      <c r="Q9" s="6">
        <v>0</v>
      </c>
      <c r="R9" s="4"/>
      <c r="S9" s="6">
        <v>52650936986</v>
      </c>
      <c r="T9" s="4"/>
      <c r="U9" s="4"/>
      <c r="V9" s="4"/>
      <c r="W9" s="4"/>
      <c r="X9" s="4"/>
    </row>
    <row r="10" spans="1:24">
      <c r="A10" s="1" t="s">
        <v>184</v>
      </c>
      <c r="C10" s="4" t="s">
        <v>311</v>
      </c>
      <c r="E10" s="4" t="s">
        <v>185</v>
      </c>
      <c r="F10" s="4"/>
      <c r="G10" s="6">
        <v>15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11712584774</v>
      </c>
      <c r="P10" s="4"/>
      <c r="Q10" s="6">
        <v>0</v>
      </c>
      <c r="R10" s="4"/>
      <c r="S10" s="6">
        <v>11712584774</v>
      </c>
      <c r="T10" s="4"/>
      <c r="U10" s="4"/>
      <c r="V10" s="4"/>
      <c r="W10" s="4"/>
      <c r="X10" s="4"/>
    </row>
    <row r="11" spans="1:24">
      <c r="A11" s="1" t="s">
        <v>149</v>
      </c>
      <c r="C11" s="4" t="s">
        <v>311</v>
      </c>
      <c r="E11" s="4" t="s">
        <v>151</v>
      </c>
      <c r="F11" s="4"/>
      <c r="G11" s="6">
        <v>16</v>
      </c>
      <c r="H11" s="4"/>
      <c r="I11" s="6">
        <v>3781193644</v>
      </c>
      <c r="J11" s="4"/>
      <c r="K11" s="6">
        <v>0</v>
      </c>
      <c r="L11" s="4"/>
      <c r="M11" s="6">
        <v>3781193644</v>
      </c>
      <c r="N11" s="4"/>
      <c r="O11" s="6">
        <v>39757619298</v>
      </c>
      <c r="P11" s="4"/>
      <c r="Q11" s="6">
        <v>0</v>
      </c>
      <c r="R11" s="4"/>
      <c r="S11" s="6">
        <v>39757619298</v>
      </c>
      <c r="T11" s="4"/>
      <c r="U11" s="4"/>
      <c r="V11" s="4"/>
      <c r="W11" s="4"/>
      <c r="X11" s="4"/>
    </row>
    <row r="12" spans="1:24">
      <c r="A12" s="1" t="s">
        <v>186</v>
      </c>
      <c r="C12" s="4" t="s">
        <v>311</v>
      </c>
      <c r="E12" s="4" t="s">
        <v>187</v>
      </c>
      <c r="F12" s="4"/>
      <c r="G12" s="6">
        <v>16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11069321319</v>
      </c>
      <c r="P12" s="4"/>
      <c r="Q12" s="6">
        <v>0</v>
      </c>
      <c r="R12" s="4"/>
      <c r="S12" s="6">
        <v>11069321319</v>
      </c>
      <c r="T12" s="4"/>
      <c r="U12" s="4"/>
      <c r="V12" s="4"/>
      <c r="W12" s="4"/>
      <c r="X12" s="4"/>
    </row>
    <row r="13" spans="1:24">
      <c r="A13" s="1" t="s">
        <v>152</v>
      </c>
      <c r="C13" s="4" t="s">
        <v>311</v>
      </c>
      <c r="E13" s="4" t="s">
        <v>154</v>
      </c>
      <c r="F13" s="4"/>
      <c r="G13" s="6">
        <v>16</v>
      </c>
      <c r="H13" s="4"/>
      <c r="I13" s="6">
        <v>557661596</v>
      </c>
      <c r="J13" s="4"/>
      <c r="K13" s="6">
        <v>0</v>
      </c>
      <c r="L13" s="4"/>
      <c r="M13" s="6">
        <v>557661596</v>
      </c>
      <c r="N13" s="4"/>
      <c r="O13" s="6">
        <v>12432089707</v>
      </c>
      <c r="P13" s="4"/>
      <c r="Q13" s="6">
        <v>0</v>
      </c>
      <c r="R13" s="4"/>
      <c r="S13" s="6">
        <v>12432089707</v>
      </c>
      <c r="T13" s="4"/>
      <c r="U13" s="4"/>
      <c r="V13" s="4"/>
      <c r="W13" s="4"/>
      <c r="X13" s="4"/>
    </row>
    <row r="14" spans="1:24">
      <c r="A14" s="1" t="s">
        <v>146</v>
      </c>
      <c r="C14" s="4" t="s">
        <v>311</v>
      </c>
      <c r="E14" s="4" t="s">
        <v>148</v>
      </c>
      <c r="F14" s="4"/>
      <c r="G14" s="6">
        <v>17</v>
      </c>
      <c r="H14" s="4"/>
      <c r="I14" s="6">
        <v>1520453196</v>
      </c>
      <c r="J14" s="4"/>
      <c r="K14" s="6">
        <v>0</v>
      </c>
      <c r="L14" s="4"/>
      <c r="M14" s="6">
        <v>1520453196</v>
      </c>
      <c r="N14" s="4"/>
      <c r="O14" s="6">
        <v>6792746876</v>
      </c>
      <c r="P14" s="4"/>
      <c r="Q14" s="6">
        <v>0</v>
      </c>
      <c r="R14" s="4"/>
      <c r="S14" s="6">
        <v>6792746876</v>
      </c>
      <c r="T14" s="4"/>
      <c r="U14" s="4"/>
      <c r="V14" s="4"/>
      <c r="W14" s="4"/>
      <c r="X14" s="4"/>
    </row>
    <row r="15" spans="1:24">
      <c r="A15" s="1" t="s">
        <v>188</v>
      </c>
      <c r="C15" s="4" t="s">
        <v>311</v>
      </c>
      <c r="E15" s="4" t="s">
        <v>189</v>
      </c>
      <c r="F15" s="4"/>
      <c r="G15" s="6">
        <v>16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5485844349</v>
      </c>
      <c r="P15" s="4"/>
      <c r="Q15" s="6">
        <v>0</v>
      </c>
      <c r="R15" s="4"/>
      <c r="S15" s="6">
        <v>5485844349</v>
      </c>
      <c r="T15" s="4"/>
      <c r="U15" s="4"/>
      <c r="V15" s="4"/>
      <c r="W15" s="4"/>
      <c r="X15" s="4"/>
    </row>
    <row r="16" spans="1:24">
      <c r="A16" s="1" t="s">
        <v>190</v>
      </c>
      <c r="C16" s="4" t="s">
        <v>311</v>
      </c>
      <c r="E16" s="4" t="s">
        <v>191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22741602967</v>
      </c>
      <c r="P16" s="4"/>
      <c r="Q16" s="6">
        <v>0</v>
      </c>
      <c r="R16" s="4"/>
      <c r="S16" s="6">
        <v>22741602967</v>
      </c>
      <c r="T16" s="4"/>
      <c r="U16" s="4"/>
      <c r="V16" s="4"/>
      <c r="W16" s="4"/>
      <c r="X16" s="4"/>
    </row>
    <row r="17" spans="1:24">
      <c r="A17" s="1" t="s">
        <v>192</v>
      </c>
      <c r="C17" s="4" t="s">
        <v>311</v>
      </c>
      <c r="E17" s="4" t="s">
        <v>141</v>
      </c>
      <c r="F17" s="4"/>
      <c r="G17" s="6">
        <v>15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7539383563</v>
      </c>
      <c r="P17" s="4"/>
      <c r="Q17" s="6">
        <v>0</v>
      </c>
      <c r="R17" s="4"/>
      <c r="S17" s="6">
        <v>7539383563</v>
      </c>
      <c r="T17" s="4"/>
      <c r="U17" s="4"/>
      <c r="V17" s="4"/>
      <c r="W17" s="4"/>
      <c r="X17" s="4"/>
    </row>
    <row r="18" spans="1:24">
      <c r="A18" s="1" t="s">
        <v>193</v>
      </c>
      <c r="C18" s="4" t="s">
        <v>311</v>
      </c>
      <c r="E18" s="4" t="s">
        <v>194</v>
      </c>
      <c r="F18" s="4"/>
      <c r="G18" s="6">
        <v>18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2594847978</v>
      </c>
      <c r="P18" s="4"/>
      <c r="Q18" s="6">
        <v>0</v>
      </c>
      <c r="R18" s="4"/>
      <c r="S18" s="6">
        <v>2594847978</v>
      </c>
      <c r="T18" s="4"/>
      <c r="U18" s="4"/>
      <c r="V18" s="4"/>
      <c r="W18" s="4"/>
      <c r="X18" s="4"/>
    </row>
    <row r="19" spans="1:24">
      <c r="A19" s="1" t="s">
        <v>195</v>
      </c>
      <c r="C19" s="4" t="s">
        <v>311</v>
      </c>
      <c r="E19" s="4" t="s">
        <v>194</v>
      </c>
      <c r="F19" s="4"/>
      <c r="G19" s="6">
        <v>18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5189695959</v>
      </c>
      <c r="P19" s="4"/>
      <c r="Q19" s="6">
        <v>0</v>
      </c>
      <c r="R19" s="4"/>
      <c r="S19" s="6">
        <v>5189695959</v>
      </c>
      <c r="T19" s="4"/>
      <c r="U19" s="4"/>
      <c r="V19" s="4"/>
      <c r="W19" s="4"/>
      <c r="X19" s="4"/>
    </row>
    <row r="20" spans="1:24">
      <c r="A20" s="1" t="s">
        <v>196</v>
      </c>
      <c r="C20" s="4" t="s">
        <v>311</v>
      </c>
      <c r="E20" s="4" t="s">
        <v>197</v>
      </c>
      <c r="F20" s="4"/>
      <c r="G20" s="6">
        <v>18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3827631976</v>
      </c>
      <c r="P20" s="4"/>
      <c r="Q20" s="6">
        <v>0</v>
      </c>
      <c r="R20" s="4"/>
      <c r="S20" s="6">
        <v>3827631976</v>
      </c>
      <c r="T20" s="4"/>
      <c r="U20" s="4"/>
      <c r="V20" s="4"/>
      <c r="W20" s="4"/>
      <c r="X20" s="4"/>
    </row>
    <row r="21" spans="1:24">
      <c r="A21" s="1" t="s">
        <v>198</v>
      </c>
      <c r="C21" s="4" t="s">
        <v>183</v>
      </c>
      <c r="E21" s="4" t="s">
        <v>199</v>
      </c>
      <c r="F21" s="4"/>
      <c r="G21" s="6">
        <v>16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1464684872</v>
      </c>
      <c r="P21" s="4"/>
      <c r="Q21" s="6">
        <v>0</v>
      </c>
      <c r="R21" s="4"/>
      <c r="S21" s="6">
        <v>1464684872</v>
      </c>
      <c r="T21" s="4"/>
      <c r="U21" s="4"/>
      <c r="V21" s="4"/>
      <c r="W21" s="4"/>
      <c r="X21" s="4"/>
    </row>
    <row r="22" spans="1:24">
      <c r="A22" s="1" t="s">
        <v>164</v>
      </c>
      <c r="C22" s="6">
        <v>1</v>
      </c>
      <c r="E22" s="4" t="s">
        <v>311</v>
      </c>
      <c r="F22" s="4"/>
      <c r="G22" s="6">
        <v>8</v>
      </c>
      <c r="H22" s="4"/>
      <c r="I22" s="6">
        <v>52399</v>
      </c>
      <c r="J22" s="4"/>
      <c r="K22" s="6">
        <v>0</v>
      </c>
      <c r="L22" s="4"/>
      <c r="M22" s="6">
        <v>52399</v>
      </c>
      <c r="N22" s="4"/>
      <c r="O22" s="6">
        <v>4509766895</v>
      </c>
      <c r="P22" s="4"/>
      <c r="Q22" s="6">
        <v>0</v>
      </c>
      <c r="R22" s="4"/>
      <c r="S22" s="6">
        <v>4509766895</v>
      </c>
      <c r="T22" s="4"/>
      <c r="U22" s="4"/>
      <c r="V22" s="4"/>
      <c r="W22" s="4"/>
      <c r="X22" s="4"/>
    </row>
    <row r="23" spans="1:24">
      <c r="A23" s="1" t="s">
        <v>168</v>
      </c>
      <c r="C23" s="6">
        <v>17</v>
      </c>
      <c r="E23" s="4" t="s">
        <v>311</v>
      </c>
      <c r="F23" s="4"/>
      <c r="G23" s="6">
        <v>8</v>
      </c>
      <c r="H23" s="4"/>
      <c r="I23" s="6">
        <v>71798</v>
      </c>
      <c r="J23" s="4"/>
      <c r="K23" s="6">
        <v>0</v>
      </c>
      <c r="L23" s="4"/>
      <c r="M23" s="6">
        <v>71798</v>
      </c>
      <c r="N23" s="4"/>
      <c r="O23" s="6">
        <v>5180183661</v>
      </c>
      <c r="P23" s="4"/>
      <c r="Q23" s="6">
        <v>0</v>
      </c>
      <c r="R23" s="4"/>
      <c r="S23" s="6">
        <v>5180183661</v>
      </c>
      <c r="T23" s="4"/>
      <c r="U23" s="4"/>
      <c r="V23" s="4"/>
      <c r="W23" s="4"/>
      <c r="X23" s="4"/>
    </row>
    <row r="24" spans="1:24">
      <c r="A24" s="1" t="s">
        <v>171</v>
      </c>
      <c r="C24" s="6">
        <v>1</v>
      </c>
      <c r="E24" s="4" t="s">
        <v>311</v>
      </c>
      <c r="F24" s="4"/>
      <c r="G24" s="6">
        <v>8</v>
      </c>
      <c r="H24" s="4"/>
      <c r="I24" s="6">
        <v>250388669</v>
      </c>
      <c r="J24" s="4"/>
      <c r="K24" s="6">
        <v>0</v>
      </c>
      <c r="L24" s="4"/>
      <c r="M24" s="6">
        <v>250388669</v>
      </c>
      <c r="N24" s="4"/>
      <c r="O24" s="6">
        <v>639353827</v>
      </c>
      <c r="P24" s="4"/>
      <c r="Q24" s="6">
        <v>0</v>
      </c>
      <c r="R24" s="4"/>
      <c r="S24" s="6">
        <v>639353827</v>
      </c>
      <c r="T24" s="4"/>
      <c r="U24" s="4"/>
      <c r="V24" s="4"/>
      <c r="W24" s="4"/>
      <c r="X24" s="4"/>
    </row>
    <row r="25" spans="1:24" ht="24.75" thickBot="1">
      <c r="C25" s="4"/>
      <c r="E25" s="4"/>
      <c r="F25" s="4"/>
      <c r="G25" s="4"/>
      <c r="H25" s="4"/>
      <c r="I25" s="7">
        <f>SUM(I8:I24)</f>
        <v>14760177467</v>
      </c>
      <c r="J25" s="4"/>
      <c r="K25" s="7">
        <f>SUM(K8:K24)</f>
        <v>0</v>
      </c>
      <c r="L25" s="4"/>
      <c r="M25" s="7">
        <f>SUM(M8:M24)</f>
        <v>14760177467</v>
      </c>
      <c r="N25" s="4"/>
      <c r="O25" s="7">
        <f>SUM(O8:O24)</f>
        <v>220827311399</v>
      </c>
      <c r="P25" s="4"/>
      <c r="Q25" s="7">
        <f>SUM(Q8:Q24)</f>
        <v>0</v>
      </c>
      <c r="R25" s="4"/>
      <c r="S25" s="7">
        <f>SUM(S8:S24)</f>
        <v>220827311399</v>
      </c>
      <c r="T25" s="4"/>
      <c r="U25" s="4"/>
      <c r="V25" s="4"/>
      <c r="W25" s="4"/>
      <c r="X25" s="4"/>
    </row>
    <row r="26" spans="1:24" ht="24.75" thickTop="1">
      <c r="C26" s="4"/>
      <c r="E26" s="4"/>
      <c r="F26" s="4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6"/>
      <c r="U26" s="4"/>
      <c r="V26" s="4"/>
      <c r="W26" s="4"/>
      <c r="X26" s="4"/>
    </row>
    <row r="27" spans="1:24"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M29" s="3"/>
      <c r="N29" s="3"/>
      <c r="O29" s="3"/>
      <c r="P29" s="3"/>
      <c r="Q29" s="3"/>
      <c r="R29" s="3"/>
      <c r="S29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2"/>
  <sheetViews>
    <sheetView rightToLeft="1" workbookViewId="0">
      <selection activeCell="S10" sqref="S10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3</v>
      </c>
      <c r="C6" s="17" t="s">
        <v>200</v>
      </c>
      <c r="D6" s="17" t="s">
        <v>200</v>
      </c>
      <c r="E6" s="17" t="s">
        <v>200</v>
      </c>
      <c r="F6" s="17" t="s">
        <v>200</v>
      </c>
      <c r="G6" s="17" t="s">
        <v>200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O6" s="17" t="s">
        <v>177</v>
      </c>
      <c r="P6" s="17" t="s">
        <v>177</v>
      </c>
      <c r="Q6" s="17" t="s">
        <v>177</v>
      </c>
      <c r="R6" s="17" t="s">
        <v>177</v>
      </c>
      <c r="S6" s="17" t="s">
        <v>177</v>
      </c>
    </row>
    <row r="7" spans="1:19" ht="24.75">
      <c r="A7" s="17" t="s">
        <v>3</v>
      </c>
      <c r="C7" s="17" t="s">
        <v>201</v>
      </c>
      <c r="E7" s="17" t="s">
        <v>202</v>
      </c>
      <c r="G7" s="17" t="s">
        <v>203</v>
      </c>
      <c r="I7" s="17" t="s">
        <v>204</v>
      </c>
      <c r="K7" s="17" t="s">
        <v>181</v>
      </c>
      <c r="M7" s="17" t="s">
        <v>205</v>
      </c>
      <c r="O7" s="17" t="s">
        <v>204</v>
      </c>
      <c r="Q7" s="17" t="s">
        <v>181</v>
      </c>
      <c r="S7" s="17" t="s">
        <v>205</v>
      </c>
    </row>
    <row r="8" spans="1:19">
      <c r="A8" s="1" t="s">
        <v>82</v>
      </c>
      <c r="C8" s="4" t="s">
        <v>206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v>57490940000</v>
      </c>
    </row>
    <row r="9" spans="1:19">
      <c r="A9" s="1" t="s">
        <v>207</v>
      </c>
      <c r="C9" s="4" t="s">
        <v>208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0</v>
      </c>
      <c r="R9" s="4"/>
      <c r="S9" s="6">
        <v>1920000000</v>
      </c>
    </row>
    <row r="10" spans="1:19">
      <c r="A10" s="1" t="s">
        <v>38</v>
      </c>
      <c r="C10" s="4" t="s">
        <v>209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0</v>
      </c>
      <c r="R10" s="4"/>
      <c r="S10" s="6">
        <v>17900000000</v>
      </c>
    </row>
    <row r="11" spans="1:19">
      <c r="A11" s="1" t="s">
        <v>89</v>
      </c>
      <c r="C11" s="4" t="s">
        <v>210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0</v>
      </c>
      <c r="R11" s="4"/>
      <c r="S11" s="6">
        <v>2978851973</v>
      </c>
    </row>
    <row r="12" spans="1:19">
      <c r="A12" s="1" t="s">
        <v>62</v>
      </c>
      <c r="C12" s="4" t="s">
        <v>209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0</v>
      </c>
      <c r="R12" s="4"/>
      <c r="S12" s="6">
        <v>13924000000</v>
      </c>
    </row>
    <row r="13" spans="1:19">
      <c r="A13" s="1" t="s">
        <v>61</v>
      </c>
      <c r="C13" s="4" t="s">
        <v>211</v>
      </c>
      <c r="D13" s="4"/>
      <c r="E13" s="6">
        <v>109126430</v>
      </c>
      <c r="F13" s="4"/>
      <c r="G13" s="6">
        <v>800</v>
      </c>
      <c r="H13" s="4"/>
      <c r="I13" s="6">
        <v>87301144000</v>
      </c>
      <c r="J13" s="4"/>
      <c r="K13" s="6">
        <v>4802975560</v>
      </c>
      <c r="L13" s="4"/>
      <c r="M13" s="6">
        <v>82498168440</v>
      </c>
      <c r="N13" s="4"/>
      <c r="O13" s="6">
        <v>87301144000</v>
      </c>
      <c r="P13" s="4"/>
      <c r="Q13" s="6">
        <v>4802975560</v>
      </c>
      <c r="R13" s="4"/>
      <c r="S13" s="6">
        <v>82498168440</v>
      </c>
    </row>
    <row r="14" spans="1:19">
      <c r="A14" s="1" t="s">
        <v>17</v>
      </c>
      <c r="C14" s="4" t="s">
        <v>212</v>
      </c>
      <c r="D14" s="4"/>
      <c r="E14" s="6">
        <v>61983512</v>
      </c>
      <c r="F14" s="4"/>
      <c r="G14" s="6">
        <v>29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1797521848</v>
      </c>
      <c r="P14" s="4"/>
      <c r="Q14" s="6">
        <v>0</v>
      </c>
      <c r="R14" s="4"/>
      <c r="S14" s="6">
        <v>1797521848</v>
      </c>
    </row>
    <row r="15" spans="1:19">
      <c r="A15" s="1" t="s">
        <v>19</v>
      </c>
      <c r="C15" s="4" t="s">
        <v>213</v>
      </c>
      <c r="D15" s="4"/>
      <c r="E15" s="6">
        <v>16471867</v>
      </c>
      <c r="F15" s="4"/>
      <c r="G15" s="6">
        <v>63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1037727621</v>
      </c>
      <c r="P15" s="4"/>
      <c r="Q15" s="6">
        <v>0</v>
      </c>
      <c r="R15" s="4"/>
      <c r="S15" s="6">
        <v>1037727621</v>
      </c>
    </row>
    <row r="16" spans="1:19">
      <c r="A16" s="1" t="s">
        <v>60</v>
      </c>
      <c r="C16" s="4" t="s">
        <v>214</v>
      </c>
      <c r="D16" s="4"/>
      <c r="E16" s="6">
        <v>97100998</v>
      </c>
      <c r="F16" s="4"/>
      <c r="G16" s="6">
        <v>150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14565149700</v>
      </c>
      <c r="P16" s="4"/>
      <c r="Q16" s="6">
        <v>283673164</v>
      </c>
      <c r="R16" s="4"/>
      <c r="S16" s="6">
        <v>14281476536</v>
      </c>
    </row>
    <row r="17" spans="1:19">
      <c r="A17" s="1" t="s">
        <v>63</v>
      </c>
      <c r="C17" s="4" t="s">
        <v>213</v>
      </c>
      <c r="D17" s="4"/>
      <c r="E17" s="6">
        <v>60596200</v>
      </c>
      <c r="F17" s="4"/>
      <c r="G17" s="6">
        <v>2400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145430880000</v>
      </c>
      <c r="P17" s="4"/>
      <c r="Q17" s="6">
        <v>0</v>
      </c>
      <c r="R17" s="4"/>
      <c r="S17" s="6">
        <v>145430880000</v>
      </c>
    </row>
    <row r="18" spans="1:19">
      <c r="A18" s="1" t="s">
        <v>215</v>
      </c>
      <c r="C18" s="4" t="s">
        <v>209</v>
      </c>
      <c r="D18" s="4"/>
      <c r="E18" s="6">
        <v>2390004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1673002800</v>
      </c>
      <c r="P18" s="4"/>
      <c r="Q18" s="6">
        <v>0</v>
      </c>
      <c r="R18" s="4"/>
      <c r="S18" s="6">
        <v>1673002800</v>
      </c>
    </row>
    <row r="19" spans="1:19">
      <c r="A19" s="1" t="s">
        <v>92</v>
      </c>
      <c r="C19" s="4" t="s">
        <v>213</v>
      </c>
      <c r="D19" s="4"/>
      <c r="E19" s="6">
        <v>80101063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56070744100</v>
      </c>
      <c r="P19" s="4"/>
      <c r="Q19" s="6">
        <v>0</v>
      </c>
      <c r="R19" s="4"/>
      <c r="S19" s="6">
        <v>56070744100</v>
      </c>
    </row>
    <row r="20" spans="1:19">
      <c r="A20" s="1" t="s">
        <v>39</v>
      </c>
      <c r="C20" s="4" t="s">
        <v>216</v>
      </c>
      <c r="D20" s="4"/>
      <c r="E20" s="6">
        <v>8700000</v>
      </c>
      <c r="F20" s="4"/>
      <c r="G20" s="6">
        <v>700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6090000000</v>
      </c>
      <c r="P20" s="4"/>
      <c r="Q20" s="6">
        <v>0</v>
      </c>
      <c r="R20" s="4"/>
      <c r="S20" s="6">
        <v>6090000000</v>
      </c>
    </row>
    <row r="21" spans="1:19">
      <c r="A21" s="1" t="s">
        <v>97</v>
      </c>
      <c r="C21" s="4" t="s">
        <v>217</v>
      </c>
      <c r="D21" s="4"/>
      <c r="E21" s="6">
        <v>67095601</v>
      </c>
      <c r="F21" s="4"/>
      <c r="G21" s="6">
        <v>91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6105699691</v>
      </c>
      <c r="P21" s="4"/>
      <c r="Q21" s="6">
        <v>0</v>
      </c>
      <c r="R21" s="4"/>
      <c r="S21" s="6">
        <v>6105699691</v>
      </c>
    </row>
    <row r="22" spans="1:19">
      <c r="A22" s="1" t="s">
        <v>218</v>
      </c>
      <c r="C22" s="4" t="s">
        <v>219</v>
      </c>
      <c r="D22" s="4"/>
      <c r="E22" s="6">
        <v>46021621</v>
      </c>
      <c r="F22" s="4"/>
      <c r="G22" s="6">
        <v>1030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47402269630</v>
      </c>
      <c r="P22" s="4"/>
      <c r="Q22" s="6">
        <v>0</v>
      </c>
      <c r="R22" s="4"/>
      <c r="S22" s="6">
        <v>47402269630</v>
      </c>
    </row>
    <row r="23" spans="1:19">
      <c r="A23" s="1" t="s">
        <v>45</v>
      </c>
      <c r="C23" s="4" t="s">
        <v>216</v>
      </c>
      <c r="D23" s="4"/>
      <c r="E23" s="6">
        <v>56847848</v>
      </c>
      <c r="F23" s="4"/>
      <c r="G23" s="6">
        <v>400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22739139200</v>
      </c>
      <c r="P23" s="4"/>
      <c r="Q23" s="6">
        <v>0</v>
      </c>
      <c r="R23" s="4"/>
      <c r="S23" s="6">
        <v>22739139200</v>
      </c>
    </row>
    <row r="24" spans="1:19">
      <c r="A24" s="1" t="s">
        <v>34</v>
      </c>
      <c r="C24" s="4" t="s">
        <v>220</v>
      </c>
      <c r="D24" s="4"/>
      <c r="E24" s="6">
        <v>10544769</v>
      </c>
      <c r="F24" s="4"/>
      <c r="G24" s="6">
        <v>3750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39542883750</v>
      </c>
      <c r="P24" s="4"/>
      <c r="Q24" s="6">
        <v>0</v>
      </c>
      <c r="R24" s="4"/>
      <c r="S24" s="6">
        <v>39542883750</v>
      </c>
    </row>
    <row r="25" spans="1:19">
      <c r="A25" s="1" t="s">
        <v>99</v>
      </c>
      <c r="C25" s="4" t="s">
        <v>221</v>
      </c>
      <c r="D25" s="4"/>
      <c r="E25" s="6">
        <v>1506553</v>
      </c>
      <c r="F25" s="4"/>
      <c r="G25" s="6">
        <v>3840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5785163520</v>
      </c>
      <c r="P25" s="4"/>
      <c r="Q25" s="6">
        <v>0</v>
      </c>
      <c r="R25" s="4"/>
      <c r="S25" s="6">
        <v>5785163520</v>
      </c>
    </row>
    <row r="26" spans="1:19">
      <c r="A26" s="1" t="s">
        <v>71</v>
      </c>
      <c r="C26" s="4" t="s">
        <v>222</v>
      </c>
      <c r="D26" s="4"/>
      <c r="E26" s="6">
        <v>5820926</v>
      </c>
      <c r="F26" s="4"/>
      <c r="G26" s="6">
        <v>3850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22410565100</v>
      </c>
      <c r="P26" s="4"/>
      <c r="Q26" s="6">
        <v>0</v>
      </c>
      <c r="R26" s="4"/>
      <c r="S26" s="6">
        <v>22410565100</v>
      </c>
    </row>
    <row r="27" spans="1:19">
      <c r="A27" s="1" t="s">
        <v>80</v>
      </c>
      <c r="C27" s="4" t="s">
        <v>223</v>
      </c>
      <c r="D27" s="4"/>
      <c r="E27" s="6">
        <v>108185</v>
      </c>
      <c r="F27" s="4"/>
      <c r="G27" s="6">
        <v>200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21637000</v>
      </c>
      <c r="P27" s="4"/>
      <c r="Q27" s="6">
        <v>0</v>
      </c>
      <c r="R27" s="4"/>
      <c r="S27" s="6">
        <v>21637000</v>
      </c>
    </row>
    <row r="28" spans="1:19">
      <c r="A28" s="1" t="s">
        <v>69</v>
      </c>
      <c r="C28" s="4" t="s">
        <v>224</v>
      </c>
      <c r="D28" s="4"/>
      <c r="E28" s="6">
        <v>2426064</v>
      </c>
      <c r="F28" s="4"/>
      <c r="G28" s="6">
        <v>6130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14871772320</v>
      </c>
      <c r="P28" s="4"/>
      <c r="Q28" s="6">
        <v>0</v>
      </c>
      <c r="R28" s="4"/>
      <c r="S28" s="6">
        <v>14871772320</v>
      </c>
    </row>
    <row r="29" spans="1:19">
      <c r="A29" s="1" t="s">
        <v>225</v>
      </c>
      <c r="C29" s="4" t="s">
        <v>216</v>
      </c>
      <c r="D29" s="4"/>
      <c r="E29" s="6">
        <v>538214</v>
      </c>
      <c r="F29" s="4"/>
      <c r="G29" s="6">
        <v>61000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32831054000</v>
      </c>
      <c r="P29" s="4"/>
      <c r="Q29" s="6">
        <v>0</v>
      </c>
      <c r="R29" s="4"/>
      <c r="S29" s="6">
        <v>32831054000</v>
      </c>
    </row>
    <row r="30" spans="1:19">
      <c r="A30" s="1" t="s">
        <v>23</v>
      </c>
      <c r="C30" s="4" t="s">
        <v>213</v>
      </c>
      <c r="D30" s="4"/>
      <c r="E30" s="6">
        <v>7685668</v>
      </c>
      <c r="F30" s="4"/>
      <c r="G30" s="6">
        <v>5850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44961157800</v>
      </c>
      <c r="P30" s="4"/>
      <c r="Q30" s="6">
        <v>0</v>
      </c>
      <c r="R30" s="4"/>
      <c r="S30" s="6">
        <v>44961157800</v>
      </c>
    </row>
    <row r="31" spans="1:19">
      <c r="A31" s="1" t="s">
        <v>21</v>
      </c>
      <c r="C31" s="4" t="s">
        <v>213</v>
      </c>
      <c r="D31" s="4"/>
      <c r="E31" s="6">
        <v>19810000</v>
      </c>
      <c r="F31" s="4"/>
      <c r="G31" s="6">
        <v>650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12876500000</v>
      </c>
      <c r="P31" s="4"/>
      <c r="Q31" s="6">
        <v>0</v>
      </c>
      <c r="R31" s="4"/>
      <c r="S31" s="6">
        <v>12876500000</v>
      </c>
    </row>
    <row r="32" spans="1:19">
      <c r="A32" s="1" t="s">
        <v>91</v>
      </c>
      <c r="C32" s="4" t="s">
        <v>226</v>
      </c>
      <c r="D32" s="4"/>
      <c r="E32" s="6">
        <v>52991490</v>
      </c>
      <c r="F32" s="4"/>
      <c r="G32" s="6">
        <v>1590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84256469100</v>
      </c>
      <c r="P32" s="4"/>
      <c r="Q32" s="6">
        <v>0</v>
      </c>
      <c r="R32" s="4"/>
      <c r="S32" s="6">
        <v>84256469100</v>
      </c>
    </row>
    <row r="33" spans="1:19">
      <c r="A33" s="1" t="s">
        <v>83</v>
      </c>
      <c r="C33" s="4" t="s">
        <v>227</v>
      </c>
      <c r="D33" s="4"/>
      <c r="E33" s="6">
        <v>160749622</v>
      </c>
      <c r="F33" s="4"/>
      <c r="G33" s="6">
        <v>1700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273274357400</v>
      </c>
      <c r="P33" s="4"/>
      <c r="Q33" s="6">
        <v>0</v>
      </c>
      <c r="R33" s="4"/>
      <c r="S33" s="6">
        <v>273274357400</v>
      </c>
    </row>
    <row r="34" spans="1:19">
      <c r="A34" s="1" t="s">
        <v>81</v>
      </c>
      <c r="C34" s="4" t="s">
        <v>216</v>
      </c>
      <c r="D34" s="4"/>
      <c r="E34" s="6">
        <v>221500000</v>
      </c>
      <c r="F34" s="4"/>
      <c r="G34" s="6">
        <v>330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73095000000</v>
      </c>
      <c r="P34" s="4"/>
      <c r="Q34" s="6">
        <v>0</v>
      </c>
      <c r="R34" s="4"/>
      <c r="S34" s="6">
        <v>73095000000</v>
      </c>
    </row>
    <row r="35" spans="1:19">
      <c r="A35" s="1" t="s">
        <v>228</v>
      </c>
      <c r="C35" s="4" t="s">
        <v>214</v>
      </c>
      <c r="D35" s="4"/>
      <c r="E35" s="6">
        <v>2000000</v>
      </c>
      <c r="F35" s="4"/>
      <c r="G35" s="6">
        <v>2000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4000000000</v>
      </c>
      <c r="P35" s="4"/>
      <c r="Q35" s="6">
        <v>0</v>
      </c>
      <c r="R35" s="4"/>
      <c r="S35" s="6">
        <v>4000000000</v>
      </c>
    </row>
    <row r="36" spans="1:19">
      <c r="A36" s="1" t="s">
        <v>33</v>
      </c>
      <c r="C36" s="4" t="s">
        <v>229</v>
      </c>
      <c r="D36" s="4"/>
      <c r="E36" s="6">
        <v>1500876</v>
      </c>
      <c r="F36" s="4"/>
      <c r="G36" s="6">
        <v>5000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7504380000</v>
      </c>
      <c r="P36" s="4"/>
      <c r="Q36" s="6">
        <v>0</v>
      </c>
      <c r="R36" s="4"/>
      <c r="S36" s="6">
        <v>7504380000</v>
      </c>
    </row>
    <row r="37" spans="1:19">
      <c r="A37" s="1" t="s">
        <v>16</v>
      </c>
      <c r="C37" s="4" t="s">
        <v>230</v>
      </c>
      <c r="D37" s="4"/>
      <c r="E37" s="6">
        <v>246420000</v>
      </c>
      <c r="F37" s="4"/>
      <c r="G37" s="6">
        <v>20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4928400000</v>
      </c>
      <c r="P37" s="4"/>
      <c r="Q37" s="6">
        <v>0</v>
      </c>
      <c r="R37" s="4"/>
      <c r="S37" s="6">
        <v>4928400000</v>
      </c>
    </row>
    <row r="38" spans="1:19">
      <c r="A38" s="1" t="s">
        <v>18</v>
      </c>
      <c r="C38" s="4" t="s">
        <v>214</v>
      </c>
      <c r="D38" s="4"/>
      <c r="E38" s="6">
        <v>10311244</v>
      </c>
      <c r="F38" s="4"/>
      <c r="G38" s="6">
        <v>2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20622488</v>
      </c>
      <c r="P38" s="4"/>
      <c r="Q38" s="6">
        <v>0</v>
      </c>
      <c r="R38" s="4"/>
      <c r="S38" s="6">
        <v>20622488</v>
      </c>
    </row>
    <row r="39" spans="1:19">
      <c r="A39" s="1" t="s">
        <v>48</v>
      </c>
      <c r="C39" s="4" t="s">
        <v>231</v>
      </c>
      <c r="D39" s="4"/>
      <c r="E39" s="6">
        <v>71431606</v>
      </c>
      <c r="F39" s="4"/>
      <c r="G39" s="6">
        <v>190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13572005140</v>
      </c>
      <c r="P39" s="4"/>
      <c r="Q39" s="6">
        <v>0</v>
      </c>
      <c r="R39" s="4"/>
      <c r="S39" s="6">
        <v>13572005140</v>
      </c>
    </row>
    <row r="40" spans="1:19">
      <c r="A40" s="1" t="s">
        <v>26</v>
      </c>
      <c r="C40" s="4" t="s">
        <v>232</v>
      </c>
      <c r="D40" s="4"/>
      <c r="E40" s="6">
        <v>1100000</v>
      </c>
      <c r="F40" s="4"/>
      <c r="G40" s="6">
        <v>11000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12100000000</v>
      </c>
      <c r="P40" s="4"/>
      <c r="Q40" s="6">
        <v>0</v>
      </c>
      <c r="R40" s="4"/>
      <c r="S40" s="6">
        <v>12100000000</v>
      </c>
    </row>
    <row r="41" spans="1:19">
      <c r="A41" s="1" t="s">
        <v>31</v>
      </c>
      <c r="C41" s="4" t="s">
        <v>226</v>
      </c>
      <c r="D41" s="4"/>
      <c r="E41" s="6">
        <v>1600000</v>
      </c>
      <c r="F41" s="4"/>
      <c r="G41" s="6">
        <v>9000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14400000000</v>
      </c>
      <c r="P41" s="4"/>
      <c r="Q41" s="6">
        <v>0</v>
      </c>
      <c r="R41" s="4"/>
      <c r="S41" s="6">
        <v>14400000000</v>
      </c>
    </row>
    <row r="42" spans="1:19">
      <c r="A42" s="1" t="s">
        <v>76</v>
      </c>
      <c r="C42" s="4" t="s">
        <v>233</v>
      </c>
      <c r="D42" s="4"/>
      <c r="E42" s="6">
        <v>1359359</v>
      </c>
      <c r="F42" s="4"/>
      <c r="G42" s="6">
        <v>5700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7748346300</v>
      </c>
      <c r="P42" s="4"/>
      <c r="Q42" s="6">
        <v>0</v>
      </c>
      <c r="R42" s="4"/>
      <c r="S42" s="6">
        <v>7748346300</v>
      </c>
    </row>
    <row r="43" spans="1:19">
      <c r="A43" s="1" t="s">
        <v>29</v>
      </c>
      <c r="C43" s="4" t="s">
        <v>234</v>
      </c>
      <c r="D43" s="4"/>
      <c r="E43" s="6">
        <v>10273281</v>
      </c>
      <c r="F43" s="4"/>
      <c r="G43" s="6">
        <v>23500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241422103500</v>
      </c>
      <c r="P43" s="4"/>
      <c r="Q43" s="6">
        <v>0</v>
      </c>
      <c r="R43" s="4"/>
      <c r="S43" s="6">
        <v>241422103500</v>
      </c>
    </row>
    <row r="44" spans="1:19">
      <c r="A44" s="1" t="s">
        <v>86</v>
      </c>
      <c r="C44" s="4" t="s">
        <v>235</v>
      </c>
      <c r="D44" s="4"/>
      <c r="E44" s="6">
        <v>33301032</v>
      </c>
      <c r="F44" s="4"/>
      <c r="G44" s="6">
        <v>5100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169835263200</v>
      </c>
      <c r="P44" s="4"/>
      <c r="Q44" s="6">
        <v>21534136243</v>
      </c>
      <c r="R44" s="4"/>
      <c r="S44" s="6">
        <v>148301126957</v>
      </c>
    </row>
    <row r="45" spans="1:19">
      <c r="A45" s="1" t="s">
        <v>22</v>
      </c>
      <c r="C45" s="4" t="s">
        <v>213</v>
      </c>
      <c r="D45" s="4"/>
      <c r="E45" s="6">
        <v>21077906</v>
      </c>
      <c r="F45" s="4"/>
      <c r="G45" s="6">
        <v>1350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28455173100</v>
      </c>
      <c r="P45" s="4"/>
      <c r="Q45" s="6">
        <v>0</v>
      </c>
      <c r="R45" s="4"/>
      <c r="S45" s="6">
        <v>28455173100</v>
      </c>
    </row>
    <row r="46" spans="1:19">
      <c r="A46" s="1" t="s">
        <v>25</v>
      </c>
      <c r="C46" s="4" t="s">
        <v>212</v>
      </c>
      <c r="D46" s="4"/>
      <c r="E46" s="6">
        <v>58410789</v>
      </c>
      <c r="F46" s="4"/>
      <c r="G46" s="6">
        <v>1850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108059959650</v>
      </c>
      <c r="P46" s="4"/>
      <c r="Q46" s="6">
        <v>0</v>
      </c>
      <c r="R46" s="4"/>
      <c r="S46" s="6">
        <v>108059959650</v>
      </c>
    </row>
    <row r="47" spans="1:19">
      <c r="A47" s="1" t="s">
        <v>75</v>
      </c>
      <c r="C47" s="4" t="s">
        <v>236</v>
      </c>
      <c r="D47" s="4"/>
      <c r="E47" s="6">
        <v>24870228</v>
      </c>
      <c r="F47" s="4"/>
      <c r="G47" s="6">
        <v>500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12435114000</v>
      </c>
      <c r="P47" s="4"/>
      <c r="Q47" s="6">
        <v>0</v>
      </c>
      <c r="R47" s="4"/>
      <c r="S47" s="6">
        <v>12435114000</v>
      </c>
    </row>
    <row r="48" spans="1:19">
      <c r="A48" s="1" t="s">
        <v>94</v>
      </c>
      <c r="C48" s="4" t="s">
        <v>232</v>
      </c>
      <c r="D48" s="4"/>
      <c r="E48" s="6">
        <v>2350000</v>
      </c>
      <c r="F48" s="4"/>
      <c r="G48" s="6">
        <v>2200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5170000000</v>
      </c>
      <c r="P48" s="4"/>
      <c r="Q48" s="6">
        <v>69864865</v>
      </c>
      <c r="R48" s="4"/>
      <c r="S48" s="6">
        <v>5100135135</v>
      </c>
    </row>
    <row r="49" spans="1:19">
      <c r="A49" s="1" t="s">
        <v>93</v>
      </c>
      <c r="C49" s="4" t="s">
        <v>237</v>
      </c>
      <c r="D49" s="4"/>
      <c r="E49" s="6">
        <v>17700705</v>
      </c>
      <c r="F49" s="4"/>
      <c r="G49" s="6">
        <v>7650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135410393250</v>
      </c>
      <c r="P49" s="4"/>
      <c r="Q49" s="6">
        <v>0</v>
      </c>
      <c r="R49" s="4"/>
      <c r="S49" s="6">
        <v>135410393250</v>
      </c>
    </row>
    <row r="50" spans="1:19">
      <c r="A50" s="1" t="s">
        <v>73</v>
      </c>
      <c r="C50" s="4" t="s">
        <v>238</v>
      </c>
      <c r="D50" s="4"/>
      <c r="E50" s="6">
        <v>10148705</v>
      </c>
      <c r="F50" s="4"/>
      <c r="G50" s="6">
        <v>590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5987735950</v>
      </c>
      <c r="P50" s="4"/>
      <c r="Q50" s="6">
        <v>0</v>
      </c>
      <c r="R50" s="4"/>
      <c r="S50" s="6">
        <v>5987735950</v>
      </c>
    </row>
    <row r="51" spans="1:19">
      <c r="A51" s="1" t="s">
        <v>53</v>
      </c>
      <c r="C51" s="4" t="s">
        <v>6</v>
      </c>
      <c r="D51" s="4"/>
      <c r="E51" s="6">
        <v>49105000</v>
      </c>
      <c r="F51" s="4"/>
      <c r="G51" s="6">
        <v>400</v>
      </c>
      <c r="H51" s="4"/>
      <c r="I51" s="6">
        <v>19642000000</v>
      </c>
      <c r="J51" s="4"/>
      <c r="K51" s="6">
        <v>1080627832</v>
      </c>
      <c r="L51" s="4"/>
      <c r="M51" s="6">
        <v>18561372168</v>
      </c>
      <c r="N51" s="4"/>
      <c r="O51" s="6">
        <v>19642000000</v>
      </c>
      <c r="P51" s="4"/>
      <c r="Q51" s="6">
        <v>1080627832</v>
      </c>
      <c r="R51" s="4"/>
      <c r="S51" s="6">
        <v>18561372168</v>
      </c>
    </row>
    <row r="52" spans="1:19">
      <c r="A52" s="1" t="s">
        <v>74</v>
      </c>
      <c r="C52" s="4" t="s">
        <v>239</v>
      </c>
      <c r="D52" s="4"/>
      <c r="E52" s="6">
        <v>1556647</v>
      </c>
      <c r="F52" s="4"/>
      <c r="G52" s="6">
        <v>1220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1899109340</v>
      </c>
      <c r="P52" s="4"/>
      <c r="Q52" s="6">
        <v>0</v>
      </c>
      <c r="R52" s="4"/>
      <c r="S52" s="6">
        <v>1899109340</v>
      </c>
    </row>
    <row r="53" spans="1:19">
      <c r="A53" s="1" t="s">
        <v>72</v>
      </c>
      <c r="C53" s="4" t="s">
        <v>222</v>
      </c>
      <c r="D53" s="4"/>
      <c r="E53" s="6">
        <v>45861974</v>
      </c>
      <c r="F53" s="4"/>
      <c r="G53" s="6">
        <v>1200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55034368800</v>
      </c>
      <c r="P53" s="4"/>
      <c r="Q53" s="6">
        <v>0</v>
      </c>
      <c r="R53" s="4"/>
      <c r="S53" s="6">
        <v>55034368800</v>
      </c>
    </row>
    <row r="54" spans="1:19">
      <c r="A54" s="1" t="s">
        <v>240</v>
      </c>
      <c r="C54" s="4" t="s">
        <v>241</v>
      </c>
      <c r="D54" s="4"/>
      <c r="E54" s="6">
        <v>629846</v>
      </c>
      <c r="F54" s="4"/>
      <c r="G54" s="6">
        <v>3456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2176747776</v>
      </c>
      <c r="P54" s="4"/>
      <c r="Q54" s="6">
        <v>0</v>
      </c>
      <c r="R54" s="4"/>
      <c r="S54" s="6">
        <v>2176747776</v>
      </c>
    </row>
    <row r="55" spans="1:19">
      <c r="A55" s="1" t="s">
        <v>51</v>
      </c>
      <c r="C55" s="4" t="s">
        <v>242</v>
      </c>
      <c r="D55" s="4"/>
      <c r="E55" s="6">
        <v>10944108</v>
      </c>
      <c r="F55" s="4"/>
      <c r="G55" s="6">
        <v>3000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32832324000</v>
      </c>
      <c r="P55" s="4"/>
      <c r="Q55" s="6">
        <v>0</v>
      </c>
      <c r="R55" s="4"/>
      <c r="S55" s="6">
        <v>32832324000</v>
      </c>
    </row>
    <row r="56" spans="1:19">
      <c r="A56" s="1" t="s">
        <v>87</v>
      </c>
      <c r="C56" s="4" t="s">
        <v>243</v>
      </c>
      <c r="D56" s="4"/>
      <c r="E56" s="6">
        <v>7000000</v>
      </c>
      <c r="F56" s="4"/>
      <c r="G56" s="6">
        <v>1100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7700000000</v>
      </c>
      <c r="P56" s="4"/>
      <c r="Q56" s="6">
        <v>0</v>
      </c>
      <c r="R56" s="4"/>
      <c r="S56" s="6">
        <v>7700000000</v>
      </c>
    </row>
    <row r="57" spans="1:19">
      <c r="A57" s="1" t="s">
        <v>84</v>
      </c>
      <c r="C57" s="4" t="s">
        <v>213</v>
      </c>
      <c r="D57" s="4"/>
      <c r="E57" s="6">
        <v>26133395</v>
      </c>
      <c r="F57" s="4"/>
      <c r="G57" s="6">
        <v>640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16725372800</v>
      </c>
      <c r="P57" s="4"/>
      <c r="Q57" s="6">
        <v>0</v>
      </c>
      <c r="R57" s="4"/>
      <c r="S57" s="6">
        <v>16725372800</v>
      </c>
    </row>
    <row r="58" spans="1:19">
      <c r="A58" s="1" t="s">
        <v>88</v>
      </c>
      <c r="C58" s="4" t="s">
        <v>229</v>
      </c>
      <c r="D58" s="4"/>
      <c r="E58" s="6">
        <v>51203715</v>
      </c>
      <c r="F58" s="4"/>
      <c r="G58" s="6">
        <v>6500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332824147500</v>
      </c>
      <c r="P58" s="4"/>
      <c r="Q58" s="6">
        <v>0</v>
      </c>
      <c r="R58" s="4"/>
      <c r="S58" s="6">
        <v>332824147500</v>
      </c>
    </row>
    <row r="59" spans="1:19">
      <c r="A59" s="1" t="s">
        <v>46</v>
      </c>
      <c r="C59" s="4" t="s">
        <v>244</v>
      </c>
      <c r="D59" s="4"/>
      <c r="E59" s="6">
        <v>7178060</v>
      </c>
      <c r="F59" s="4"/>
      <c r="G59" s="6">
        <v>450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3230127000</v>
      </c>
      <c r="P59" s="4"/>
      <c r="Q59" s="6">
        <v>0</v>
      </c>
      <c r="R59" s="4"/>
      <c r="S59" s="6">
        <v>3230127000</v>
      </c>
    </row>
    <row r="60" spans="1:19">
      <c r="A60" s="1" t="s">
        <v>79</v>
      </c>
      <c r="C60" s="4" t="s">
        <v>213</v>
      </c>
      <c r="D60" s="4"/>
      <c r="E60" s="6">
        <v>22399700</v>
      </c>
      <c r="F60" s="4"/>
      <c r="G60" s="6">
        <v>4350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97438695000</v>
      </c>
      <c r="P60" s="4"/>
      <c r="Q60" s="6">
        <v>0</v>
      </c>
      <c r="R60" s="4"/>
      <c r="S60" s="6">
        <v>97438695000</v>
      </c>
    </row>
    <row r="61" spans="1:19">
      <c r="A61" s="1" t="s">
        <v>85</v>
      </c>
      <c r="C61" s="4" t="s">
        <v>245</v>
      </c>
      <c r="D61" s="4"/>
      <c r="E61" s="6">
        <v>91735821</v>
      </c>
      <c r="F61" s="4"/>
      <c r="G61" s="6">
        <v>20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1834716420</v>
      </c>
      <c r="P61" s="4"/>
      <c r="Q61" s="6">
        <v>0</v>
      </c>
      <c r="R61" s="4"/>
      <c r="S61" s="6">
        <v>1834716420</v>
      </c>
    </row>
    <row r="62" spans="1:19">
      <c r="A62" s="1" t="s">
        <v>24</v>
      </c>
      <c r="C62" s="4" t="s">
        <v>213</v>
      </c>
      <c r="D62" s="4"/>
      <c r="E62" s="6">
        <v>19557736</v>
      </c>
      <c r="F62" s="4"/>
      <c r="G62" s="6">
        <v>230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4498279280</v>
      </c>
      <c r="P62" s="4"/>
      <c r="Q62" s="6">
        <v>0</v>
      </c>
      <c r="R62" s="4"/>
      <c r="S62" s="6">
        <v>4498279280</v>
      </c>
    </row>
    <row r="63" spans="1:19">
      <c r="A63" s="1" t="s">
        <v>28</v>
      </c>
      <c r="C63" s="4" t="s">
        <v>230</v>
      </c>
      <c r="D63" s="4"/>
      <c r="E63" s="6">
        <v>185897164</v>
      </c>
      <c r="F63" s="4"/>
      <c r="G63" s="6">
        <v>270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50192234280</v>
      </c>
      <c r="P63" s="4"/>
      <c r="Q63" s="6">
        <v>0</v>
      </c>
      <c r="R63" s="4"/>
      <c r="S63" s="6">
        <v>50192234280</v>
      </c>
    </row>
    <row r="64" spans="1:19">
      <c r="A64" s="1" t="s">
        <v>246</v>
      </c>
      <c r="C64" s="4" t="s">
        <v>247</v>
      </c>
      <c r="D64" s="4"/>
      <c r="E64" s="6">
        <v>16103312</v>
      </c>
      <c r="F64" s="4"/>
      <c r="G64" s="6">
        <v>800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12882649600</v>
      </c>
      <c r="P64" s="4"/>
      <c r="Q64" s="6">
        <v>0</v>
      </c>
      <c r="R64" s="4"/>
      <c r="S64" s="6">
        <v>12882649600</v>
      </c>
    </row>
    <row r="65" spans="1:19">
      <c r="A65" s="1" t="s">
        <v>37</v>
      </c>
      <c r="C65" s="4" t="s">
        <v>224</v>
      </c>
      <c r="D65" s="4"/>
      <c r="E65" s="6">
        <v>12226369</v>
      </c>
      <c r="F65" s="4"/>
      <c r="G65" s="6">
        <v>650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7947139850</v>
      </c>
      <c r="P65" s="4"/>
      <c r="Q65" s="6">
        <v>0</v>
      </c>
      <c r="R65" s="4"/>
      <c r="S65" s="6">
        <v>7947139850</v>
      </c>
    </row>
    <row r="66" spans="1:19">
      <c r="A66" s="1" t="s">
        <v>32</v>
      </c>
      <c r="C66" s="4" t="s">
        <v>216</v>
      </c>
      <c r="D66" s="4"/>
      <c r="E66" s="6">
        <v>3255172</v>
      </c>
      <c r="F66" s="4"/>
      <c r="G66" s="6">
        <v>14000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45572408000</v>
      </c>
      <c r="P66" s="4"/>
      <c r="Q66" s="6">
        <v>0</v>
      </c>
      <c r="R66" s="4"/>
      <c r="S66" s="6">
        <v>45572408000</v>
      </c>
    </row>
    <row r="67" spans="1:19">
      <c r="A67" s="1" t="s">
        <v>36</v>
      </c>
      <c r="C67" s="4" t="s">
        <v>223</v>
      </c>
      <c r="D67" s="4"/>
      <c r="E67" s="6">
        <v>3872716</v>
      </c>
      <c r="F67" s="4"/>
      <c r="G67" s="6">
        <v>24750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95849721000</v>
      </c>
      <c r="P67" s="4"/>
      <c r="Q67" s="6">
        <v>0</v>
      </c>
      <c r="R67" s="4"/>
      <c r="S67" s="6">
        <v>95849721000</v>
      </c>
    </row>
    <row r="68" spans="1:19">
      <c r="A68" s="1" t="s">
        <v>35</v>
      </c>
      <c r="C68" s="4" t="s">
        <v>248</v>
      </c>
      <c r="D68" s="4"/>
      <c r="E68" s="6">
        <v>8769709</v>
      </c>
      <c r="F68" s="4"/>
      <c r="G68" s="6">
        <v>3910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34289562190</v>
      </c>
      <c r="P68" s="4"/>
      <c r="Q68" s="6">
        <v>0</v>
      </c>
      <c r="R68" s="4"/>
      <c r="S68" s="6">
        <v>34289562190</v>
      </c>
    </row>
    <row r="69" spans="1:19">
      <c r="A69" s="1" t="s">
        <v>249</v>
      </c>
      <c r="C69" s="4" t="s">
        <v>250</v>
      </c>
      <c r="D69" s="4"/>
      <c r="E69" s="6">
        <v>561012</v>
      </c>
      <c r="F69" s="4"/>
      <c r="G69" s="6">
        <v>2150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1206175800</v>
      </c>
      <c r="P69" s="4"/>
      <c r="Q69" s="6">
        <v>0</v>
      </c>
      <c r="R69" s="4"/>
      <c r="S69" s="6">
        <v>1206175800</v>
      </c>
    </row>
    <row r="70" spans="1:19">
      <c r="A70" s="1" t="s">
        <v>66</v>
      </c>
      <c r="C70" s="4" t="s">
        <v>251</v>
      </c>
      <c r="D70" s="4"/>
      <c r="E70" s="6">
        <v>1750945</v>
      </c>
      <c r="F70" s="4"/>
      <c r="G70" s="6">
        <v>7554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13226638530</v>
      </c>
      <c r="P70" s="4"/>
      <c r="Q70" s="6">
        <v>0</v>
      </c>
      <c r="R70" s="4"/>
      <c r="S70" s="6">
        <v>13226638530</v>
      </c>
    </row>
    <row r="71" spans="1:19">
      <c r="A71" s="1" t="s">
        <v>252</v>
      </c>
      <c r="C71" s="4" t="s">
        <v>253</v>
      </c>
      <c r="D71" s="4"/>
      <c r="E71" s="6">
        <v>178047</v>
      </c>
      <c r="F71" s="4"/>
      <c r="G71" s="6">
        <v>350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62316450</v>
      </c>
      <c r="P71" s="4"/>
      <c r="Q71" s="6">
        <v>0</v>
      </c>
      <c r="R71" s="4"/>
      <c r="S71" s="6">
        <v>62316450</v>
      </c>
    </row>
    <row r="72" spans="1:19">
      <c r="A72" s="1" t="s">
        <v>30</v>
      </c>
      <c r="C72" s="4" t="s">
        <v>254</v>
      </c>
      <c r="D72" s="4"/>
      <c r="E72" s="6">
        <v>23864695</v>
      </c>
      <c r="F72" s="4"/>
      <c r="G72" s="6">
        <v>1250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29830891969</v>
      </c>
      <c r="P72" s="4"/>
      <c r="Q72" s="6">
        <v>0</v>
      </c>
      <c r="R72" s="4"/>
      <c r="S72" s="6">
        <v>29830868750</v>
      </c>
    </row>
    <row r="73" spans="1:19">
      <c r="A73" s="1" t="s">
        <v>58</v>
      </c>
      <c r="C73" s="4" t="s">
        <v>245</v>
      </c>
      <c r="D73" s="4"/>
      <c r="E73" s="6">
        <v>71100000</v>
      </c>
      <c r="F73" s="4"/>
      <c r="G73" s="6">
        <v>955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67900500000</v>
      </c>
      <c r="P73" s="4"/>
      <c r="Q73" s="6">
        <v>0</v>
      </c>
      <c r="R73" s="4"/>
      <c r="S73" s="6">
        <v>67900500000</v>
      </c>
    </row>
    <row r="74" spans="1:19">
      <c r="A74" s="1" t="s">
        <v>55</v>
      </c>
      <c r="C74" s="4" t="s">
        <v>236</v>
      </c>
      <c r="D74" s="4"/>
      <c r="E74" s="6">
        <v>403977035</v>
      </c>
      <c r="F74" s="4"/>
      <c r="G74" s="6">
        <v>135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54536899725</v>
      </c>
      <c r="P74" s="4"/>
      <c r="Q74" s="6">
        <v>0</v>
      </c>
      <c r="R74" s="4"/>
      <c r="S74" s="6">
        <v>54536899725</v>
      </c>
    </row>
    <row r="75" spans="1:19">
      <c r="A75" s="1" t="s">
        <v>27</v>
      </c>
      <c r="C75" s="4" t="s">
        <v>255</v>
      </c>
      <c r="D75" s="4"/>
      <c r="E75" s="6">
        <v>1030000</v>
      </c>
      <c r="F75" s="4"/>
      <c r="G75" s="6">
        <v>10000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10300000000</v>
      </c>
      <c r="P75" s="4"/>
      <c r="Q75" s="6">
        <v>0</v>
      </c>
      <c r="R75" s="4"/>
      <c r="S75" s="6">
        <v>10300000000</v>
      </c>
    </row>
    <row r="76" spans="1:19">
      <c r="A76" s="1" t="s">
        <v>256</v>
      </c>
      <c r="C76" s="4" t="s">
        <v>257</v>
      </c>
      <c r="D76" s="4"/>
      <c r="E76" s="6">
        <v>4900000</v>
      </c>
      <c r="F76" s="4"/>
      <c r="G76" s="6">
        <v>13600</v>
      </c>
      <c r="H76" s="4"/>
      <c r="I76" s="6">
        <v>0</v>
      </c>
      <c r="J76" s="4"/>
      <c r="K76" s="6">
        <v>0</v>
      </c>
      <c r="L76" s="4"/>
      <c r="M76" s="6">
        <v>0</v>
      </c>
      <c r="N76" s="4"/>
      <c r="O76" s="6">
        <v>66640000000</v>
      </c>
      <c r="P76" s="4"/>
      <c r="Q76" s="6">
        <v>0</v>
      </c>
      <c r="R76" s="4"/>
      <c r="S76" s="6">
        <v>66640000000</v>
      </c>
    </row>
    <row r="77" spans="1:19">
      <c r="A77" s="1" t="s">
        <v>49</v>
      </c>
      <c r="C77" s="4" t="s">
        <v>136</v>
      </c>
      <c r="D77" s="4"/>
      <c r="E77" s="6">
        <v>23640000</v>
      </c>
      <c r="F77" s="4"/>
      <c r="G77" s="6">
        <v>80</v>
      </c>
      <c r="H77" s="4"/>
      <c r="I77" s="6">
        <v>0</v>
      </c>
      <c r="J77" s="4"/>
      <c r="K77" s="6">
        <v>0</v>
      </c>
      <c r="L77" s="4"/>
      <c r="M77" s="6">
        <v>0</v>
      </c>
      <c r="N77" s="4"/>
      <c r="O77" s="6">
        <v>1891200000</v>
      </c>
      <c r="P77" s="4"/>
      <c r="Q77" s="6">
        <v>0</v>
      </c>
      <c r="R77" s="4"/>
      <c r="S77" s="6">
        <v>1891200000</v>
      </c>
    </row>
    <row r="78" spans="1:19">
      <c r="A78" s="1" t="s">
        <v>20</v>
      </c>
      <c r="C78" s="4" t="s">
        <v>258</v>
      </c>
      <c r="D78" s="4"/>
      <c r="E78" s="6">
        <v>55442021</v>
      </c>
      <c r="F78" s="4"/>
      <c r="G78" s="6">
        <v>400</v>
      </c>
      <c r="H78" s="4"/>
      <c r="I78" s="6">
        <v>0</v>
      </c>
      <c r="J78" s="4"/>
      <c r="K78" s="6">
        <v>0</v>
      </c>
      <c r="L78" s="4"/>
      <c r="M78" s="6">
        <v>0</v>
      </c>
      <c r="N78" s="4"/>
      <c r="O78" s="6">
        <v>22176808400</v>
      </c>
      <c r="P78" s="4"/>
      <c r="Q78" s="6">
        <v>0</v>
      </c>
      <c r="R78" s="4"/>
      <c r="S78" s="6">
        <v>22176808400</v>
      </c>
    </row>
    <row r="79" spans="1:19" ht="24.75" thickBot="1">
      <c r="C79" s="4"/>
      <c r="D79" s="4"/>
      <c r="E79" s="4"/>
      <c r="F79" s="4"/>
      <c r="G79" s="4"/>
      <c r="H79" s="4"/>
      <c r="I79" s="7">
        <f>SUM(I8:I78)</f>
        <v>106943144000</v>
      </c>
      <c r="J79" s="4"/>
      <c r="K79" s="7">
        <f>SUM(K8:K78)</f>
        <v>5883603392</v>
      </c>
      <c r="L79" s="4"/>
      <c r="M79" s="7">
        <f>SUM(M8:M78)</f>
        <v>101059540608</v>
      </c>
      <c r="N79" s="4"/>
      <c r="O79" s="7">
        <f>SUM(O8:O78)</f>
        <v>2949744160841</v>
      </c>
      <c r="P79" s="4"/>
      <c r="Q79" s="7">
        <f>SUM(Q8:Q78)</f>
        <v>27771277664</v>
      </c>
      <c r="R79" s="4"/>
      <c r="S79" s="7">
        <f>SUM(S8:S78)</f>
        <v>2921972859958</v>
      </c>
    </row>
    <row r="80" spans="1:19" ht="24.75" thickTop="1">
      <c r="I80" s="3"/>
      <c r="O80" s="3"/>
      <c r="Q80" s="3"/>
    </row>
    <row r="81" spans="15:17">
      <c r="O81" s="3"/>
      <c r="P81" s="3"/>
      <c r="Q81" s="3"/>
    </row>
    <row r="82" spans="15:17">
      <c r="O82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2:T118"/>
  <sheetViews>
    <sheetView rightToLeft="1" workbookViewId="0">
      <selection activeCell="K119" sqref="K119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9.140625" style="1" bestFit="1" customWidth="1"/>
    <col min="20" max="20" width="14.28515625" style="1" bestFit="1" customWidth="1"/>
    <col min="21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176</v>
      </c>
      <c r="D6" s="17" t="s">
        <v>176</v>
      </c>
      <c r="E6" s="17" t="s">
        <v>176</v>
      </c>
      <c r="F6" s="17" t="s">
        <v>176</v>
      </c>
      <c r="G6" s="17" t="s">
        <v>176</v>
      </c>
      <c r="H6" s="17" t="s">
        <v>176</v>
      </c>
      <c r="I6" s="17" t="s">
        <v>176</v>
      </c>
      <c r="K6" s="17" t="s">
        <v>177</v>
      </c>
      <c r="L6" s="17" t="s">
        <v>177</v>
      </c>
      <c r="M6" s="17" t="s">
        <v>177</v>
      </c>
      <c r="N6" s="17" t="s">
        <v>177</v>
      </c>
      <c r="O6" s="17" t="s">
        <v>177</v>
      </c>
      <c r="P6" s="17" t="s">
        <v>177</v>
      </c>
      <c r="Q6" s="17" t="s">
        <v>177</v>
      </c>
    </row>
    <row r="7" spans="1:17" ht="24.75">
      <c r="A7" s="17" t="s">
        <v>3</v>
      </c>
      <c r="C7" s="17" t="s">
        <v>7</v>
      </c>
      <c r="E7" s="17" t="s">
        <v>259</v>
      </c>
      <c r="G7" s="17" t="s">
        <v>260</v>
      </c>
      <c r="I7" s="17" t="s">
        <v>261</v>
      </c>
      <c r="K7" s="17" t="s">
        <v>7</v>
      </c>
      <c r="M7" s="17" t="s">
        <v>259</v>
      </c>
      <c r="O7" s="17" t="s">
        <v>260</v>
      </c>
      <c r="Q7" s="17" t="s">
        <v>261</v>
      </c>
    </row>
    <row r="8" spans="1:17" hidden="1">
      <c r="A8" s="1" t="s">
        <v>72</v>
      </c>
      <c r="C8" s="8">
        <v>45861974</v>
      </c>
      <c r="D8" s="8"/>
      <c r="E8" s="8">
        <v>832912770303</v>
      </c>
      <c r="F8" s="8"/>
      <c r="G8" s="8">
        <v>826986187920</v>
      </c>
      <c r="H8" s="8"/>
      <c r="I8" s="8">
        <f>E8-G8</f>
        <v>5926582383</v>
      </c>
      <c r="J8" s="8"/>
      <c r="K8" s="8">
        <v>45861974</v>
      </c>
      <c r="L8" s="8"/>
      <c r="M8" s="8">
        <v>832912770303</v>
      </c>
      <c r="N8" s="8"/>
      <c r="O8" s="8">
        <v>719851814071</v>
      </c>
      <c r="P8" s="8"/>
      <c r="Q8" s="8">
        <f>M8-O8</f>
        <v>113060956232</v>
      </c>
    </row>
    <row r="9" spans="1:17">
      <c r="A9" s="1" t="s">
        <v>63</v>
      </c>
      <c r="C9" s="8">
        <v>60596200</v>
      </c>
      <c r="D9" s="8"/>
      <c r="E9" s="8">
        <v>825830797283</v>
      </c>
      <c r="F9" s="8"/>
      <c r="G9" s="8">
        <v>893897084732</v>
      </c>
      <c r="H9" s="8"/>
      <c r="I9" s="8">
        <f t="shared" ref="I9:I72" si="0">E9-G9</f>
        <v>-68066287449</v>
      </c>
      <c r="J9" s="8"/>
      <c r="K9" s="8">
        <v>60596200</v>
      </c>
      <c r="L9" s="8"/>
      <c r="M9" s="8">
        <v>825830797283</v>
      </c>
      <c r="N9" s="8"/>
      <c r="O9" s="8">
        <v>864983971502</v>
      </c>
      <c r="P9" s="8"/>
      <c r="Q9" s="8">
        <f t="shared" ref="Q9:Q72" si="1">M9-O9</f>
        <v>-39153174219</v>
      </c>
    </row>
    <row r="10" spans="1:17" hidden="1">
      <c r="A10" s="1" t="s">
        <v>50</v>
      </c>
      <c r="C10" s="8">
        <v>5719543</v>
      </c>
      <c r="D10" s="8"/>
      <c r="E10" s="8">
        <v>228159585289</v>
      </c>
      <c r="F10" s="8"/>
      <c r="G10" s="8">
        <v>229353542750</v>
      </c>
      <c r="H10" s="8"/>
      <c r="I10" s="8">
        <f t="shared" si="0"/>
        <v>-1193957461</v>
      </c>
      <c r="J10" s="8"/>
      <c r="K10" s="8">
        <v>5719543</v>
      </c>
      <c r="L10" s="8"/>
      <c r="M10" s="8">
        <v>228159585289</v>
      </c>
      <c r="N10" s="8"/>
      <c r="O10" s="8">
        <v>197507350375</v>
      </c>
      <c r="P10" s="8"/>
      <c r="Q10" s="8">
        <f t="shared" si="1"/>
        <v>30652234914</v>
      </c>
    </row>
    <row r="11" spans="1:17">
      <c r="A11" s="1" t="s">
        <v>61</v>
      </c>
      <c r="C11" s="8">
        <v>109126430</v>
      </c>
      <c r="D11" s="8"/>
      <c r="E11" s="8">
        <v>463631243967</v>
      </c>
      <c r="F11" s="8"/>
      <c r="G11" s="8">
        <v>539565233386</v>
      </c>
      <c r="H11" s="8"/>
      <c r="I11" s="8">
        <f t="shared" si="0"/>
        <v>-75933989419</v>
      </c>
      <c r="J11" s="8"/>
      <c r="K11" s="8">
        <v>109126430</v>
      </c>
      <c r="L11" s="8"/>
      <c r="M11" s="8">
        <v>463631243967</v>
      </c>
      <c r="N11" s="8"/>
      <c r="O11" s="8">
        <v>508299589778</v>
      </c>
      <c r="P11" s="8"/>
      <c r="Q11" s="8">
        <f t="shared" si="1"/>
        <v>-44668345811</v>
      </c>
    </row>
    <row r="12" spans="1:17" hidden="1">
      <c r="A12" s="1" t="s">
        <v>49</v>
      </c>
      <c r="C12" s="8">
        <v>19534256</v>
      </c>
      <c r="D12" s="8"/>
      <c r="E12" s="8">
        <v>253793615200</v>
      </c>
      <c r="F12" s="8"/>
      <c r="G12" s="8">
        <v>210897473862</v>
      </c>
      <c r="H12" s="8"/>
      <c r="I12" s="8">
        <f t="shared" si="0"/>
        <v>42896141338</v>
      </c>
      <c r="J12" s="8"/>
      <c r="K12" s="8">
        <v>19534256</v>
      </c>
      <c r="L12" s="8"/>
      <c r="M12" s="8">
        <v>253793615200</v>
      </c>
      <c r="N12" s="8"/>
      <c r="O12" s="8">
        <v>113592685247</v>
      </c>
      <c r="P12" s="8"/>
      <c r="Q12" s="8">
        <f t="shared" si="1"/>
        <v>140200929953</v>
      </c>
    </row>
    <row r="13" spans="1:17" hidden="1">
      <c r="A13" s="1" t="s">
        <v>89</v>
      </c>
      <c r="C13" s="8">
        <v>44588889</v>
      </c>
      <c r="D13" s="8"/>
      <c r="E13" s="8">
        <v>284114180557</v>
      </c>
      <c r="F13" s="8"/>
      <c r="G13" s="8">
        <v>370607557353</v>
      </c>
      <c r="H13" s="8"/>
      <c r="I13" s="8">
        <f t="shared" si="0"/>
        <v>-86493376796</v>
      </c>
      <c r="J13" s="8"/>
      <c r="K13" s="8">
        <v>44588889</v>
      </c>
      <c r="L13" s="8"/>
      <c r="M13" s="8">
        <v>284114180557</v>
      </c>
      <c r="N13" s="8"/>
      <c r="O13" s="8">
        <v>354584156309</v>
      </c>
      <c r="P13" s="8"/>
      <c r="Q13" s="8">
        <f t="shared" si="1"/>
        <v>-70469975752</v>
      </c>
    </row>
    <row r="14" spans="1:17" hidden="1">
      <c r="A14" s="1" t="s">
        <v>88</v>
      </c>
      <c r="C14" s="8">
        <v>50899669</v>
      </c>
      <c r="D14" s="8"/>
      <c r="E14" s="8">
        <v>1447574904885</v>
      </c>
      <c r="F14" s="8"/>
      <c r="G14" s="8">
        <v>1667671054353</v>
      </c>
      <c r="H14" s="8"/>
      <c r="I14" s="8">
        <f t="shared" si="0"/>
        <v>-220096149468</v>
      </c>
      <c r="J14" s="8"/>
      <c r="K14" s="8">
        <v>50899669</v>
      </c>
      <c r="L14" s="8"/>
      <c r="M14" s="8">
        <v>1447574904885</v>
      </c>
      <c r="N14" s="8"/>
      <c r="O14" s="8">
        <v>1260872653970</v>
      </c>
      <c r="P14" s="8"/>
      <c r="Q14" s="8">
        <f t="shared" si="1"/>
        <v>186702250915</v>
      </c>
    </row>
    <row r="15" spans="1:17" hidden="1">
      <c r="A15" s="1" t="s">
        <v>98</v>
      </c>
      <c r="C15" s="8">
        <v>663903</v>
      </c>
      <c r="D15" s="8"/>
      <c r="E15" s="8">
        <v>2480762489</v>
      </c>
      <c r="F15" s="8"/>
      <c r="G15" s="8">
        <v>3418555385</v>
      </c>
      <c r="H15" s="8"/>
      <c r="I15" s="8">
        <f t="shared" si="0"/>
        <v>-937792896</v>
      </c>
      <c r="J15" s="8"/>
      <c r="K15" s="8">
        <v>663903</v>
      </c>
      <c r="L15" s="8"/>
      <c r="M15" s="8">
        <v>2480762489</v>
      </c>
      <c r="N15" s="8"/>
      <c r="O15" s="8">
        <v>1857107114</v>
      </c>
      <c r="P15" s="8"/>
      <c r="Q15" s="8">
        <f t="shared" si="1"/>
        <v>623655375</v>
      </c>
    </row>
    <row r="16" spans="1:17" hidden="1">
      <c r="A16" s="1" t="s">
        <v>82</v>
      </c>
      <c r="C16" s="8">
        <v>38650700</v>
      </c>
      <c r="D16" s="8"/>
      <c r="E16" s="8">
        <v>694646768296</v>
      </c>
      <c r="F16" s="8"/>
      <c r="G16" s="8">
        <v>620878969893</v>
      </c>
      <c r="H16" s="8"/>
      <c r="I16" s="8">
        <f t="shared" si="0"/>
        <v>73767798403</v>
      </c>
      <c r="J16" s="8"/>
      <c r="K16" s="8">
        <v>38650700</v>
      </c>
      <c r="L16" s="8"/>
      <c r="M16" s="8">
        <v>694646768296</v>
      </c>
      <c r="N16" s="8"/>
      <c r="O16" s="8">
        <v>829615587838</v>
      </c>
      <c r="P16" s="8"/>
      <c r="Q16" s="8">
        <f t="shared" si="1"/>
        <v>-134968819542</v>
      </c>
    </row>
    <row r="17" spans="1:19" hidden="1">
      <c r="A17" s="1" t="s">
        <v>44</v>
      </c>
      <c r="C17" s="8">
        <v>361300</v>
      </c>
      <c r="D17" s="8"/>
      <c r="E17" s="8">
        <v>1019260258689</v>
      </c>
      <c r="F17" s="8"/>
      <c r="G17" s="8">
        <v>743459876344</v>
      </c>
      <c r="H17" s="8"/>
      <c r="I17" s="8">
        <f t="shared" si="0"/>
        <v>275800382345</v>
      </c>
      <c r="J17" s="8"/>
      <c r="K17" s="8">
        <v>361300</v>
      </c>
      <c r="L17" s="8"/>
      <c r="M17" s="8">
        <v>1019260258689</v>
      </c>
      <c r="N17" s="8"/>
      <c r="O17" s="8">
        <v>493374466531</v>
      </c>
      <c r="P17" s="8"/>
      <c r="Q17" s="8">
        <f t="shared" si="1"/>
        <v>525885792158</v>
      </c>
    </row>
    <row r="18" spans="1:19" hidden="1">
      <c r="A18" s="1" t="s">
        <v>33</v>
      </c>
      <c r="C18" s="8">
        <v>1350876</v>
      </c>
      <c r="D18" s="8"/>
      <c r="E18" s="8">
        <v>51175567148</v>
      </c>
      <c r="F18" s="8"/>
      <c r="G18" s="8">
        <v>54760945376</v>
      </c>
      <c r="H18" s="8"/>
      <c r="I18" s="8">
        <f t="shared" si="0"/>
        <v>-3585378228</v>
      </c>
      <c r="J18" s="8"/>
      <c r="K18" s="8">
        <v>1350876</v>
      </c>
      <c r="L18" s="8"/>
      <c r="M18" s="8">
        <v>51175567148</v>
      </c>
      <c r="N18" s="8"/>
      <c r="O18" s="8">
        <v>67919921122</v>
      </c>
      <c r="P18" s="8"/>
      <c r="Q18" s="8">
        <f t="shared" si="1"/>
        <v>-16744353974</v>
      </c>
    </row>
    <row r="19" spans="1:19" hidden="1">
      <c r="A19" s="1" t="s">
        <v>78</v>
      </c>
      <c r="C19" s="8">
        <v>20403795</v>
      </c>
      <c r="D19" s="8"/>
      <c r="E19" s="8">
        <v>70379901696</v>
      </c>
      <c r="F19" s="8"/>
      <c r="G19" s="8">
        <v>70374763999</v>
      </c>
      <c r="H19" s="8"/>
      <c r="I19" s="8">
        <f t="shared" si="0"/>
        <v>5137697</v>
      </c>
      <c r="J19" s="8"/>
      <c r="K19" s="8">
        <v>20403795</v>
      </c>
      <c r="L19" s="8"/>
      <c r="M19" s="8">
        <v>70379901696</v>
      </c>
      <c r="N19" s="8"/>
      <c r="O19" s="8">
        <v>72665920999</v>
      </c>
      <c r="P19" s="8"/>
      <c r="Q19" s="8">
        <f t="shared" si="1"/>
        <v>-2286019303</v>
      </c>
    </row>
    <row r="20" spans="1:19" hidden="1">
      <c r="A20" s="1" t="s">
        <v>23</v>
      </c>
      <c r="C20" s="8">
        <v>17193258</v>
      </c>
      <c r="D20" s="8"/>
      <c r="E20" s="8">
        <v>238589775284</v>
      </c>
      <c r="F20" s="8"/>
      <c r="G20" s="8">
        <v>290941130357</v>
      </c>
      <c r="H20" s="8"/>
      <c r="I20" s="8">
        <f t="shared" si="0"/>
        <v>-52351355073</v>
      </c>
      <c r="J20" s="8"/>
      <c r="K20" s="8">
        <v>17193258</v>
      </c>
      <c r="L20" s="8"/>
      <c r="M20" s="8">
        <v>238589775284</v>
      </c>
      <c r="N20" s="8"/>
      <c r="O20" s="8">
        <v>271466526327</v>
      </c>
      <c r="P20" s="8"/>
      <c r="Q20" s="8">
        <f t="shared" si="1"/>
        <v>-32876751043</v>
      </c>
    </row>
    <row r="21" spans="1:19" hidden="1">
      <c r="A21" s="1" t="s">
        <v>90</v>
      </c>
      <c r="C21" s="8">
        <v>1168899</v>
      </c>
      <c r="D21" s="8"/>
      <c r="E21" s="8">
        <v>18823493625</v>
      </c>
      <c r="F21" s="8"/>
      <c r="G21" s="8">
        <v>22506856266</v>
      </c>
      <c r="H21" s="8"/>
      <c r="I21" s="8">
        <f t="shared" si="0"/>
        <v>-3683362641</v>
      </c>
      <c r="J21" s="8"/>
      <c r="K21" s="8">
        <v>1168899</v>
      </c>
      <c r="L21" s="8"/>
      <c r="M21" s="8">
        <v>18823493625</v>
      </c>
      <c r="N21" s="8"/>
      <c r="O21" s="8">
        <v>17445607699</v>
      </c>
      <c r="P21" s="8"/>
      <c r="Q21" s="8">
        <f t="shared" si="1"/>
        <v>1377885926</v>
      </c>
    </row>
    <row r="22" spans="1:19" hidden="1">
      <c r="A22" s="1" t="s">
        <v>93</v>
      </c>
      <c r="C22" s="8">
        <v>17620000</v>
      </c>
      <c r="D22" s="8"/>
      <c r="E22" s="8">
        <v>1106082417150</v>
      </c>
      <c r="F22" s="8"/>
      <c r="G22" s="8">
        <v>1071927853200</v>
      </c>
      <c r="H22" s="8"/>
      <c r="I22" s="8">
        <f t="shared" si="0"/>
        <v>34154563950</v>
      </c>
      <c r="J22" s="8"/>
      <c r="K22" s="8">
        <v>17620000</v>
      </c>
      <c r="L22" s="8"/>
      <c r="M22" s="8">
        <v>1106082417150</v>
      </c>
      <c r="N22" s="8"/>
      <c r="O22" s="8">
        <v>876633808094</v>
      </c>
      <c r="P22" s="8"/>
      <c r="Q22" s="8">
        <f t="shared" si="1"/>
        <v>229448609056</v>
      </c>
    </row>
    <row r="23" spans="1:19" hidden="1">
      <c r="A23" s="1" t="s">
        <v>15</v>
      </c>
      <c r="C23" s="8">
        <v>5550000</v>
      </c>
      <c r="D23" s="8"/>
      <c r="E23" s="8">
        <v>32375911055</v>
      </c>
      <c r="F23" s="8"/>
      <c r="G23" s="8">
        <v>29962282725</v>
      </c>
      <c r="H23" s="8"/>
      <c r="I23" s="8">
        <f t="shared" si="0"/>
        <v>2413628330</v>
      </c>
      <c r="J23" s="8"/>
      <c r="K23" s="8">
        <v>5550000</v>
      </c>
      <c r="L23" s="8"/>
      <c r="M23" s="8">
        <v>32375911055</v>
      </c>
      <c r="N23" s="8"/>
      <c r="O23" s="8">
        <v>16654245750</v>
      </c>
      <c r="P23" s="8"/>
      <c r="Q23" s="8">
        <f t="shared" si="1"/>
        <v>15721665305</v>
      </c>
    </row>
    <row r="24" spans="1:19" hidden="1">
      <c r="A24" s="1" t="s">
        <v>75</v>
      </c>
      <c r="C24" s="8">
        <v>3762373</v>
      </c>
      <c r="D24" s="8"/>
      <c r="E24" s="8">
        <v>32650085468</v>
      </c>
      <c r="F24" s="8"/>
      <c r="G24" s="8">
        <v>34968877334</v>
      </c>
      <c r="H24" s="8"/>
      <c r="I24" s="8">
        <f t="shared" si="0"/>
        <v>-2318791866</v>
      </c>
      <c r="J24" s="8"/>
      <c r="K24" s="8">
        <v>3762373</v>
      </c>
      <c r="L24" s="8"/>
      <c r="M24" s="8">
        <v>32650085468</v>
      </c>
      <c r="N24" s="8"/>
      <c r="O24" s="8">
        <v>29770295147</v>
      </c>
      <c r="P24" s="8"/>
      <c r="Q24" s="8">
        <f t="shared" si="1"/>
        <v>2879790321</v>
      </c>
    </row>
    <row r="25" spans="1:19" hidden="1">
      <c r="A25" s="1" t="s">
        <v>76</v>
      </c>
      <c r="C25" s="8">
        <v>1159359</v>
      </c>
      <c r="D25" s="8"/>
      <c r="E25" s="8">
        <v>61518358248</v>
      </c>
      <c r="F25" s="8"/>
      <c r="G25" s="8">
        <v>71948128614</v>
      </c>
      <c r="H25" s="8"/>
      <c r="I25" s="8">
        <f t="shared" si="0"/>
        <v>-10429770366</v>
      </c>
      <c r="J25" s="8"/>
      <c r="K25" s="8">
        <v>1159359</v>
      </c>
      <c r="L25" s="8"/>
      <c r="M25" s="8">
        <v>61518358248</v>
      </c>
      <c r="N25" s="8"/>
      <c r="O25" s="8">
        <v>72939244994</v>
      </c>
      <c r="P25" s="8"/>
      <c r="Q25" s="8">
        <f t="shared" si="1"/>
        <v>-11420886746</v>
      </c>
    </row>
    <row r="26" spans="1:19">
      <c r="A26" s="1" t="s">
        <v>62</v>
      </c>
      <c r="C26" s="8">
        <v>27420192</v>
      </c>
      <c r="D26" s="8"/>
      <c r="E26" s="8">
        <v>96217357757</v>
      </c>
      <c r="F26" s="8"/>
      <c r="G26" s="8">
        <v>122411374982</v>
      </c>
      <c r="H26" s="8"/>
      <c r="I26" s="8">
        <f t="shared" si="0"/>
        <v>-26194017225</v>
      </c>
      <c r="J26" s="8"/>
      <c r="K26" s="8">
        <v>27420192</v>
      </c>
      <c r="L26" s="8"/>
      <c r="M26" s="8">
        <v>96217357757</v>
      </c>
      <c r="N26" s="8"/>
      <c r="O26" s="8">
        <v>128871293901</v>
      </c>
      <c r="P26" s="8"/>
      <c r="Q26" s="8">
        <f t="shared" si="1"/>
        <v>-32653936144</v>
      </c>
    </row>
    <row r="27" spans="1:19" hidden="1">
      <c r="A27" s="1" t="s">
        <v>107</v>
      </c>
      <c r="C27" s="8">
        <v>3200000</v>
      </c>
      <c r="D27" s="8"/>
      <c r="E27" s="8">
        <v>28787688000</v>
      </c>
      <c r="F27" s="8"/>
      <c r="G27" s="8">
        <v>28047443863</v>
      </c>
      <c r="H27" s="8"/>
      <c r="I27" s="8">
        <f t="shared" si="0"/>
        <v>740244137</v>
      </c>
      <c r="J27" s="8"/>
      <c r="K27" s="8">
        <v>3200000</v>
      </c>
      <c r="L27" s="8"/>
      <c r="M27" s="8">
        <v>28787688000</v>
      </c>
      <c r="N27" s="8"/>
      <c r="O27" s="8">
        <v>28047443863</v>
      </c>
      <c r="P27" s="8"/>
      <c r="Q27" s="8">
        <f t="shared" si="1"/>
        <v>740244137</v>
      </c>
    </row>
    <row r="28" spans="1:19" hidden="1">
      <c r="A28" s="1" t="s">
        <v>39</v>
      </c>
      <c r="C28" s="8">
        <v>8700000</v>
      </c>
      <c r="D28" s="8"/>
      <c r="E28" s="8">
        <v>232551039150</v>
      </c>
      <c r="F28" s="8"/>
      <c r="G28" s="8">
        <v>246042285750</v>
      </c>
      <c r="H28" s="8"/>
      <c r="I28" s="8">
        <f t="shared" si="0"/>
        <v>-13491246600</v>
      </c>
      <c r="J28" s="8"/>
      <c r="K28" s="8">
        <v>8700000</v>
      </c>
      <c r="L28" s="8"/>
      <c r="M28" s="8">
        <v>232551039150</v>
      </c>
      <c r="N28" s="8"/>
      <c r="O28" s="8">
        <v>145376830341</v>
      </c>
      <c r="P28" s="8"/>
      <c r="Q28" s="8">
        <f t="shared" si="1"/>
        <v>87174208809</v>
      </c>
    </row>
    <row r="29" spans="1:19" hidden="1">
      <c r="A29" s="1" t="s">
        <v>28</v>
      </c>
      <c r="C29" s="8">
        <v>158909690</v>
      </c>
      <c r="D29" s="8"/>
      <c r="E29" s="8">
        <v>363633536247</v>
      </c>
      <c r="F29" s="8"/>
      <c r="G29" s="8">
        <v>389697625508</v>
      </c>
      <c r="H29" s="8"/>
      <c r="I29" s="8">
        <f t="shared" si="0"/>
        <v>-26064089261</v>
      </c>
      <c r="J29" s="8"/>
      <c r="K29" s="8">
        <v>158909690</v>
      </c>
      <c r="L29" s="8"/>
      <c r="M29" s="8">
        <v>363633536247</v>
      </c>
      <c r="N29" s="8"/>
      <c r="O29" s="8">
        <v>352591790715</v>
      </c>
      <c r="P29" s="8"/>
      <c r="Q29" s="8">
        <f t="shared" si="1"/>
        <v>11041745532</v>
      </c>
    </row>
    <row r="30" spans="1:19" s="18" customFormat="1">
      <c r="A30" s="18" t="s">
        <v>55</v>
      </c>
      <c r="C30" s="19">
        <v>464257035</v>
      </c>
      <c r="D30" s="19"/>
      <c r="E30" s="19">
        <v>435189507420</v>
      </c>
      <c r="F30" s="19"/>
      <c r="G30" s="19">
        <v>499337271504</v>
      </c>
      <c r="H30" s="19"/>
      <c r="I30" s="19">
        <f t="shared" si="0"/>
        <v>-64147764084</v>
      </c>
      <c r="J30" s="19"/>
      <c r="K30" s="19">
        <v>464257035</v>
      </c>
      <c r="L30" s="19"/>
      <c r="M30" s="19">
        <v>435189507420</v>
      </c>
      <c r="N30" s="19"/>
      <c r="O30" s="19">
        <v>457978427711</v>
      </c>
      <c r="P30" s="19"/>
      <c r="Q30" s="19">
        <f>M30-O30</f>
        <v>-22788920291</v>
      </c>
      <c r="S30" s="20"/>
    </row>
    <row r="31" spans="1:19" hidden="1">
      <c r="A31" s="1" t="s">
        <v>103</v>
      </c>
      <c r="C31" s="8">
        <v>218487</v>
      </c>
      <c r="D31" s="8"/>
      <c r="E31" s="8">
        <v>7810044604</v>
      </c>
      <c r="F31" s="8"/>
      <c r="G31" s="8">
        <v>8252234000</v>
      </c>
      <c r="H31" s="8"/>
      <c r="I31" s="8">
        <f t="shared" si="0"/>
        <v>-442189396</v>
      </c>
      <c r="J31" s="8"/>
      <c r="K31" s="8">
        <v>218487</v>
      </c>
      <c r="L31" s="8"/>
      <c r="M31" s="8">
        <v>7810044604</v>
      </c>
      <c r="N31" s="8"/>
      <c r="O31" s="8">
        <v>8252234000</v>
      </c>
      <c r="P31" s="8"/>
      <c r="Q31" s="8">
        <f t="shared" si="1"/>
        <v>-442189396</v>
      </c>
    </row>
    <row r="32" spans="1:19" hidden="1">
      <c r="A32" s="1" t="s">
        <v>21</v>
      </c>
      <c r="C32" s="8">
        <v>101718731</v>
      </c>
      <c r="D32" s="8"/>
      <c r="E32" s="8">
        <v>684538425807</v>
      </c>
      <c r="F32" s="8"/>
      <c r="G32" s="8">
        <v>767969163002</v>
      </c>
      <c r="H32" s="8"/>
      <c r="I32" s="8">
        <f t="shared" si="0"/>
        <v>-83430737195</v>
      </c>
      <c r="J32" s="8"/>
      <c r="K32" s="8">
        <v>101718731</v>
      </c>
      <c r="L32" s="8"/>
      <c r="M32" s="8">
        <v>684538425807</v>
      </c>
      <c r="N32" s="8"/>
      <c r="O32" s="8">
        <v>699606479107</v>
      </c>
      <c r="P32" s="8"/>
      <c r="Q32" s="8">
        <f t="shared" si="1"/>
        <v>-15068053300</v>
      </c>
    </row>
    <row r="33" spans="1:17" hidden="1">
      <c r="A33" s="1" t="s">
        <v>67</v>
      </c>
      <c r="C33" s="8">
        <v>6601911</v>
      </c>
      <c r="D33" s="8"/>
      <c r="E33" s="8">
        <v>130399450739</v>
      </c>
      <c r="F33" s="8"/>
      <c r="G33" s="8">
        <v>141227789627</v>
      </c>
      <c r="H33" s="8"/>
      <c r="I33" s="8">
        <f t="shared" si="0"/>
        <v>-10828338888</v>
      </c>
      <c r="J33" s="8"/>
      <c r="K33" s="8">
        <v>6601911</v>
      </c>
      <c r="L33" s="8"/>
      <c r="M33" s="8">
        <v>130399450739</v>
      </c>
      <c r="N33" s="8"/>
      <c r="O33" s="8">
        <v>121041784644</v>
      </c>
      <c r="P33" s="8"/>
      <c r="Q33" s="8">
        <f t="shared" si="1"/>
        <v>9357666095</v>
      </c>
    </row>
    <row r="34" spans="1:17" hidden="1">
      <c r="A34" s="1" t="s">
        <v>85</v>
      </c>
      <c r="C34" s="8">
        <v>74303752</v>
      </c>
      <c r="D34" s="8"/>
      <c r="E34" s="8">
        <v>148535767442</v>
      </c>
      <c r="F34" s="8"/>
      <c r="G34" s="8">
        <v>188125608988</v>
      </c>
      <c r="H34" s="8"/>
      <c r="I34" s="8">
        <f t="shared" si="0"/>
        <v>-39589841546</v>
      </c>
      <c r="J34" s="8"/>
      <c r="K34" s="8">
        <v>74303752</v>
      </c>
      <c r="L34" s="8"/>
      <c r="M34" s="8">
        <v>148535767442</v>
      </c>
      <c r="N34" s="8"/>
      <c r="O34" s="8">
        <v>182733709265</v>
      </c>
      <c r="P34" s="8"/>
      <c r="Q34" s="8">
        <f t="shared" si="1"/>
        <v>-34197941823</v>
      </c>
    </row>
    <row r="35" spans="1:17" hidden="1">
      <c r="A35" s="1" t="s">
        <v>68</v>
      </c>
      <c r="C35" s="8">
        <v>6470000</v>
      </c>
      <c r="D35" s="8"/>
      <c r="E35" s="8">
        <v>107084533275</v>
      </c>
      <c r="F35" s="8"/>
      <c r="G35" s="8">
        <v>114094872090</v>
      </c>
      <c r="H35" s="8"/>
      <c r="I35" s="8">
        <f t="shared" si="0"/>
        <v>-7010338815</v>
      </c>
      <c r="J35" s="8"/>
      <c r="K35" s="8">
        <v>6470000</v>
      </c>
      <c r="L35" s="8"/>
      <c r="M35" s="8">
        <v>107084533275</v>
      </c>
      <c r="N35" s="8"/>
      <c r="O35" s="8">
        <v>82981128462</v>
      </c>
      <c r="P35" s="8"/>
      <c r="Q35" s="8">
        <f t="shared" si="1"/>
        <v>24103404813</v>
      </c>
    </row>
    <row r="36" spans="1:17" hidden="1">
      <c r="A36" s="1" t="s">
        <v>31</v>
      </c>
      <c r="C36" s="8">
        <v>770476</v>
      </c>
      <c r="D36" s="8"/>
      <c r="E36" s="8">
        <v>105922817656</v>
      </c>
      <c r="F36" s="8"/>
      <c r="G36" s="8">
        <v>101633824317</v>
      </c>
      <c r="H36" s="8"/>
      <c r="I36" s="8">
        <f t="shared" si="0"/>
        <v>4288993339</v>
      </c>
      <c r="J36" s="8"/>
      <c r="K36" s="8">
        <v>770476</v>
      </c>
      <c r="L36" s="8"/>
      <c r="M36" s="8">
        <v>105922817656</v>
      </c>
      <c r="N36" s="8"/>
      <c r="O36" s="8">
        <v>133079011139</v>
      </c>
      <c r="P36" s="8"/>
      <c r="Q36" s="8">
        <f t="shared" si="1"/>
        <v>-27156193483</v>
      </c>
    </row>
    <row r="37" spans="1:17" hidden="1">
      <c r="A37" s="1" t="s">
        <v>25</v>
      </c>
      <c r="C37" s="8">
        <v>24544028</v>
      </c>
      <c r="D37" s="8"/>
      <c r="E37" s="8">
        <v>313758164689</v>
      </c>
      <c r="F37" s="8"/>
      <c r="G37" s="8">
        <v>435560942322</v>
      </c>
      <c r="H37" s="8"/>
      <c r="I37" s="8">
        <f t="shared" si="0"/>
        <v>-121802777633</v>
      </c>
      <c r="J37" s="8"/>
      <c r="K37" s="8">
        <v>24544028</v>
      </c>
      <c r="L37" s="8"/>
      <c r="M37" s="8">
        <v>313758164689</v>
      </c>
      <c r="N37" s="8"/>
      <c r="O37" s="8">
        <v>323980793718</v>
      </c>
      <c r="P37" s="8"/>
      <c r="Q37" s="8">
        <f t="shared" si="1"/>
        <v>-10222629029</v>
      </c>
    </row>
    <row r="38" spans="1:17" hidden="1">
      <c r="A38" s="1" t="s">
        <v>73</v>
      </c>
      <c r="C38" s="8">
        <v>7730322</v>
      </c>
      <c r="D38" s="8"/>
      <c r="E38" s="8">
        <v>55941897532</v>
      </c>
      <c r="F38" s="8"/>
      <c r="G38" s="8">
        <v>67545230674</v>
      </c>
      <c r="H38" s="8"/>
      <c r="I38" s="8">
        <f t="shared" si="0"/>
        <v>-11603333142</v>
      </c>
      <c r="J38" s="8"/>
      <c r="K38" s="8">
        <v>7730322</v>
      </c>
      <c r="L38" s="8"/>
      <c r="M38" s="8">
        <v>55941897532</v>
      </c>
      <c r="N38" s="8"/>
      <c r="O38" s="8">
        <v>76612736045</v>
      </c>
      <c r="P38" s="8"/>
      <c r="Q38" s="8">
        <f t="shared" si="1"/>
        <v>-20670838513</v>
      </c>
    </row>
    <row r="39" spans="1:17" hidden="1">
      <c r="A39" s="1" t="s">
        <v>77</v>
      </c>
      <c r="C39" s="8">
        <v>2750000</v>
      </c>
      <c r="D39" s="8"/>
      <c r="E39" s="8">
        <v>120280050000</v>
      </c>
      <c r="F39" s="8"/>
      <c r="G39" s="8">
        <v>122877005625</v>
      </c>
      <c r="H39" s="8"/>
      <c r="I39" s="8">
        <f t="shared" si="0"/>
        <v>-2596955625</v>
      </c>
      <c r="J39" s="8"/>
      <c r="K39" s="8">
        <v>2750000</v>
      </c>
      <c r="L39" s="8"/>
      <c r="M39" s="8">
        <v>120280050000</v>
      </c>
      <c r="N39" s="8"/>
      <c r="O39" s="8">
        <v>119733619500</v>
      </c>
      <c r="P39" s="8"/>
      <c r="Q39" s="8">
        <f t="shared" si="1"/>
        <v>546430500</v>
      </c>
    </row>
    <row r="40" spans="1:17" hidden="1">
      <c r="A40" s="1" t="s">
        <v>43</v>
      </c>
      <c r="C40" s="8">
        <v>4500</v>
      </c>
      <c r="D40" s="8"/>
      <c r="E40" s="8">
        <v>12694914995</v>
      </c>
      <c r="F40" s="8"/>
      <c r="G40" s="8">
        <v>9259810250</v>
      </c>
      <c r="H40" s="8"/>
      <c r="I40" s="8">
        <f t="shared" si="0"/>
        <v>3435104745</v>
      </c>
      <c r="J40" s="8"/>
      <c r="K40" s="8">
        <v>4500</v>
      </c>
      <c r="L40" s="8"/>
      <c r="M40" s="8">
        <v>12694914995</v>
      </c>
      <c r="N40" s="8"/>
      <c r="O40" s="8">
        <v>6967684403</v>
      </c>
      <c r="P40" s="8"/>
      <c r="Q40" s="8">
        <f t="shared" si="1"/>
        <v>5727230592</v>
      </c>
    </row>
    <row r="41" spans="1:17" hidden="1">
      <c r="A41" s="1" t="s">
        <v>92</v>
      </c>
      <c r="C41" s="8">
        <v>100601063</v>
      </c>
      <c r="D41" s="8"/>
      <c r="E41" s="8">
        <v>787019570133</v>
      </c>
      <c r="F41" s="8"/>
      <c r="G41" s="8">
        <v>786019545266</v>
      </c>
      <c r="H41" s="8"/>
      <c r="I41" s="8">
        <f t="shared" si="0"/>
        <v>1000024867</v>
      </c>
      <c r="J41" s="8"/>
      <c r="K41" s="8">
        <v>100601063</v>
      </c>
      <c r="L41" s="8"/>
      <c r="M41" s="8">
        <v>787019570133</v>
      </c>
      <c r="N41" s="8"/>
      <c r="O41" s="8">
        <v>718724049775</v>
      </c>
      <c r="P41" s="8"/>
      <c r="Q41" s="8">
        <f t="shared" si="1"/>
        <v>68295520358</v>
      </c>
    </row>
    <row r="42" spans="1:17" hidden="1">
      <c r="A42" s="1" t="s">
        <v>27</v>
      </c>
      <c r="C42" s="8">
        <v>10364570</v>
      </c>
      <c r="D42" s="8"/>
      <c r="E42" s="8">
        <v>342468422874</v>
      </c>
      <c r="F42" s="8"/>
      <c r="G42" s="8">
        <v>347207757246</v>
      </c>
      <c r="H42" s="8"/>
      <c r="I42" s="8">
        <f t="shared" si="0"/>
        <v>-4739334372</v>
      </c>
      <c r="J42" s="8"/>
      <c r="K42" s="8">
        <v>10364570</v>
      </c>
      <c r="L42" s="8"/>
      <c r="M42" s="8">
        <v>342468422874</v>
      </c>
      <c r="N42" s="8"/>
      <c r="O42" s="8">
        <v>232897407200</v>
      </c>
      <c r="P42" s="8"/>
      <c r="Q42" s="8">
        <f t="shared" si="1"/>
        <v>109571015674</v>
      </c>
    </row>
    <row r="43" spans="1:17" hidden="1">
      <c r="A43" s="1" t="s">
        <v>24</v>
      </c>
      <c r="C43" s="8">
        <v>25205961</v>
      </c>
      <c r="D43" s="8"/>
      <c r="E43" s="8">
        <v>97292391820</v>
      </c>
      <c r="F43" s="8"/>
      <c r="G43" s="8">
        <v>104583683610</v>
      </c>
      <c r="H43" s="8"/>
      <c r="I43" s="8">
        <f t="shared" si="0"/>
        <v>-7291291790</v>
      </c>
      <c r="J43" s="8"/>
      <c r="K43" s="8">
        <v>25205961</v>
      </c>
      <c r="L43" s="8"/>
      <c r="M43" s="8">
        <v>97292391820</v>
      </c>
      <c r="N43" s="8"/>
      <c r="O43" s="8">
        <v>90903863512</v>
      </c>
      <c r="P43" s="8"/>
      <c r="Q43" s="8">
        <f t="shared" si="1"/>
        <v>6388528308</v>
      </c>
    </row>
    <row r="44" spans="1:17">
      <c r="A44" s="1" t="s">
        <v>64</v>
      </c>
      <c r="C44" s="8">
        <v>93719812</v>
      </c>
      <c r="D44" s="8"/>
      <c r="E44" s="8">
        <v>1626611647410</v>
      </c>
      <c r="F44" s="8"/>
      <c r="G44" s="8">
        <v>1752380589220</v>
      </c>
      <c r="H44" s="8"/>
      <c r="I44" s="8">
        <f t="shared" si="0"/>
        <v>-125768941810</v>
      </c>
      <c r="J44" s="8"/>
      <c r="K44" s="8">
        <v>93719812</v>
      </c>
      <c r="L44" s="8"/>
      <c r="M44" s="8">
        <v>1626611647410</v>
      </c>
      <c r="N44" s="8"/>
      <c r="O44" s="8">
        <v>1342125841250</v>
      </c>
      <c r="P44" s="8"/>
      <c r="Q44" s="8">
        <f t="shared" si="1"/>
        <v>284485806160</v>
      </c>
    </row>
    <row r="45" spans="1:17">
      <c r="A45" s="1" t="s">
        <v>57</v>
      </c>
      <c r="C45" s="8">
        <v>6732355</v>
      </c>
      <c r="D45" s="8"/>
      <c r="E45" s="8">
        <v>69666816847</v>
      </c>
      <c r="F45" s="8"/>
      <c r="G45" s="8">
        <v>75020654837</v>
      </c>
      <c r="H45" s="8"/>
      <c r="I45" s="8">
        <f t="shared" si="0"/>
        <v>-5353837990</v>
      </c>
      <c r="J45" s="8"/>
      <c r="K45" s="8">
        <v>6732355</v>
      </c>
      <c r="L45" s="8"/>
      <c r="M45" s="8">
        <v>69666816847</v>
      </c>
      <c r="N45" s="8"/>
      <c r="O45" s="8">
        <v>62044460944</v>
      </c>
      <c r="P45" s="8"/>
      <c r="Q45" s="8">
        <f t="shared" si="1"/>
        <v>7622355903</v>
      </c>
    </row>
    <row r="46" spans="1:17">
      <c r="A46" s="1" t="s">
        <v>56</v>
      </c>
      <c r="C46" s="8">
        <v>5420000</v>
      </c>
      <c r="D46" s="8"/>
      <c r="E46" s="8">
        <v>124726435650</v>
      </c>
      <c r="F46" s="8"/>
      <c r="G46" s="8">
        <v>139219485840</v>
      </c>
      <c r="H46" s="8"/>
      <c r="I46" s="8">
        <f t="shared" si="0"/>
        <v>-14493050190</v>
      </c>
      <c r="J46" s="8"/>
      <c r="K46" s="8">
        <v>5420000</v>
      </c>
      <c r="L46" s="8"/>
      <c r="M46" s="8">
        <v>124726435650</v>
      </c>
      <c r="N46" s="8"/>
      <c r="O46" s="8">
        <v>99765545198</v>
      </c>
      <c r="P46" s="8"/>
      <c r="Q46" s="8">
        <f t="shared" si="1"/>
        <v>24960890452</v>
      </c>
    </row>
    <row r="47" spans="1:17" hidden="1">
      <c r="A47" s="1" t="s">
        <v>86</v>
      </c>
      <c r="C47" s="8">
        <v>33301032</v>
      </c>
      <c r="D47" s="8"/>
      <c r="E47" s="8">
        <v>934163580057</v>
      </c>
      <c r="F47" s="8"/>
      <c r="G47" s="8">
        <v>1095043629635</v>
      </c>
      <c r="H47" s="8"/>
      <c r="I47" s="8">
        <f t="shared" si="0"/>
        <v>-160880049578</v>
      </c>
      <c r="J47" s="8"/>
      <c r="K47" s="8">
        <v>33301032</v>
      </c>
      <c r="L47" s="8"/>
      <c r="M47" s="8">
        <v>934163580057</v>
      </c>
      <c r="N47" s="8"/>
      <c r="O47" s="8">
        <v>1125580530873</v>
      </c>
      <c r="P47" s="8"/>
      <c r="Q47" s="8">
        <f t="shared" si="1"/>
        <v>-191416950816</v>
      </c>
    </row>
    <row r="48" spans="1:17" hidden="1">
      <c r="A48" s="1" t="s">
        <v>70</v>
      </c>
      <c r="C48" s="8">
        <v>11741531</v>
      </c>
      <c r="D48" s="8"/>
      <c r="E48" s="8">
        <v>168655615468</v>
      </c>
      <c r="F48" s="8"/>
      <c r="G48" s="8">
        <v>195617170605</v>
      </c>
      <c r="H48" s="8"/>
      <c r="I48" s="8">
        <f t="shared" si="0"/>
        <v>-26961555137</v>
      </c>
      <c r="J48" s="8"/>
      <c r="K48" s="8">
        <v>11741531</v>
      </c>
      <c r="L48" s="8"/>
      <c r="M48" s="8">
        <v>168655615468</v>
      </c>
      <c r="N48" s="8"/>
      <c r="O48" s="8">
        <v>136269999835</v>
      </c>
      <c r="P48" s="8"/>
      <c r="Q48" s="8">
        <f t="shared" si="1"/>
        <v>32385615633</v>
      </c>
    </row>
    <row r="49" spans="1:17" hidden="1">
      <c r="A49" s="1" t="s">
        <v>84</v>
      </c>
      <c r="C49" s="8">
        <v>26533395</v>
      </c>
      <c r="D49" s="8"/>
      <c r="E49" s="8">
        <v>228939524881</v>
      </c>
      <c r="F49" s="8"/>
      <c r="G49" s="8">
        <v>207311597416</v>
      </c>
      <c r="H49" s="8"/>
      <c r="I49" s="8">
        <f t="shared" si="0"/>
        <v>21627927465</v>
      </c>
      <c r="J49" s="8"/>
      <c r="K49" s="8">
        <v>26533395</v>
      </c>
      <c r="L49" s="8"/>
      <c r="M49" s="8">
        <v>228939524881</v>
      </c>
      <c r="N49" s="8"/>
      <c r="O49" s="8">
        <v>148887443475</v>
      </c>
      <c r="P49" s="8"/>
      <c r="Q49" s="8">
        <f t="shared" si="1"/>
        <v>80052081406</v>
      </c>
    </row>
    <row r="50" spans="1:17" hidden="1">
      <c r="A50" s="1" t="s">
        <v>99</v>
      </c>
      <c r="C50" s="8">
        <v>3110358</v>
      </c>
      <c r="D50" s="8"/>
      <c r="E50" s="8">
        <v>64774286199</v>
      </c>
      <c r="F50" s="8"/>
      <c r="G50" s="8">
        <v>67271647457</v>
      </c>
      <c r="H50" s="8"/>
      <c r="I50" s="8">
        <f t="shared" si="0"/>
        <v>-2497361258</v>
      </c>
      <c r="J50" s="8"/>
      <c r="K50" s="8">
        <v>3110358</v>
      </c>
      <c r="L50" s="8"/>
      <c r="M50" s="8">
        <v>64774286199</v>
      </c>
      <c r="N50" s="8"/>
      <c r="O50" s="8">
        <v>32403246960</v>
      </c>
      <c r="P50" s="8"/>
      <c r="Q50" s="8">
        <f t="shared" si="1"/>
        <v>32371039239</v>
      </c>
    </row>
    <row r="51" spans="1:17" hidden="1">
      <c r="A51" s="1" t="s">
        <v>52</v>
      </c>
      <c r="C51" s="8">
        <v>2028232</v>
      </c>
      <c r="D51" s="8"/>
      <c r="E51" s="8">
        <v>41532978803</v>
      </c>
      <c r="F51" s="8"/>
      <c r="G51" s="8">
        <v>41331362401</v>
      </c>
      <c r="H51" s="8"/>
      <c r="I51" s="8">
        <f t="shared" si="0"/>
        <v>201616402</v>
      </c>
      <c r="J51" s="8"/>
      <c r="K51" s="8">
        <v>2028232</v>
      </c>
      <c r="L51" s="8"/>
      <c r="M51" s="8">
        <v>41532978803</v>
      </c>
      <c r="N51" s="8"/>
      <c r="O51" s="8">
        <v>32709535821</v>
      </c>
      <c r="P51" s="8"/>
      <c r="Q51" s="8">
        <f t="shared" si="1"/>
        <v>8823442982</v>
      </c>
    </row>
    <row r="52" spans="1:17" hidden="1">
      <c r="A52" s="1" t="s">
        <v>108</v>
      </c>
      <c r="C52" s="8">
        <v>7623682</v>
      </c>
      <c r="D52" s="8"/>
      <c r="E52" s="8">
        <v>15611341449</v>
      </c>
      <c r="F52" s="8"/>
      <c r="G52" s="8">
        <v>6236171876</v>
      </c>
      <c r="H52" s="8"/>
      <c r="I52" s="8">
        <f t="shared" si="0"/>
        <v>9375169573</v>
      </c>
      <c r="J52" s="8"/>
      <c r="K52" s="8">
        <v>7623682</v>
      </c>
      <c r="L52" s="8"/>
      <c r="M52" s="8">
        <v>15611341449</v>
      </c>
      <c r="N52" s="8"/>
      <c r="O52" s="8">
        <v>6236171876</v>
      </c>
      <c r="P52" s="8"/>
      <c r="Q52" s="8">
        <f t="shared" si="1"/>
        <v>9375169573</v>
      </c>
    </row>
    <row r="53" spans="1:17" hidden="1">
      <c r="A53" s="1" t="s">
        <v>46</v>
      </c>
      <c r="C53" s="8">
        <v>9145195</v>
      </c>
      <c r="D53" s="8"/>
      <c r="E53" s="8">
        <v>61017322674</v>
      </c>
      <c r="F53" s="8"/>
      <c r="G53" s="8">
        <v>63153880427</v>
      </c>
      <c r="H53" s="8"/>
      <c r="I53" s="8">
        <f t="shared" si="0"/>
        <v>-2136557753</v>
      </c>
      <c r="J53" s="8"/>
      <c r="K53" s="8">
        <v>9145195</v>
      </c>
      <c r="L53" s="8"/>
      <c r="M53" s="8">
        <v>61017322674</v>
      </c>
      <c r="N53" s="8"/>
      <c r="O53" s="8">
        <v>44179856320</v>
      </c>
      <c r="P53" s="8"/>
      <c r="Q53" s="8">
        <f t="shared" si="1"/>
        <v>16837466354</v>
      </c>
    </row>
    <row r="54" spans="1:17" hidden="1">
      <c r="A54" s="1" t="s">
        <v>32</v>
      </c>
      <c r="C54" s="8">
        <v>2643174</v>
      </c>
      <c r="D54" s="8"/>
      <c r="E54" s="8">
        <v>257043151231</v>
      </c>
      <c r="F54" s="8"/>
      <c r="G54" s="8">
        <v>292592510692</v>
      </c>
      <c r="H54" s="8"/>
      <c r="I54" s="8">
        <f t="shared" si="0"/>
        <v>-35549359461</v>
      </c>
      <c r="J54" s="8"/>
      <c r="K54" s="8">
        <v>2643174</v>
      </c>
      <c r="L54" s="8"/>
      <c r="M54" s="8">
        <v>257043151231</v>
      </c>
      <c r="N54" s="8"/>
      <c r="O54" s="8">
        <v>332214414827</v>
      </c>
      <c r="P54" s="8"/>
      <c r="Q54" s="8">
        <f t="shared" si="1"/>
        <v>-75171263596</v>
      </c>
    </row>
    <row r="55" spans="1:17" hidden="1">
      <c r="A55" s="1" t="s">
        <v>22</v>
      </c>
      <c r="C55" s="8">
        <v>20400000</v>
      </c>
      <c r="D55" s="8"/>
      <c r="E55" s="8">
        <v>172773842400</v>
      </c>
      <c r="F55" s="8"/>
      <c r="G55" s="8">
        <v>195891469200</v>
      </c>
      <c r="H55" s="8"/>
      <c r="I55" s="8">
        <f t="shared" si="0"/>
        <v>-23117626800</v>
      </c>
      <c r="J55" s="8"/>
      <c r="K55" s="8">
        <v>20400000</v>
      </c>
      <c r="L55" s="8"/>
      <c r="M55" s="8">
        <v>172773842400</v>
      </c>
      <c r="N55" s="8"/>
      <c r="O55" s="8">
        <v>183321188414</v>
      </c>
      <c r="P55" s="8"/>
      <c r="Q55" s="8">
        <f t="shared" si="1"/>
        <v>-10547346014</v>
      </c>
    </row>
    <row r="56" spans="1:17" hidden="1">
      <c r="A56" s="1" t="s">
        <v>48</v>
      </c>
      <c r="C56" s="8">
        <v>77720182</v>
      </c>
      <c r="D56" s="8"/>
      <c r="E56" s="8">
        <v>299296511556</v>
      </c>
      <c r="F56" s="8"/>
      <c r="G56" s="8">
        <v>358939492176</v>
      </c>
      <c r="H56" s="8"/>
      <c r="I56" s="8">
        <f t="shared" si="0"/>
        <v>-59642980620</v>
      </c>
      <c r="J56" s="8"/>
      <c r="K56" s="8">
        <v>77720182</v>
      </c>
      <c r="L56" s="8"/>
      <c r="M56" s="8">
        <v>299296511556</v>
      </c>
      <c r="N56" s="8"/>
      <c r="O56" s="8">
        <v>339421811581</v>
      </c>
      <c r="P56" s="8"/>
      <c r="Q56" s="8">
        <f t="shared" si="1"/>
        <v>-40125300025</v>
      </c>
    </row>
    <row r="57" spans="1:17" hidden="1">
      <c r="A57" s="1" t="s">
        <v>65</v>
      </c>
      <c r="C57" s="8">
        <v>3591684</v>
      </c>
      <c r="D57" s="8"/>
      <c r="E57" s="8">
        <v>47735091230</v>
      </c>
      <c r="F57" s="8"/>
      <c r="G57" s="8">
        <v>51269701575</v>
      </c>
      <c r="H57" s="8"/>
      <c r="I57" s="8">
        <f t="shared" si="0"/>
        <v>-3534610345</v>
      </c>
      <c r="J57" s="8"/>
      <c r="K57" s="8">
        <v>3591684</v>
      </c>
      <c r="L57" s="8"/>
      <c r="M57" s="8">
        <v>47735091230</v>
      </c>
      <c r="N57" s="8"/>
      <c r="O57" s="8">
        <v>39584771866</v>
      </c>
      <c r="P57" s="8"/>
      <c r="Q57" s="8">
        <f t="shared" si="1"/>
        <v>8150319364</v>
      </c>
    </row>
    <row r="58" spans="1:17" hidden="1">
      <c r="A58" s="1" t="s">
        <v>81</v>
      </c>
      <c r="C58" s="8">
        <v>352499418</v>
      </c>
      <c r="D58" s="8"/>
      <c r="E58" s="8">
        <v>1113577703659</v>
      </c>
      <c r="F58" s="8"/>
      <c r="G58" s="8">
        <v>1164386000396</v>
      </c>
      <c r="H58" s="8"/>
      <c r="I58" s="8">
        <f t="shared" si="0"/>
        <v>-50808296737</v>
      </c>
      <c r="J58" s="8"/>
      <c r="K58" s="8">
        <v>352499418</v>
      </c>
      <c r="L58" s="8"/>
      <c r="M58" s="8">
        <v>1113577703659</v>
      </c>
      <c r="N58" s="8"/>
      <c r="O58" s="8">
        <v>1354194290033</v>
      </c>
      <c r="P58" s="8"/>
      <c r="Q58" s="8">
        <f t="shared" si="1"/>
        <v>-240616586374</v>
      </c>
    </row>
    <row r="59" spans="1:17" hidden="1">
      <c r="A59" s="1" t="s">
        <v>35</v>
      </c>
      <c r="C59" s="8">
        <v>14781376</v>
      </c>
      <c r="D59" s="8"/>
      <c r="E59" s="8">
        <v>407007922714</v>
      </c>
      <c r="F59" s="8"/>
      <c r="G59" s="8">
        <v>454761559856</v>
      </c>
      <c r="H59" s="8"/>
      <c r="I59" s="8">
        <f t="shared" si="0"/>
        <v>-47753637142</v>
      </c>
      <c r="J59" s="8"/>
      <c r="K59" s="8">
        <v>14781376</v>
      </c>
      <c r="L59" s="8"/>
      <c r="M59" s="8">
        <v>407007922714</v>
      </c>
      <c r="N59" s="8"/>
      <c r="O59" s="8">
        <v>308894488654</v>
      </c>
      <c r="P59" s="8"/>
      <c r="Q59" s="8">
        <f t="shared" si="1"/>
        <v>98113434060</v>
      </c>
    </row>
    <row r="60" spans="1:17" hidden="1">
      <c r="A60" s="1" t="s">
        <v>69</v>
      </c>
      <c r="C60" s="8">
        <v>3231469</v>
      </c>
      <c r="D60" s="8"/>
      <c r="E60" s="8">
        <v>91902236737</v>
      </c>
      <c r="F60" s="8"/>
      <c r="G60" s="8">
        <v>96656354541</v>
      </c>
      <c r="H60" s="8"/>
      <c r="I60" s="8">
        <f t="shared" si="0"/>
        <v>-4754117804</v>
      </c>
      <c r="J60" s="8"/>
      <c r="K60" s="8">
        <v>3231469</v>
      </c>
      <c r="L60" s="8"/>
      <c r="M60" s="8">
        <v>91902236737</v>
      </c>
      <c r="N60" s="8"/>
      <c r="O60" s="8">
        <v>101138577752</v>
      </c>
      <c r="P60" s="8"/>
      <c r="Q60" s="8">
        <f t="shared" si="1"/>
        <v>-9236341015</v>
      </c>
    </row>
    <row r="61" spans="1:17" hidden="1">
      <c r="A61" s="1" t="s">
        <v>20</v>
      </c>
      <c r="C61" s="8">
        <v>43442021</v>
      </c>
      <c r="D61" s="8"/>
      <c r="E61" s="8">
        <v>219804223563</v>
      </c>
      <c r="F61" s="8"/>
      <c r="G61" s="8">
        <v>204555031477</v>
      </c>
      <c r="H61" s="8"/>
      <c r="I61" s="8">
        <f t="shared" si="0"/>
        <v>15249192086</v>
      </c>
      <c r="J61" s="8"/>
      <c r="K61" s="8">
        <v>43442021</v>
      </c>
      <c r="L61" s="8"/>
      <c r="M61" s="8">
        <v>219804223563</v>
      </c>
      <c r="N61" s="8"/>
      <c r="O61" s="8">
        <v>123377290689</v>
      </c>
      <c r="P61" s="8"/>
      <c r="Q61" s="8">
        <f t="shared" si="1"/>
        <v>96426932874</v>
      </c>
    </row>
    <row r="62" spans="1:17" hidden="1">
      <c r="A62" s="1" t="s">
        <v>101</v>
      </c>
      <c r="C62" s="8">
        <v>2500000</v>
      </c>
      <c r="D62" s="8"/>
      <c r="E62" s="8">
        <v>46506629250</v>
      </c>
      <c r="F62" s="8"/>
      <c r="G62" s="8">
        <v>45065882700</v>
      </c>
      <c r="H62" s="8"/>
      <c r="I62" s="8">
        <f t="shared" si="0"/>
        <v>1440746550</v>
      </c>
      <c r="J62" s="8"/>
      <c r="K62" s="8">
        <v>2500000</v>
      </c>
      <c r="L62" s="8"/>
      <c r="M62" s="8">
        <v>46506629250</v>
      </c>
      <c r="N62" s="8"/>
      <c r="O62" s="8">
        <v>45065882700</v>
      </c>
      <c r="P62" s="8"/>
      <c r="Q62" s="8">
        <f t="shared" si="1"/>
        <v>1440746550</v>
      </c>
    </row>
    <row r="63" spans="1:17" hidden="1">
      <c r="A63" s="1" t="s">
        <v>26</v>
      </c>
      <c r="C63" s="8">
        <v>1100000</v>
      </c>
      <c r="D63" s="8"/>
      <c r="E63" s="8">
        <v>82118470500</v>
      </c>
      <c r="F63" s="8"/>
      <c r="G63" s="8">
        <v>92451620250</v>
      </c>
      <c r="H63" s="8"/>
      <c r="I63" s="8">
        <f t="shared" si="0"/>
        <v>-10333149750</v>
      </c>
      <c r="J63" s="8"/>
      <c r="K63" s="8">
        <v>1100000</v>
      </c>
      <c r="L63" s="8"/>
      <c r="M63" s="8">
        <v>82118470500</v>
      </c>
      <c r="N63" s="8"/>
      <c r="O63" s="8">
        <v>110766991509</v>
      </c>
      <c r="P63" s="8"/>
      <c r="Q63" s="8">
        <f t="shared" si="1"/>
        <v>-28648521009</v>
      </c>
    </row>
    <row r="64" spans="1:17" hidden="1">
      <c r="A64" s="1" t="s">
        <v>19</v>
      </c>
      <c r="C64" s="8">
        <v>24881867</v>
      </c>
      <c r="D64" s="8"/>
      <c r="E64" s="8">
        <v>77862065017</v>
      </c>
      <c r="F64" s="8"/>
      <c r="G64" s="8">
        <v>91558641661</v>
      </c>
      <c r="H64" s="8"/>
      <c r="I64" s="8">
        <f t="shared" si="0"/>
        <v>-13696576644</v>
      </c>
      <c r="J64" s="8"/>
      <c r="K64" s="8">
        <v>24881867</v>
      </c>
      <c r="L64" s="8"/>
      <c r="M64" s="8">
        <v>77862065017</v>
      </c>
      <c r="N64" s="8"/>
      <c r="O64" s="8">
        <v>86298289297</v>
      </c>
      <c r="P64" s="8"/>
      <c r="Q64" s="8">
        <f t="shared" si="1"/>
        <v>-8436224280</v>
      </c>
    </row>
    <row r="65" spans="1:17" hidden="1">
      <c r="A65" s="1" t="s">
        <v>36</v>
      </c>
      <c r="C65" s="8">
        <v>3420000</v>
      </c>
      <c r="D65" s="8"/>
      <c r="E65" s="8">
        <v>487271977830</v>
      </c>
      <c r="F65" s="8"/>
      <c r="G65" s="8">
        <v>486626044140</v>
      </c>
      <c r="H65" s="8"/>
      <c r="I65" s="8">
        <f t="shared" si="0"/>
        <v>645933690</v>
      </c>
      <c r="J65" s="8"/>
      <c r="K65" s="8">
        <v>3420000</v>
      </c>
      <c r="L65" s="8"/>
      <c r="M65" s="8">
        <v>487271977830</v>
      </c>
      <c r="N65" s="8"/>
      <c r="O65" s="8">
        <v>555944928185</v>
      </c>
      <c r="P65" s="8"/>
      <c r="Q65" s="8">
        <f t="shared" si="1"/>
        <v>-68672950355</v>
      </c>
    </row>
    <row r="66" spans="1:17" hidden="1">
      <c r="A66" s="1" t="s">
        <v>100</v>
      </c>
      <c r="C66" s="8">
        <v>11714065</v>
      </c>
      <c r="D66" s="8"/>
      <c r="E66" s="8">
        <v>41209412382</v>
      </c>
      <c r="F66" s="8"/>
      <c r="G66" s="8">
        <v>68802009460</v>
      </c>
      <c r="H66" s="8"/>
      <c r="I66" s="8">
        <f t="shared" si="0"/>
        <v>-27592597078</v>
      </c>
      <c r="J66" s="8"/>
      <c r="K66" s="8">
        <v>11714065</v>
      </c>
      <c r="L66" s="8"/>
      <c r="M66" s="8">
        <v>41209412382</v>
      </c>
      <c r="N66" s="8"/>
      <c r="O66" s="8">
        <v>54828103464</v>
      </c>
      <c r="P66" s="8"/>
      <c r="Q66" s="8">
        <f t="shared" si="1"/>
        <v>-13618691082</v>
      </c>
    </row>
    <row r="67" spans="1:17" hidden="1">
      <c r="A67" s="1" t="s">
        <v>42</v>
      </c>
      <c r="C67" s="8">
        <v>25100</v>
      </c>
      <c r="D67" s="8"/>
      <c r="E67" s="8">
        <v>70809414753</v>
      </c>
      <c r="F67" s="8"/>
      <c r="G67" s="8">
        <v>51649163842</v>
      </c>
      <c r="H67" s="8"/>
      <c r="I67" s="8">
        <f t="shared" si="0"/>
        <v>19160250911</v>
      </c>
      <c r="J67" s="8"/>
      <c r="K67" s="8">
        <v>25100</v>
      </c>
      <c r="L67" s="8"/>
      <c r="M67" s="8">
        <v>70809414753</v>
      </c>
      <c r="N67" s="8"/>
      <c r="O67" s="8">
        <v>33963206574</v>
      </c>
      <c r="P67" s="8"/>
      <c r="Q67" s="8">
        <f t="shared" si="1"/>
        <v>36846208179</v>
      </c>
    </row>
    <row r="68" spans="1:17" hidden="1">
      <c r="A68" s="1" t="s">
        <v>80</v>
      </c>
      <c r="C68" s="8">
        <v>3104326</v>
      </c>
      <c r="D68" s="8"/>
      <c r="E68" s="8">
        <v>12679779264</v>
      </c>
      <c r="F68" s="8"/>
      <c r="G68" s="8">
        <v>14963340952</v>
      </c>
      <c r="H68" s="8"/>
      <c r="I68" s="8">
        <f t="shared" si="0"/>
        <v>-2283561688</v>
      </c>
      <c r="J68" s="8"/>
      <c r="K68" s="8">
        <v>3104326</v>
      </c>
      <c r="L68" s="8"/>
      <c r="M68" s="8">
        <v>12679779264</v>
      </c>
      <c r="N68" s="8"/>
      <c r="O68" s="8">
        <v>14026471386</v>
      </c>
      <c r="P68" s="8"/>
      <c r="Q68" s="8">
        <f t="shared" si="1"/>
        <v>-1346692122</v>
      </c>
    </row>
    <row r="69" spans="1:17" hidden="1">
      <c r="A69" s="1" t="s">
        <v>18</v>
      </c>
      <c r="C69" s="8">
        <v>38731244</v>
      </c>
      <c r="D69" s="8"/>
      <c r="E69" s="8">
        <v>63025798301</v>
      </c>
      <c r="F69" s="8"/>
      <c r="G69" s="8">
        <v>75885063196</v>
      </c>
      <c r="H69" s="8"/>
      <c r="I69" s="8">
        <f t="shared" si="0"/>
        <v>-12859264895</v>
      </c>
      <c r="J69" s="8"/>
      <c r="K69" s="8">
        <v>38731244</v>
      </c>
      <c r="L69" s="8"/>
      <c r="M69" s="8">
        <v>63025798301</v>
      </c>
      <c r="N69" s="8"/>
      <c r="O69" s="8">
        <v>66326548314</v>
      </c>
      <c r="P69" s="8"/>
      <c r="Q69" s="8">
        <f t="shared" si="1"/>
        <v>-3300750013</v>
      </c>
    </row>
    <row r="70" spans="1:17">
      <c r="A70" s="1" t="s">
        <v>59</v>
      </c>
      <c r="C70" s="8">
        <v>6800000</v>
      </c>
      <c r="D70" s="8"/>
      <c r="E70" s="8">
        <v>79559785800</v>
      </c>
      <c r="F70" s="8"/>
      <c r="G70" s="8">
        <v>84088677600</v>
      </c>
      <c r="H70" s="8"/>
      <c r="I70" s="8">
        <f t="shared" si="0"/>
        <v>-4528891800</v>
      </c>
      <c r="J70" s="8"/>
      <c r="K70" s="8">
        <v>6800000</v>
      </c>
      <c r="L70" s="8"/>
      <c r="M70" s="8">
        <v>79559785800</v>
      </c>
      <c r="N70" s="8"/>
      <c r="O70" s="8">
        <v>80178336512</v>
      </c>
      <c r="P70" s="8"/>
      <c r="Q70" s="8">
        <f t="shared" si="1"/>
        <v>-618550712</v>
      </c>
    </row>
    <row r="71" spans="1:17" hidden="1">
      <c r="A71" s="1" t="s">
        <v>51</v>
      </c>
      <c r="C71" s="8">
        <v>22088216</v>
      </c>
      <c r="D71" s="8"/>
      <c r="E71" s="8">
        <v>294440568849</v>
      </c>
      <c r="F71" s="8"/>
      <c r="G71" s="8">
        <v>367995819084</v>
      </c>
      <c r="H71" s="8"/>
      <c r="I71" s="8">
        <f t="shared" si="0"/>
        <v>-73555250235</v>
      </c>
      <c r="J71" s="8"/>
      <c r="K71" s="8">
        <v>22088216</v>
      </c>
      <c r="L71" s="8"/>
      <c r="M71" s="8">
        <v>294440568849</v>
      </c>
      <c r="N71" s="8"/>
      <c r="O71" s="8">
        <v>271275726360</v>
      </c>
      <c r="P71" s="8"/>
      <c r="Q71" s="8">
        <f t="shared" si="1"/>
        <v>23164842489</v>
      </c>
    </row>
    <row r="72" spans="1:17" hidden="1">
      <c r="A72" s="1" t="s">
        <v>74</v>
      </c>
      <c r="C72" s="8">
        <v>2473549</v>
      </c>
      <c r="D72" s="8"/>
      <c r="E72" s="8">
        <v>28350325851</v>
      </c>
      <c r="F72" s="8"/>
      <c r="G72" s="8">
        <v>32407397633</v>
      </c>
      <c r="H72" s="8"/>
      <c r="I72" s="8">
        <f t="shared" si="0"/>
        <v>-4057071782</v>
      </c>
      <c r="J72" s="8"/>
      <c r="K72" s="8">
        <v>2473549</v>
      </c>
      <c r="L72" s="8"/>
      <c r="M72" s="8">
        <v>28350325851</v>
      </c>
      <c r="N72" s="8"/>
      <c r="O72" s="8">
        <v>26334084118</v>
      </c>
      <c r="P72" s="8"/>
      <c r="Q72" s="8">
        <f t="shared" si="1"/>
        <v>2016241733</v>
      </c>
    </row>
    <row r="73" spans="1:17" hidden="1">
      <c r="A73" s="1" t="s">
        <v>17</v>
      </c>
      <c r="C73" s="8">
        <v>67088518</v>
      </c>
      <c r="D73" s="8"/>
      <c r="E73" s="8">
        <v>205936685989</v>
      </c>
      <c r="F73" s="8"/>
      <c r="G73" s="8">
        <v>219608000959</v>
      </c>
      <c r="H73" s="8"/>
      <c r="I73" s="8">
        <f t="shared" ref="I73:I108" si="2">E73-G73</f>
        <v>-13671314970</v>
      </c>
      <c r="J73" s="8"/>
      <c r="K73" s="8">
        <v>67088518</v>
      </c>
      <c r="L73" s="8"/>
      <c r="M73" s="8">
        <v>205936685989</v>
      </c>
      <c r="N73" s="8"/>
      <c r="O73" s="8">
        <v>147079310536</v>
      </c>
      <c r="P73" s="8"/>
      <c r="Q73" s="8">
        <f t="shared" ref="Q73:Q108" si="3">M73-O73</f>
        <v>58857375453</v>
      </c>
    </row>
    <row r="74" spans="1:17" hidden="1">
      <c r="A74" s="1" t="s">
        <v>94</v>
      </c>
      <c r="C74" s="8">
        <v>2103762</v>
      </c>
      <c r="D74" s="8"/>
      <c r="E74" s="8">
        <v>37433278628</v>
      </c>
      <c r="F74" s="8"/>
      <c r="G74" s="8">
        <v>37872439997</v>
      </c>
      <c r="H74" s="8"/>
      <c r="I74" s="8">
        <f t="shared" si="2"/>
        <v>-439161369</v>
      </c>
      <c r="J74" s="8"/>
      <c r="K74" s="8">
        <v>2103762</v>
      </c>
      <c r="L74" s="8"/>
      <c r="M74" s="8">
        <v>37433278628</v>
      </c>
      <c r="N74" s="8"/>
      <c r="O74" s="8">
        <v>37689348354</v>
      </c>
      <c r="P74" s="8"/>
      <c r="Q74" s="8">
        <f t="shared" si="3"/>
        <v>-256069726</v>
      </c>
    </row>
    <row r="75" spans="1:17" hidden="1">
      <c r="A75" s="1" t="s">
        <v>83</v>
      </c>
      <c r="C75" s="8">
        <v>269787855</v>
      </c>
      <c r="D75" s="8"/>
      <c r="E75" s="8">
        <v>1721732402826</v>
      </c>
      <c r="F75" s="8"/>
      <c r="G75" s="8">
        <v>1715980690869</v>
      </c>
      <c r="H75" s="8"/>
      <c r="I75" s="8">
        <f t="shared" si="2"/>
        <v>5751711957</v>
      </c>
      <c r="J75" s="8"/>
      <c r="K75" s="8">
        <v>269787855</v>
      </c>
      <c r="L75" s="8"/>
      <c r="M75" s="8">
        <v>1721732402826</v>
      </c>
      <c r="N75" s="8"/>
      <c r="O75" s="8">
        <v>1775420433885</v>
      </c>
      <c r="P75" s="8"/>
      <c r="Q75" s="8">
        <f t="shared" si="3"/>
        <v>-53688031059</v>
      </c>
    </row>
    <row r="76" spans="1:17" hidden="1">
      <c r="A76" s="1" t="s">
        <v>105</v>
      </c>
      <c r="C76" s="8">
        <v>632417</v>
      </c>
      <c r="D76" s="8"/>
      <c r="E76" s="8">
        <v>20179797215</v>
      </c>
      <c r="F76" s="8"/>
      <c r="G76" s="8">
        <v>21827374910</v>
      </c>
      <c r="H76" s="8"/>
      <c r="I76" s="8">
        <f t="shared" si="2"/>
        <v>-1647577695</v>
      </c>
      <c r="J76" s="8"/>
      <c r="K76" s="8">
        <v>632417</v>
      </c>
      <c r="L76" s="8"/>
      <c r="M76" s="8">
        <v>20179797215</v>
      </c>
      <c r="N76" s="8"/>
      <c r="O76" s="8">
        <v>21827374910</v>
      </c>
      <c r="P76" s="8"/>
      <c r="Q76" s="8">
        <f t="shared" si="3"/>
        <v>-1647577695</v>
      </c>
    </row>
    <row r="77" spans="1:17" hidden="1">
      <c r="A77" s="1" t="s">
        <v>38</v>
      </c>
      <c r="C77" s="8">
        <v>35800000</v>
      </c>
      <c r="D77" s="8"/>
      <c r="E77" s="8">
        <v>175194751770</v>
      </c>
      <c r="F77" s="8"/>
      <c r="G77" s="8">
        <v>201066493500</v>
      </c>
      <c r="H77" s="8"/>
      <c r="I77" s="8">
        <f t="shared" si="2"/>
        <v>-25871741730</v>
      </c>
      <c r="J77" s="8"/>
      <c r="K77" s="8">
        <v>35800000</v>
      </c>
      <c r="L77" s="8"/>
      <c r="M77" s="8">
        <v>175194751770</v>
      </c>
      <c r="N77" s="8"/>
      <c r="O77" s="8">
        <v>197507794495</v>
      </c>
      <c r="P77" s="8"/>
      <c r="Q77" s="8">
        <f t="shared" si="3"/>
        <v>-22313042725</v>
      </c>
    </row>
    <row r="78" spans="1:17" hidden="1">
      <c r="A78" s="1" t="s">
        <v>91</v>
      </c>
      <c r="C78" s="8">
        <v>40572100</v>
      </c>
      <c r="D78" s="8"/>
      <c r="E78" s="8">
        <v>455333557896</v>
      </c>
      <c r="F78" s="8"/>
      <c r="G78" s="8">
        <v>490824570380</v>
      </c>
      <c r="H78" s="8"/>
      <c r="I78" s="8">
        <f t="shared" si="2"/>
        <v>-35491012484</v>
      </c>
      <c r="J78" s="8"/>
      <c r="K78" s="8">
        <v>40572100</v>
      </c>
      <c r="L78" s="8"/>
      <c r="M78" s="8">
        <v>455333557896</v>
      </c>
      <c r="N78" s="8"/>
      <c r="O78" s="8">
        <v>648109540244</v>
      </c>
      <c r="P78" s="8"/>
      <c r="Q78" s="8">
        <f t="shared" si="3"/>
        <v>-192775982348</v>
      </c>
    </row>
    <row r="79" spans="1:17" hidden="1">
      <c r="A79" s="1" t="s">
        <v>95</v>
      </c>
      <c r="C79" s="8">
        <v>45399957</v>
      </c>
      <c r="D79" s="8"/>
      <c r="E79" s="8">
        <v>174517041998</v>
      </c>
      <c r="F79" s="8"/>
      <c r="G79" s="8">
        <v>190131962228</v>
      </c>
      <c r="H79" s="8"/>
      <c r="I79" s="8">
        <f t="shared" si="2"/>
        <v>-15614920230</v>
      </c>
      <c r="J79" s="8"/>
      <c r="K79" s="8">
        <v>45399957</v>
      </c>
      <c r="L79" s="8"/>
      <c r="M79" s="8">
        <v>174517041998</v>
      </c>
      <c r="N79" s="8"/>
      <c r="O79" s="8">
        <v>146808433400</v>
      </c>
      <c r="P79" s="8"/>
      <c r="Q79" s="8">
        <f t="shared" si="3"/>
        <v>27708608598</v>
      </c>
    </row>
    <row r="80" spans="1:17" hidden="1">
      <c r="A80" s="1" t="s">
        <v>79</v>
      </c>
      <c r="C80" s="8">
        <v>22399700</v>
      </c>
      <c r="D80" s="8"/>
      <c r="E80" s="8">
        <v>417272744250</v>
      </c>
      <c r="F80" s="8"/>
      <c r="G80" s="8">
        <v>481845367427</v>
      </c>
      <c r="H80" s="8"/>
      <c r="I80" s="8">
        <f t="shared" si="2"/>
        <v>-64572623177</v>
      </c>
      <c r="J80" s="8"/>
      <c r="K80" s="8">
        <v>22399700</v>
      </c>
      <c r="L80" s="8"/>
      <c r="M80" s="8">
        <v>417272744250</v>
      </c>
      <c r="N80" s="8"/>
      <c r="O80" s="8">
        <v>275658301698</v>
      </c>
      <c r="P80" s="8"/>
      <c r="Q80" s="8">
        <f t="shared" si="3"/>
        <v>141614442552</v>
      </c>
    </row>
    <row r="81" spans="1:17">
      <c r="A81" s="1" t="s">
        <v>58</v>
      </c>
      <c r="C81" s="8">
        <v>147766666</v>
      </c>
      <c r="D81" s="8"/>
      <c r="E81" s="8">
        <v>426120505032</v>
      </c>
      <c r="F81" s="8"/>
      <c r="G81" s="8">
        <v>474067412597</v>
      </c>
      <c r="H81" s="8"/>
      <c r="I81" s="8">
        <f t="shared" si="2"/>
        <v>-47946907565</v>
      </c>
      <c r="J81" s="8"/>
      <c r="K81" s="8">
        <v>147766666</v>
      </c>
      <c r="L81" s="8"/>
      <c r="M81" s="8">
        <v>426120505032</v>
      </c>
      <c r="N81" s="8"/>
      <c r="O81" s="8">
        <v>487320834141</v>
      </c>
      <c r="P81" s="8"/>
      <c r="Q81" s="8">
        <f t="shared" si="3"/>
        <v>-61200329109</v>
      </c>
    </row>
    <row r="82" spans="1:17" hidden="1">
      <c r="A82" s="1" t="s">
        <v>40</v>
      </c>
      <c r="C82" s="8">
        <v>375100</v>
      </c>
      <c r="D82" s="8"/>
      <c r="E82" s="8">
        <v>1058191692190</v>
      </c>
      <c r="F82" s="8"/>
      <c r="G82" s="8">
        <v>771856627779</v>
      </c>
      <c r="H82" s="8"/>
      <c r="I82" s="8">
        <f t="shared" si="2"/>
        <v>286335064411</v>
      </c>
      <c r="J82" s="8"/>
      <c r="K82" s="8">
        <v>375100</v>
      </c>
      <c r="L82" s="8"/>
      <c r="M82" s="8">
        <v>1058191692190</v>
      </c>
      <c r="N82" s="8"/>
      <c r="O82" s="8">
        <v>769111791800</v>
      </c>
      <c r="P82" s="8"/>
      <c r="Q82" s="8">
        <f t="shared" si="3"/>
        <v>289079900390</v>
      </c>
    </row>
    <row r="83" spans="1:17" hidden="1">
      <c r="A83" s="1" t="s">
        <v>45</v>
      </c>
      <c r="C83" s="8">
        <v>63287605</v>
      </c>
      <c r="D83" s="8"/>
      <c r="E83" s="8">
        <v>294926973101</v>
      </c>
      <c r="F83" s="8"/>
      <c r="G83" s="8">
        <v>337203194501</v>
      </c>
      <c r="H83" s="8"/>
      <c r="I83" s="8">
        <f t="shared" si="2"/>
        <v>-42276221400</v>
      </c>
      <c r="J83" s="8"/>
      <c r="K83" s="8">
        <v>63287605</v>
      </c>
      <c r="L83" s="8"/>
      <c r="M83" s="8">
        <v>294926973101</v>
      </c>
      <c r="N83" s="8"/>
      <c r="O83" s="8">
        <v>333277685939</v>
      </c>
      <c r="P83" s="8"/>
      <c r="Q83" s="8">
        <f t="shared" si="3"/>
        <v>-38350712838</v>
      </c>
    </row>
    <row r="84" spans="1:17" hidden="1">
      <c r="A84" s="1" t="s">
        <v>96</v>
      </c>
      <c r="C84" s="8">
        <v>2505455</v>
      </c>
      <c r="D84" s="8"/>
      <c r="E84" s="8">
        <v>46822293803</v>
      </c>
      <c r="F84" s="8"/>
      <c r="G84" s="8">
        <v>50358871314</v>
      </c>
      <c r="H84" s="8"/>
      <c r="I84" s="8">
        <f t="shared" si="2"/>
        <v>-3536577511</v>
      </c>
      <c r="J84" s="8"/>
      <c r="K84" s="8">
        <v>2505455</v>
      </c>
      <c r="L84" s="8"/>
      <c r="M84" s="8">
        <v>46822293803</v>
      </c>
      <c r="N84" s="8"/>
      <c r="O84" s="8">
        <v>35268340412</v>
      </c>
      <c r="P84" s="8"/>
      <c r="Q84" s="8">
        <f t="shared" si="3"/>
        <v>11553953391</v>
      </c>
    </row>
    <row r="85" spans="1:17" hidden="1">
      <c r="A85" s="1" t="s">
        <v>29</v>
      </c>
      <c r="C85" s="8">
        <v>10273281</v>
      </c>
      <c r="D85" s="8"/>
      <c r="E85" s="8">
        <v>1433888680468</v>
      </c>
      <c r="F85" s="8"/>
      <c r="G85" s="8">
        <v>1596976795467</v>
      </c>
      <c r="H85" s="8"/>
      <c r="I85" s="8">
        <f t="shared" si="2"/>
        <v>-163088114999</v>
      </c>
      <c r="J85" s="8"/>
      <c r="K85" s="8">
        <v>10273281</v>
      </c>
      <c r="L85" s="8"/>
      <c r="M85" s="8">
        <v>1433888680468</v>
      </c>
      <c r="N85" s="8"/>
      <c r="O85" s="8">
        <v>1868260895244</v>
      </c>
      <c r="P85" s="8"/>
      <c r="Q85" s="8">
        <f t="shared" si="3"/>
        <v>-434372214776</v>
      </c>
    </row>
    <row r="86" spans="1:17" hidden="1">
      <c r="A86" s="1" t="s">
        <v>34</v>
      </c>
      <c r="C86" s="8">
        <v>31619307</v>
      </c>
      <c r="D86" s="8"/>
      <c r="E86" s="8">
        <v>841632495946</v>
      </c>
      <c r="F86" s="8"/>
      <c r="G86" s="8">
        <v>790808290623</v>
      </c>
      <c r="H86" s="8"/>
      <c r="I86" s="8">
        <f t="shared" si="2"/>
        <v>50824205323</v>
      </c>
      <c r="J86" s="8"/>
      <c r="K86" s="8">
        <v>31619307</v>
      </c>
      <c r="L86" s="8"/>
      <c r="M86" s="8">
        <v>841632495946</v>
      </c>
      <c r="N86" s="8"/>
      <c r="O86" s="8">
        <v>786422897600</v>
      </c>
      <c r="P86" s="8"/>
      <c r="Q86" s="8">
        <f t="shared" si="3"/>
        <v>55209598346</v>
      </c>
    </row>
    <row r="87" spans="1:17" hidden="1">
      <c r="A87" s="1" t="s">
        <v>53</v>
      </c>
      <c r="C87" s="8">
        <v>49105000</v>
      </c>
      <c r="D87" s="8"/>
      <c r="E87" s="8">
        <v>126913345650</v>
      </c>
      <c r="F87" s="8"/>
      <c r="G87" s="8">
        <v>156038945547</v>
      </c>
      <c r="H87" s="8"/>
      <c r="I87" s="8">
        <f t="shared" si="2"/>
        <v>-29125599897</v>
      </c>
      <c r="J87" s="8"/>
      <c r="K87" s="8">
        <v>49105000</v>
      </c>
      <c r="L87" s="8"/>
      <c r="M87" s="8">
        <v>126913345650</v>
      </c>
      <c r="N87" s="8"/>
      <c r="O87" s="8">
        <v>154479807241</v>
      </c>
      <c r="P87" s="8"/>
      <c r="Q87" s="8">
        <f t="shared" si="3"/>
        <v>-27566461591</v>
      </c>
    </row>
    <row r="88" spans="1:17" hidden="1">
      <c r="A88" s="1" t="s">
        <v>97</v>
      </c>
      <c r="C88" s="8">
        <v>45313265</v>
      </c>
      <c r="D88" s="8"/>
      <c r="E88" s="8">
        <v>133734600036</v>
      </c>
      <c r="F88" s="8"/>
      <c r="G88" s="8">
        <v>145140253587</v>
      </c>
      <c r="H88" s="8"/>
      <c r="I88" s="8">
        <f t="shared" si="2"/>
        <v>-11405653551</v>
      </c>
      <c r="J88" s="8"/>
      <c r="K88" s="8">
        <v>45313265</v>
      </c>
      <c r="L88" s="8"/>
      <c r="M88" s="8">
        <v>133734600036</v>
      </c>
      <c r="N88" s="8"/>
      <c r="O88" s="8">
        <v>92564702952</v>
      </c>
      <c r="P88" s="8"/>
      <c r="Q88" s="8">
        <f t="shared" si="3"/>
        <v>41169897084</v>
      </c>
    </row>
    <row r="89" spans="1:17">
      <c r="A89" s="1" t="s">
        <v>60</v>
      </c>
      <c r="C89" s="8">
        <v>121690835</v>
      </c>
      <c r="D89" s="8"/>
      <c r="E89" s="8">
        <v>620559553347</v>
      </c>
      <c r="F89" s="8"/>
      <c r="G89" s="8">
        <v>723381311699</v>
      </c>
      <c r="H89" s="8"/>
      <c r="I89" s="8">
        <f t="shared" si="2"/>
        <v>-102821758352</v>
      </c>
      <c r="J89" s="8"/>
      <c r="K89" s="8">
        <v>121690835</v>
      </c>
      <c r="L89" s="8"/>
      <c r="M89" s="8">
        <v>620559553347</v>
      </c>
      <c r="N89" s="8"/>
      <c r="O89" s="8">
        <v>600739751138</v>
      </c>
      <c r="P89" s="8"/>
      <c r="Q89" s="8">
        <f t="shared" si="3"/>
        <v>19819802209</v>
      </c>
    </row>
    <row r="90" spans="1:17" hidden="1">
      <c r="A90" s="1" t="s">
        <v>54</v>
      </c>
      <c r="C90" s="8">
        <v>11359792</v>
      </c>
      <c r="D90" s="8"/>
      <c r="E90" s="8">
        <v>51142379405</v>
      </c>
      <c r="F90" s="8"/>
      <c r="G90" s="8">
        <v>57127246061</v>
      </c>
      <c r="H90" s="8"/>
      <c r="I90" s="8">
        <f t="shared" si="2"/>
        <v>-5984866656</v>
      </c>
      <c r="J90" s="8"/>
      <c r="K90" s="8">
        <v>11359792</v>
      </c>
      <c r="L90" s="8"/>
      <c r="M90" s="8">
        <v>51142379405</v>
      </c>
      <c r="N90" s="8"/>
      <c r="O90" s="8">
        <v>39850178167</v>
      </c>
      <c r="P90" s="8"/>
      <c r="Q90" s="8">
        <f t="shared" si="3"/>
        <v>11292201238</v>
      </c>
    </row>
    <row r="91" spans="1:17" hidden="1">
      <c r="A91" s="1" t="s">
        <v>16</v>
      </c>
      <c r="C91" s="8">
        <v>217497065</v>
      </c>
      <c r="D91" s="8"/>
      <c r="E91" s="8">
        <v>346573340813</v>
      </c>
      <c r="F91" s="8"/>
      <c r="G91" s="8">
        <v>416190693116</v>
      </c>
      <c r="H91" s="8"/>
      <c r="I91" s="8">
        <f t="shared" si="2"/>
        <v>-69617352303</v>
      </c>
      <c r="J91" s="8"/>
      <c r="K91" s="8">
        <v>217497065</v>
      </c>
      <c r="L91" s="8"/>
      <c r="M91" s="8">
        <v>346573340813</v>
      </c>
      <c r="N91" s="8"/>
      <c r="O91" s="8">
        <v>444951401466</v>
      </c>
      <c r="P91" s="8"/>
      <c r="Q91" s="8">
        <f t="shared" si="3"/>
        <v>-98378060653</v>
      </c>
    </row>
    <row r="92" spans="1:17" hidden="1">
      <c r="A92" s="1" t="s">
        <v>71</v>
      </c>
      <c r="C92" s="8">
        <v>11495373</v>
      </c>
      <c r="D92" s="8"/>
      <c r="E92" s="8">
        <v>450222835907</v>
      </c>
      <c r="F92" s="8"/>
      <c r="G92" s="8">
        <v>450794184684</v>
      </c>
      <c r="H92" s="8"/>
      <c r="I92" s="8">
        <f t="shared" si="2"/>
        <v>-571348777</v>
      </c>
      <c r="J92" s="8"/>
      <c r="K92" s="8">
        <v>11495373</v>
      </c>
      <c r="L92" s="8"/>
      <c r="M92" s="8">
        <v>450222835907</v>
      </c>
      <c r="N92" s="8"/>
      <c r="O92" s="8">
        <v>321847823292</v>
      </c>
      <c r="P92" s="8"/>
      <c r="Q92" s="8">
        <f t="shared" si="3"/>
        <v>128375012615</v>
      </c>
    </row>
    <row r="93" spans="1:17" hidden="1">
      <c r="A93" s="1" t="s">
        <v>87</v>
      </c>
      <c r="C93" s="8">
        <v>20550000</v>
      </c>
      <c r="D93" s="8"/>
      <c r="E93" s="8">
        <v>278021371275</v>
      </c>
      <c r="F93" s="8"/>
      <c r="G93" s="8">
        <v>317651162625</v>
      </c>
      <c r="H93" s="8"/>
      <c r="I93" s="8">
        <f t="shared" si="2"/>
        <v>-39629791350</v>
      </c>
      <c r="J93" s="8"/>
      <c r="K93" s="8">
        <v>20550000</v>
      </c>
      <c r="L93" s="8"/>
      <c r="M93" s="8">
        <v>278021371275</v>
      </c>
      <c r="N93" s="8"/>
      <c r="O93" s="8">
        <v>318315839140</v>
      </c>
      <c r="P93" s="8"/>
      <c r="Q93" s="8">
        <f t="shared" si="3"/>
        <v>-40294467865</v>
      </c>
    </row>
    <row r="94" spans="1:17" hidden="1">
      <c r="A94" s="1" t="s">
        <v>66</v>
      </c>
      <c r="C94" s="8">
        <v>5409630</v>
      </c>
      <c r="D94" s="8"/>
      <c r="E94" s="8">
        <v>433959626011</v>
      </c>
      <c r="F94" s="8"/>
      <c r="G94" s="8">
        <v>404114819017</v>
      </c>
      <c r="H94" s="8"/>
      <c r="I94" s="8">
        <f t="shared" si="2"/>
        <v>29844806994</v>
      </c>
      <c r="J94" s="8"/>
      <c r="K94" s="8">
        <v>5409630</v>
      </c>
      <c r="L94" s="8"/>
      <c r="M94" s="8">
        <v>433959626011</v>
      </c>
      <c r="N94" s="8"/>
      <c r="O94" s="8">
        <v>290859318101</v>
      </c>
      <c r="P94" s="8"/>
      <c r="Q94" s="8">
        <f t="shared" si="3"/>
        <v>143100307910</v>
      </c>
    </row>
    <row r="95" spans="1:17">
      <c r="A95" s="1" t="s">
        <v>37</v>
      </c>
      <c r="C95" s="8">
        <v>1377414</v>
      </c>
      <c r="D95" s="8"/>
      <c r="E95" s="8">
        <v>4607419871</v>
      </c>
      <c r="F95" s="8"/>
      <c r="G95" s="8">
        <v>4607419871</v>
      </c>
      <c r="H95" s="8"/>
      <c r="I95" s="8">
        <f t="shared" si="2"/>
        <v>0</v>
      </c>
      <c r="J95" s="8"/>
      <c r="K95" s="8">
        <v>1377414</v>
      </c>
      <c r="L95" s="8"/>
      <c r="M95" s="8">
        <v>4607419871</v>
      </c>
      <c r="N95" s="8"/>
      <c r="O95" s="8">
        <v>5640064287</v>
      </c>
      <c r="P95" s="8"/>
      <c r="Q95" s="8">
        <f t="shared" si="3"/>
        <v>-1032644416</v>
      </c>
    </row>
    <row r="96" spans="1:17" hidden="1">
      <c r="A96" s="1" t="s">
        <v>30</v>
      </c>
      <c r="C96" s="8">
        <v>22804504</v>
      </c>
      <c r="D96" s="8"/>
      <c r="E96" s="8">
        <v>239382709644</v>
      </c>
      <c r="F96" s="8"/>
      <c r="G96" s="8">
        <v>286987225767</v>
      </c>
      <c r="H96" s="8"/>
      <c r="I96" s="8">
        <f t="shared" si="2"/>
        <v>-47604516123</v>
      </c>
      <c r="J96" s="8"/>
      <c r="K96" s="8">
        <v>22804504</v>
      </c>
      <c r="L96" s="8"/>
      <c r="M96" s="8">
        <v>239382709644</v>
      </c>
      <c r="N96" s="8"/>
      <c r="O96" s="8">
        <v>294921311809</v>
      </c>
      <c r="P96" s="8"/>
      <c r="Q96" s="8">
        <f t="shared" si="3"/>
        <v>-55538602165</v>
      </c>
    </row>
    <row r="97" spans="1:20" hidden="1">
      <c r="A97" s="1" t="s">
        <v>102</v>
      </c>
      <c r="C97" s="8">
        <v>4300</v>
      </c>
      <c r="D97" s="8"/>
      <c r="E97" s="8">
        <v>12130696551</v>
      </c>
      <c r="F97" s="8"/>
      <c r="G97" s="8">
        <v>10887084000</v>
      </c>
      <c r="H97" s="8"/>
      <c r="I97" s="8">
        <f t="shared" si="2"/>
        <v>1243612551</v>
      </c>
      <c r="J97" s="8"/>
      <c r="K97" s="8">
        <v>4300</v>
      </c>
      <c r="L97" s="8"/>
      <c r="M97" s="8">
        <v>12130696551</v>
      </c>
      <c r="N97" s="8"/>
      <c r="O97" s="8">
        <v>10887084000</v>
      </c>
      <c r="P97" s="8"/>
      <c r="Q97" s="8">
        <f t="shared" si="3"/>
        <v>1243612551</v>
      </c>
    </row>
    <row r="98" spans="1:20" hidden="1">
      <c r="A98" s="1" t="s">
        <v>135</v>
      </c>
      <c r="C98" s="8">
        <v>131455</v>
      </c>
      <c r="D98" s="8"/>
      <c r="E98" s="8">
        <v>108761793496</v>
      </c>
      <c r="F98" s="8"/>
      <c r="G98" s="8">
        <v>111696331697</v>
      </c>
      <c r="H98" s="8"/>
      <c r="I98" s="8">
        <f t="shared" si="2"/>
        <v>-2934538201</v>
      </c>
      <c r="J98" s="8"/>
      <c r="K98" s="8">
        <v>131455</v>
      </c>
      <c r="L98" s="8"/>
      <c r="M98" s="8">
        <v>108761793496</v>
      </c>
      <c r="N98" s="8"/>
      <c r="O98" s="8">
        <v>104857645693</v>
      </c>
      <c r="P98" s="8"/>
      <c r="Q98" s="8">
        <f t="shared" si="3"/>
        <v>3904147803</v>
      </c>
    </row>
    <row r="99" spans="1:20" hidden="1">
      <c r="A99" s="1" t="s">
        <v>123</v>
      </c>
      <c r="C99" s="8">
        <v>128213</v>
      </c>
      <c r="D99" s="8"/>
      <c r="E99" s="8">
        <v>108524170098</v>
      </c>
      <c r="F99" s="8"/>
      <c r="G99" s="8">
        <v>108613859577</v>
      </c>
      <c r="H99" s="8"/>
      <c r="I99" s="8">
        <f t="shared" si="2"/>
        <v>-89689479</v>
      </c>
      <c r="J99" s="8"/>
      <c r="K99" s="8">
        <v>128213</v>
      </c>
      <c r="L99" s="8"/>
      <c r="M99" s="8">
        <v>108524170098</v>
      </c>
      <c r="N99" s="8"/>
      <c r="O99" s="8">
        <v>107683335115</v>
      </c>
      <c r="P99" s="8"/>
      <c r="Q99" s="8">
        <f t="shared" si="3"/>
        <v>840834983</v>
      </c>
    </row>
    <row r="100" spans="1:20" hidden="1">
      <c r="A100" s="1" t="s">
        <v>140</v>
      </c>
      <c r="C100" s="8">
        <v>400000</v>
      </c>
      <c r="D100" s="8"/>
      <c r="E100" s="8">
        <v>393848602000</v>
      </c>
      <c r="F100" s="8"/>
      <c r="G100" s="8">
        <v>392728805000</v>
      </c>
      <c r="H100" s="8"/>
      <c r="I100" s="8">
        <f t="shared" si="2"/>
        <v>1119797000</v>
      </c>
      <c r="J100" s="8"/>
      <c r="K100" s="8">
        <v>400000</v>
      </c>
      <c r="L100" s="8"/>
      <c r="M100" s="8">
        <v>393848602000</v>
      </c>
      <c r="N100" s="8"/>
      <c r="O100" s="8">
        <v>391520000000</v>
      </c>
      <c r="P100" s="8"/>
      <c r="Q100" s="8">
        <f t="shared" si="3"/>
        <v>2328602000</v>
      </c>
    </row>
    <row r="101" spans="1:20" hidden="1">
      <c r="A101" s="1" t="s">
        <v>129</v>
      </c>
      <c r="C101" s="8">
        <v>48</v>
      </c>
      <c r="D101" s="8"/>
      <c r="E101" s="8">
        <v>33407703</v>
      </c>
      <c r="F101" s="8"/>
      <c r="G101" s="8">
        <v>32745423</v>
      </c>
      <c r="H101" s="8"/>
      <c r="I101" s="8">
        <f t="shared" si="2"/>
        <v>662280</v>
      </c>
      <c r="J101" s="8"/>
      <c r="K101" s="8">
        <v>48</v>
      </c>
      <c r="L101" s="8"/>
      <c r="M101" s="8">
        <v>33407703</v>
      </c>
      <c r="N101" s="8"/>
      <c r="O101" s="8">
        <v>31152570</v>
      </c>
      <c r="P101" s="8"/>
      <c r="Q101" s="8">
        <f t="shared" si="3"/>
        <v>2255133</v>
      </c>
    </row>
    <row r="102" spans="1:20" hidden="1">
      <c r="A102" s="1" t="s">
        <v>138</v>
      </c>
      <c r="C102" s="8">
        <v>265000</v>
      </c>
      <c r="D102" s="8"/>
      <c r="E102" s="8">
        <v>218585374218</v>
      </c>
      <c r="F102" s="8"/>
      <c r="G102" s="8">
        <v>215623832561</v>
      </c>
      <c r="H102" s="8"/>
      <c r="I102" s="8">
        <f t="shared" si="2"/>
        <v>2961541657</v>
      </c>
      <c r="J102" s="8"/>
      <c r="K102" s="8">
        <v>265000</v>
      </c>
      <c r="L102" s="8"/>
      <c r="M102" s="8">
        <v>218585374218</v>
      </c>
      <c r="N102" s="8"/>
      <c r="O102" s="8">
        <v>214149509516</v>
      </c>
      <c r="P102" s="8"/>
      <c r="Q102" s="8">
        <f t="shared" si="3"/>
        <v>4435864702</v>
      </c>
    </row>
    <row r="103" spans="1:20" hidden="1">
      <c r="A103" s="1" t="s">
        <v>143</v>
      </c>
      <c r="C103" s="8">
        <v>200000</v>
      </c>
      <c r="D103" s="8"/>
      <c r="E103" s="8">
        <v>191351311287</v>
      </c>
      <c r="F103" s="8"/>
      <c r="G103" s="8">
        <v>185366396250</v>
      </c>
      <c r="H103" s="8"/>
      <c r="I103" s="8">
        <f t="shared" si="2"/>
        <v>5984915037</v>
      </c>
      <c r="J103" s="8"/>
      <c r="K103" s="8">
        <v>200000</v>
      </c>
      <c r="L103" s="8"/>
      <c r="M103" s="8">
        <v>191351311287</v>
      </c>
      <c r="N103" s="8"/>
      <c r="O103" s="8">
        <v>190328666666</v>
      </c>
      <c r="P103" s="8"/>
      <c r="Q103" s="8">
        <f t="shared" si="3"/>
        <v>1022644621</v>
      </c>
    </row>
    <row r="104" spans="1:20" hidden="1">
      <c r="A104" s="1" t="s">
        <v>119</v>
      </c>
      <c r="C104" s="8">
        <v>900</v>
      </c>
      <c r="D104" s="8"/>
      <c r="E104" s="8">
        <v>556531110</v>
      </c>
      <c r="F104" s="8"/>
      <c r="G104" s="8">
        <v>546124496</v>
      </c>
      <c r="H104" s="8"/>
      <c r="I104" s="8">
        <f t="shared" si="2"/>
        <v>10406614</v>
      </c>
      <c r="J104" s="8"/>
      <c r="K104" s="8">
        <v>900</v>
      </c>
      <c r="L104" s="8"/>
      <c r="M104" s="8">
        <v>556531110</v>
      </c>
      <c r="N104" s="8"/>
      <c r="O104" s="8">
        <v>529160890</v>
      </c>
      <c r="P104" s="8"/>
      <c r="Q104" s="8">
        <f t="shared" si="3"/>
        <v>27370220</v>
      </c>
    </row>
    <row r="105" spans="1:20" hidden="1">
      <c r="A105" s="1" t="s">
        <v>146</v>
      </c>
      <c r="C105" s="8">
        <v>102660</v>
      </c>
      <c r="D105" s="8"/>
      <c r="E105" s="8">
        <v>100001456250</v>
      </c>
      <c r="F105" s="8"/>
      <c r="G105" s="8">
        <v>100272429527</v>
      </c>
      <c r="H105" s="8"/>
      <c r="I105" s="8">
        <f t="shared" si="2"/>
        <v>-270973277</v>
      </c>
      <c r="J105" s="8"/>
      <c r="K105" s="8">
        <v>102660</v>
      </c>
      <c r="L105" s="8"/>
      <c r="M105" s="8">
        <v>100001456250</v>
      </c>
      <c r="N105" s="8"/>
      <c r="O105" s="8">
        <v>100015996626</v>
      </c>
      <c r="P105" s="8"/>
      <c r="Q105" s="8">
        <f t="shared" si="3"/>
        <v>-14540376</v>
      </c>
    </row>
    <row r="106" spans="1:20" hidden="1">
      <c r="A106" s="1" t="s">
        <v>132</v>
      </c>
      <c r="C106" s="8">
        <v>336830</v>
      </c>
      <c r="D106" s="8"/>
      <c r="E106" s="8">
        <v>296393720199</v>
      </c>
      <c r="F106" s="8"/>
      <c r="G106" s="8">
        <v>290247686869</v>
      </c>
      <c r="H106" s="8"/>
      <c r="I106" s="8">
        <f t="shared" si="2"/>
        <v>6146033330</v>
      </c>
      <c r="J106" s="8"/>
      <c r="K106" s="8">
        <v>336830</v>
      </c>
      <c r="L106" s="8"/>
      <c r="M106" s="8">
        <v>296393720199</v>
      </c>
      <c r="N106" s="8"/>
      <c r="O106" s="8">
        <v>279991989722</v>
      </c>
      <c r="P106" s="8"/>
      <c r="Q106" s="8">
        <f t="shared" si="3"/>
        <v>16401730477</v>
      </c>
    </row>
    <row r="107" spans="1:20" hidden="1">
      <c r="A107" s="1" t="s">
        <v>126</v>
      </c>
      <c r="C107" s="8">
        <v>69</v>
      </c>
      <c r="D107" s="8"/>
      <c r="E107" s="8">
        <v>55465944</v>
      </c>
      <c r="F107" s="8"/>
      <c r="G107" s="8">
        <v>54416645</v>
      </c>
      <c r="H107" s="8"/>
      <c r="I107" s="8">
        <f t="shared" si="2"/>
        <v>1049299</v>
      </c>
      <c r="J107" s="8"/>
      <c r="K107" s="8">
        <v>69</v>
      </c>
      <c r="L107" s="8"/>
      <c r="M107" s="8">
        <v>55465944</v>
      </c>
      <c r="N107" s="8"/>
      <c r="O107" s="8">
        <v>54034438</v>
      </c>
      <c r="P107" s="8"/>
      <c r="Q107" s="8">
        <f t="shared" si="3"/>
        <v>1431506</v>
      </c>
    </row>
    <row r="108" spans="1:20" hidden="1">
      <c r="A108" s="1" t="s">
        <v>149</v>
      </c>
      <c r="C108" s="8">
        <v>292600</v>
      </c>
      <c r="D108" s="8"/>
      <c r="E108" s="8">
        <v>284809098992</v>
      </c>
      <c r="F108" s="8"/>
      <c r="G108" s="8">
        <v>284063104228</v>
      </c>
      <c r="H108" s="8"/>
      <c r="I108" s="8">
        <f t="shared" si="2"/>
        <v>745994764</v>
      </c>
      <c r="J108" s="8"/>
      <c r="K108" s="8">
        <v>292600</v>
      </c>
      <c r="L108" s="8"/>
      <c r="M108" s="8">
        <v>284809098992</v>
      </c>
      <c r="N108" s="8"/>
      <c r="O108" s="8">
        <v>276752355542</v>
      </c>
      <c r="P108" s="8"/>
      <c r="Q108" s="8">
        <f t="shared" si="3"/>
        <v>8056743450</v>
      </c>
    </row>
    <row r="109" spans="1:20" ht="24.75" thickBot="1">
      <c r="C109" s="8"/>
      <c r="D109" s="8"/>
      <c r="E109" s="11">
        <f>SUM(E8:E108)</f>
        <v>30672152148016</v>
      </c>
      <c r="F109" s="8"/>
      <c r="G109" s="11">
        <f>SUM(G8:G108)</f>
        <v>32149745983416</v>
      </c>
      <c r="H109" s="8"/>
      <c r="I109" s="11">
        <f>SUM(I8:I108)</f>
        <v>-1477593835400</v>
      </c>
      <c r="J109" s="8"/>
      <c r="K109" s="8"/>
      <c r="L109" s="8"/>
      <c r="M109" s="11">
        <f>SUM(M8:M108)</f>
        <v>30672152148016</v>
      </c>
      <c r="N109" s="8"/>
      <c r="O109" s="11">
        <f>SUM(O8:O108)</f>
        <v>29608507385984</v>
      </c>
      <c r="P109" s="8"/>
      <c r="Q109" s="11">
        <f>SUM(Q8:Q108)</f>
        <v>1063644762032</v>
      </c>
      <c r="S109" s="8"/>
      <c r="T109" s="3"/>
    </row>
    <row r="110" spans="1:20" ht="24.75" thickTop="1">
      <c r="G110" s="8"/>
      <c r="H110" s="8"/>
      <c r="I110" s="8"/>
      <c r="J110" s="8">
        <f t="shared" ref="J110:P110" si="4">SUM(J8:J97)</f>
        <v>0</v>
      </c>
      <c r="K110" s="8"/>
      <c r="L110" s="8"/>
      <c r="M110" s="8"/>
      <c r="N110" s="8"/>
      <c r="O110" s="8"/>
      <c r="P110" s="8">
        <f t="shared" si="4"/>
        <v>0</v>
      </c>
      <c r="Q110" s="19"/>
      <c r="S110" s="12"/>
    </row>
    <row r="111" spans="1:20"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21"/>
    </row>
    <row r="112" spans="1:20"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21"/>
    </row>
    <row r="113" spans="7:18"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9"/>
    </row>
    <row r="114" spans="7:18"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2"/>
    </row>
    <row r="115" spans="7:18"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7:18">
      <c r="G116" s="8"/>
      <c r="H116" s="8"/>
      <c r="I116" s="8"/>
      <c r="J116" s="8">
        <f t="shared" ref="J116:P116" si="5">SUM(J98:J108)</f>
        <v>0</v>
      </c>
      <c r="K116" s="8"/>
      <c r="L116" s="8"/>
      <c r="M116" s="8"/>
      <c r="N116" s="8"/>
      <c r="O116" s="8"/>
      <c r="P116" s="8">
        <f t="shared" si="5"/>
        <v>0</v>
      </c>
      <c r="Q116" s="8"/>
      <c r="R116" s="12">
        <f>SUM(R97:R108)</f>
        <v>0</v>
      </c>
    </row>
    <row r="117" spans="7:18"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7:18">
      <c r="Q118" s="12"/>
    </row>
  </sheetData>
  <autoFilter ref="A7:A108" xr:uid="{00000000-0001-0000-0800-000000000000}">
    <filterColumn colId="0">
      <filters>
        <filter val="تامین سرمایه نوین"/>
        <filter val="سرمایه‌ گذاری‌ پارس‌ توشه‌"/>
        <filter val="سرمایه گذاری تامین اجتماعی"/>
        <filter val="سرمایه گذاری دارویی تامین"/>
        <filter val="سرمایه گذاری سیمان تامین"/>
        <filter val="سرمایه گذاری صبا تامین"/>
        <filter val="سرمایه گذاری صدرتامین"/>
        <filter val="سرمایه‌گذاری‌ سپه‌"/>
        <filter val="سرمایه‌گذاری‌ صنعت‌ نفت‌"/>
        <filter val="سرمایه‌گذاری‌صندوق‌بازنشستگی‌"/>
        <filter val="سرمایه‌گذاری‌غدیر(هلدینگ‌"/>
      </filters>
    </filterColumn>
  </autoFilter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29"/>
  <sheetViews>
    <sheetView rightToLeft="1" workbookViewId="0">
      <selection activeCell="L126" sqref="L126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20.5703125" style="1" bestFit="1" customWidth="1"/>
    <col min="20" max="20" width="16.5703125" style="1" bestFit="1" customWidth="1"/>
    <col min="21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176</v>
      </c>
      <c r="D6" s="17" t="s">
        <v>176</v>
      </c>
      <c r="E6" s="17" t="s">
        <v>176</v>
      </c>
      <c r="F6" s="17" t="s">
        <v>176</v>
      </c>
      <c r="G6" s="17" t="s">
        <v>176</v>
      </c>
      <c r="H6" s="17" t="s">
        <v>176</v>
      </c>
      <c r="I6" s="17" t="s">
        <v>176</v>
      </c>
      <c r="K6" s="17" t="s">
        <v>177</v>
      </c>
      <c r="L6" s="17" t="s">
        <v>177</v>
      </c>
      <c r="M6" s="17" t="s">
        <v>177</v>
      </c>
      <c r="N6" s="17" t="s">
        <v>177</v>
      </c>
      <c r="O6" s="17" t="s">
        <v>177</v>
      </c>
      <c r="P6" s="17" t="s">
        <v>177</v>
      </c>
      <c r="Q6" s="17" t="s">
        <v>177</v>
      </c>
    </row>
    <row r="7" spans="1:17" ht="24.75">
      <c r="A7" s="17" t="s">
        <v>3</v>
      </c>
      <c r="C7" s="17" t="s">
        <v>7</v>
      </c>
      <c r="E7" s="17" t="s">
        <v>259</v>
      </c>
      <c r="G7" s="17" t="s">
        <v>260</v>
      </c>
      <c r="I7" s="17" t="s">
        <v>262</v>
      </c>
      <c r="K7" s="17" t="s">
        <v>7</v>
      </c>
      <c r="M7" s="17" t="s">
        <v>259</v>
      </c>
      <c r="O7" s="17" t="s">
        <v>260</v>
      </c>
      <c r="Q7" s="17" t="s">
        <v>262</v>
      </c>
    </row>
    <row r="8" spans="1:17">
      <c r="A8" s="1" t="s">
        <v>47</v>
      </c>
      <c r="C8" s="8">
        <v>2435209</v>
      </c>
      <c r="D8" s="8"/>
      <c r="E8" s="8">
        <v>8313803526</v>
      </c>
      <c r="F8" s="8"/>
      <c r="G8" s="8">
        <v>4391185184</v>
      </c>
      <c r="H8" s="8"/>
      <c r="I8" s="8">
        <f>E8-G8</f>
        <v>3922618342</v>
      </c>
      <c r="J8" s="8"/>
      <c r="K8" s="8">
        <v>2435209</v>
      </c>
      <c r="L8" s="8"/>
      <c r="M8" s="8">
        <v>8313803526</v>
      </c>
      <c r="N8" s="8"/>
      <c r="O8" s="8">
        <v>4391185184</v>
      </c>
      <c r="P8" s="8"/>
      <c r="Q8" s="8">
        <f>M8-O8</f>
        <v>3922618342</v>
      </c>
    </row>
    <row r="9" spans="1:17">
      <c r="A9" s="1" t="s">
        <v>106</v>
      </c>
      <c r="C9" s="8">
        <v>7000000</v>
      </c>
      <c r="D9" s="8"/>
      <c r="E9" s="8">
        <v>73370044361</v>
      </c>
      <c r="F9" s="8"/>
      <c r="G9" s="8">
        <v>70063560000</v>
      </c>
      <c r="H9" s="8"/>
      <c r="I9" s="8">
        <f t="shared" ref="I9:I72" si="0">E9-G9</f>
        <v>3306484361</v>
      </c>
      <c r="J9" s="8"/>
      <c r="K9" s="8">
        <v>7000000</v>
      </c>
      <c r="L9" s="8"/>
      <c r="M9" s="8">
        <v>73370044361</v>
      </c>
      <c r="N9" s="8"/>
      <c r="O9" s="8">
        <v>70063560000</v>
      </c>
      <c r="P9" s="8"/>
      <c r="Q9" s="8">
        <f t="shared" ref="Q9:Q72" si="1">M9-O9</f>
        <v>3306484361</v>
      </c>
    </row>
    <row r="10" spans="1:17">
      <c r="A10" s="1" t="s">
        <v>104</v>
      </c>
      <c r="C10" s="8">
        <v>13211000</v>
      </c>
      <c r="D10" s="8"/>
      <c r="E10" s="8">
        <v>33635206000</v>
      </c>
      <c r="F10" s="8"/>
      <c r="G10" s="8">
        <v>33635206000</v>
      </c>
      <c r="H10" s="8"/>
      <c r="I10" s="8">
        <f t="shared" si="0"/>
        <v>0</v>
      </c>
      <c r="J10" s="8"/>
      <c r="K10" s="8">
        <v>13211000</v>
      </c>
      <c r="L10" s="8"/>
      <c r="M10" s="8">
        <v>33635206000</v>
      </c>
      <c r="N10" s="8"/>
      <c r="O10" s="8">
        <v>33635206000</v>
      </c>
      <c r="P10" s="8"/>
      <c r="Q10" s="8">
        <f t="shared" si="1"/>
        <v>0</v>
      </c>
    </row>
    <row r="11" spans="1:17">
      <c r="A11" s="1" t="s">
        <v>97</v>
      </c>
      <c r="C11" s="8">
        <v>400000</v>
      </c>
      <c r="D11" s="8"/>
      <c r="E11" s="8">
        <v>1192860005</v>
      </c>
      <c r="F11" s="8"/>
      <c r="G11" s="8">
        <v>817109100</v>
      </c>
      <c r="H11" s="8"/>
      <c r="I11" s="8">
        <f t="shared" si="0"/>
        <v>375750905</v>
      </c>
      <c r="J11" s="8"/>
      <c r="K11" s="8">
        <v>21782336</v>
      </c>
      <c r="L11" s="8"/>
      <c r="M11" s="8">
        <v>55897450124</v>
      </c>
      <c r="N11" s="8"/>
      <c r="O11" s="8">
        <v>44496362415</v>
      </c>
      <c r="P11" s="8"/>
      <c r="Q11" s="8">
        <f t="shared" si="1"/>
        <v>11401087709</v>
      </c>
    </row>
    <row r="12" spans="1:17">
      <c r="A12" s="1" t="s">
        <v>23</v>
      </c>
      <c r="C12" s="8">
        <v>200000</v>
      </c>
      <c r="D12" s="8"/>
      <c r="E12" s="8">
        <v>2874536456</v>
      </c>
      <c r="F12" s="8"/>
      <c r="G12" s="8">
        <v>3157825277</v>
      </c>
      <c r="H12" s="8"/>
      <c r="I12" s="8">
        <f t="shared" si="0"/>
        <v>-283288821</v>
      </c>
      <c r="J12" s="8"/>
      <c r="K12" s="8">
        <v>7253749</v>
      </c>
      <c r="L12" s="8"/>
      <c r="M12" s="8">
        <v>106903669512</v>
      </c>
      <c r="N12" s="8"/>
      <c r="O12" s="8">
        <v>115091827623</v>
      </c>
      <c r="P12" s="8"/>
      <c r="Q12" s="8">
        <f t="shared" si="1"/>
        <v>-8188158111</v>
      </c>
    </row>
    <row r="13" spans="1:17">
      <c r="A13" s="1" t="s">
        <v>46</v>
      </c>
      <c r="C13" s="8">
        <v>3800632</v>
      </c>
      <c r="D13" s="8"/>
      <c r="E13" s="8">
        <v>48194326402</v>
      </c>
      <c r="F13" s="8"/>
      <c r="G13" s="8">
        <v>32496659234</v>
      </c>
      <c r="H13" s="8"/>
      <c r="I13" s="8">
        <f t="shared" si="0"/>
        <v>15697667168</v>
      </c>
      <c r="J13" s="8"/>
      <c r="K13" s="8">
        <v>6811303</v>
      </c>
      <c r="L13" s="8"/>
      <c r="M13" s="8">
        <v>70850570312</v>
      </c>
      <c r="N13" s="8"/>
      <c r="O13" s="8">
        <v>58911218417</v>
      </c>
      <c r="P13" s="8"/>
      <c r="Q13" s="8">
        <f t="shared" si="1"/>
        <v>11939351895</v>
      </c>
    </row>
    <row r="14" spans="1:17">
      <c r="A14" s="1" t="s">
        <v>100</v>
      </c>
      <c r="C14" s="8">
        <v>4260422</v>
      </c>
      <c r="D14" s="8"/>
      <c r="E14" s="8">
        <v>17992025728</v>
      </c>
      <c r="F14" s="8"/>
      <c r="G14" s="8">
        <v>20238451478</v>
      </c>
      <c r="H14" s="8"/>
      <c r="I14" s="8">
        <f t="shared" si="0"/>
        <v>-2246425750</v>
      </c>
      <c r="J14" s="8"/>
      <c r="K14" s="8">
        <v>9005933</v>
      </c>
      <c r="L14" s="8"/>
      <c r="M14" s="8">
        <v>41336396825</v>
      </c>
      <c r="N14" s="8"/>
      <c r="O14" s="8">
        <v>44390900400</v>
      </c>
      <c r="P14" s="8"/>
      <c r="Q14" s="8">
        <f t="shared" si="1"/>
        <v>-3054503575</v>
      </c>
    </row>
    <row r="15" spans="1:17">
      <c r="A15" s="1" t="s">
        <v>20</v>
      </c>
      <c r="C15" s="8">
        <v>12000000</v>
      </c>
      <c r="D15" s="8"/>
      <c r="E15" s="8">
        <v>62662129319</v>
      </c>
      <c r="F15" s="8"/>
      <c r="G15" s="8">
        <v>34080538944</v>
      </c>
      <c r="H15" s="8"/>
      <c r="I15" s="8">
        <f t="shared" si="0"/>
        <v>28581590375</v>
      </c>
      <c r="J15" s="8"/>
      <c r="K15" s="8">
        <v>12800000</v>
      </c>
      <c r="L15" s="8"/>
      <c r="M15" s="8">
        <v>65192980666</v>
      </c>
      <c r="N15" s="8"/>
      <c r="O15" s="8">
        <v>36331466773</v>
      </c>
      <c r="P15" s="8"/>
      <c r="Q15" s="8">
        <f t="shared" si="1"/>
        <v>28861513893</v>
      </c>
    </row>
    <row r="16" spans="1:17">
      <c r="A16" s="1" t="s">
        <v>25</v>
      </c>
      <c r="C16" s="8">
        <v>28628754</v>
      </c>
      <c r="D16" s="8"/>
      <c r="E16" s="8">
        <v>398629723109</v>
      </c>
      <c r="F16" s="8"/>
      <c r="G16" s="8">
        <v>377899114423</v>
      </c>
      <c r="H16" s="8"/>
      <c r="I16" s="8">
        <f t="shared" si="0"/>
        <v>20730608686</v>
      </c>
      <c r="J16" s="8"/>
      <c r="K16" s="8">
        <v>33866784</v>
      </c>
      <c r="L16" s="8"/>
      <c r="M16" s="8">
        <v>460651913309</v>
      </c>
      <c r="N16" s="8"/>
      <c r="O16" s="8">
        <v>447041034076</v>
      </c>
      <c r="P16" s="8"/>
      <c r="Q16" s="8">
        <f t="shared" si="1"/>
        <v>13610879233</v>
      </c>
    </row>
    <row r="17" spans="1:17">
      <c r="A17" s="1" t="s">
        <v>41</v>
      </c>
      <c r="C17" s="8">
        <v>4300</v>
      </c>
      <c r="D17" s="8"/>
      <c r="E17" s="8">
        <v>10887084000</v>
      </c>
      <c r="F17" s="8"/>
      <c r="G17" s="8">
        <v>6660414889</v>
      </c>
      <c r="H17" s="8"/>
      <c r="I17" s="8">
        <f t="shared" si="0"/>
        <v>4226669111</v>
      </c>
      <c r="J17" s="8"/>
      <c r="K17" s="8">
        <v>4300</v>
      </c>
      <c r="L17" s="8"/>
      <c r="M17" s="8">
        <v>10887084000</v>
      </c>
      <c r="N17" s="8"/>
      <c r="O17" s="8">
        <v>6660414889</v>
      </c>
      <c r="P17" s="8"/>
      <c r="Q17" s="8">
        <f t="shared" si="1"/>
        <v>4226669111</v>
      </c>
    </row>
    <row r="18" spans="1:17">
      <c r="A18" s="1" t="s">
        <v>109</v>
      </c>
      <c r="C18" s="8">
        <v>5400000</v>
      </c>
      <c r="D18" s="8"/>
      <c r="E18" s="8">
        <v>108682777496</v>
      </c>
      <c r="F18" s="8"/>
      <c r="G18" s="8">
        <v>102693160800</v>
      </c>
      <c r="H18" s="8"/>
      <c r="I18" s="8">
        <f t="shared" si="0"/>
        <v>5989616696</v>
      </c>
      <c r="J18" s="8"/>
      <c r="K18" s="8">
        <v>5400000</v>
      </c>
      <c r="L18" s="8"/>
      <c r="M18" s="8">
        <v>108682777496</v>
      </c>
      <c r="N18" s="8"/>
      <c r="O18" s="8">
        <v>102693160800</v>
      </c>
      <c r="P18" s="8"/>
      <c r="Q18" s="8">
        <f t="shared" si="1"/>
        <v>5989616696</v>
      </c>
    </row>
    <row r="19" spans="1:17">
      <c r="A19" s="1" t="s">
        <v>82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6100000</v>
      </c>
      <c r="L19" s="8"/>
      <c r="M19" s="8">
        <v>95741737023</v>
      </c>
      <c r="N19" s="8"/>
      <c r="O19" s="8">
        <v>131736098792</v>
      </c>
      <c r="P19" s="8"/>
      <c r="Q19" s="8">
        <f t="shared" si="1"/>
        <v>-35994361769</v>
      </c>
    </row>
    <row r="20" spans="1:17">
      <c r="A20" s="1" t="s">
        <v>92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6000000</v>
      </c>
      <c r="L20" s="8"/>
      <c r="M20" s="8">
        <v>37142952322</v>
      </c>
      <c r="N20" s="8"/>
      <c r="O20" s="8">
        <v>42865792321</v>
      </c>
      <c r="P20" s="8"/>
      <c r="Q20" s="8">
        <f t="shared" si="1"/>
        <v>-5722839999</v>
      </c>
    </row>
    <row r="21" spans="1:17">
      <c r="A21" s="1" t="s">
        <v>218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53322561</v>
      </c>
      <c r="L21" s="8"/>
      <c r="M21" s="8">
        <v>660197096446</v>
      </c>
      <c r="N21" s="8"/>
      <c r="O21" s="8">
        <v>797341163530</v>
      </c>
      <c r="P21" s="8"/>
      <c r="Q21" s="8">
        <f t="shared" si="1"/>
        <v>-137144067084</v>
      </c>
    </row>
    <row r="22" spans="1:17">
      <c r="A22" s="1" t="s">
        <v>263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1604130</v>
      </c>
      <c r="L22" s="8"/>
      <c r="M22" s="8">
        <v>35026426034</v>
      </c>
      <c r="N22" s="8"/>
      <c r="O22" s="8">
        <v>35096825237</v>
      </c>
      <c r="P22" s="8"/>
      <c r="Q22" s="8">
        <f t="shared" si="1"/>
        <v>-70399203</v>
      </c>
    </row>
    <row r="23" spans="1:17">
      <c r="A23" s="1" t="s">
        <v>18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66491844</v>
      </c>
      <c r="L23" s="8"/>
      <c r="M23" s="8">
        <v>107337042759</v>
      </c>
      <c r="N23" s="8"/>
      <c r="O23" s="8">
        <v>141358886860</v>
      </c>
      <c r="P23" s="8"/>
      <c r="Q23" s="8">
        <f t="shared" si="1"/>
        <v>-34021844101</v>
      </c>
    </row>
    <row r="24" spans="1:17">
      <c r="A24" s="1" t="s">
        <v>240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629846</v>
      </c>
      <c r="L24" s="8"/>
      <c r="M24" s="8">
        <v>14645654181</v>
      </c>
      <c r="N24" s="8"/>
      <c r="O24" s="8">
        <v>17624670418</v>
      </c>
      <c r="P24" s="8"/>
      <c r="Q24" s="8">
        <f t="shared" si="1"/>
        <v>-2979016237</v>
      </c>
    </row>
    <row r="25" spans="1:17">
      <c r="A25" s="1" t="s">
        <v>28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27187477</v>
      </c>
      <c r="L25" s="8"/>
      <c r="M25" s="8">
        <v>63625652499</v>
      </c>
      <c r="N25" s="8"/>
      <c r="O25" s="8">
        <v>60323725461</v>
      </c>
      <c r="P25" s="8"/>
      <c r="Q25" s="8">
        <f t="shared" si="1"/>
        <v>3301927038</v>
      </c>
    </row>
    <row r="26" spans="1:17">
      <c r="A26" s="1" t="s">
        <v>264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11144108</v>
      </c>
      <c r="L26" s="8"/>
      <c r="M26" s="8">
        <v>106020109538</v>
      </c>
      <c r="N26" s="8"/>
      <c r="O26" s="8">
        <v>106020109538</v>
      </c>
      <c r="P26" s="8"/>
      <c r="Q26" s="8">
        <f t="shared" si="1"/>
        <v>0</v>
      </c>
    </row>
    <row r="27" spans="1:17">
      <c r="A27" s="1" t="s">
        <v>27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400000</v>
      </c>
      <c r="L27" s="8"/>
      <c r="M27" s="8">
        <v>35738105311</v>
      </c>
      <c r="N27" s="8"/>
      <c r="O27" s="8">
        <v>33431889601</v>
      </c>
      <c r="P27" s="8"/>
      <c r="Q27" s="8">
        <f t="shared" si="1"/>
        <v>2306215710</v>
      </c>
    </row>
    <row r="28" spans="1:17">
      <c r="A28" s="1" t="s">
        <v>265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5824622</v>
      </c>
      <c r="L28" s="8"/>
      <c r="M28" s="8">
        <v>64005411461</v>
      </c>
      <c r="N28" s="8"/>
      <c r="O28" s="8">
        <v>64005411461</v>
      </c>
      <c r="P28" s="8"/>
      <c r="Q28" s="8">
        <f t="shared" si="1"/>
        <v>0</v>
      </c>
    </row>
    <row r="29" spans="1:17">
      <c r="A29" s="1" t="s">
        <v>266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45443099</v>
      </c>
      <c r="L29" s="8"/>
      <c r="M29" s="8">
        <v>131128132851</v>
      </c>
      <c r="N29" s="8"/>
      <c r="O29" s="8">
        <v>115516352576</v>
      </c>
      <c r="P29" s="8"/>
      <c r="Q29" s="8">
        <f t="shared" si="1"/>
        <v>15611780275</v>
      </c>
    </row>
    <row r="30" spans="1:17">
      <c r="A30" s="1" t="s">
        <v>62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553487</v>
      </c>
      <c r="L30" s="8"/>
      <c r="M30" s="8">
        <v>2374161059</v>
      </c>
      <c r="N30" s="8"/>
      <c r="O30" s="8">
        <v>2601316062</v>
      </c>
      <c r="P30" s="8"/>
      <c r="Q30" s="8">
        <f t="shared" si="1"/>
        <v>-227155003</v>
      </c>
    </row>
    <row r="31" spans="1:17">
      <c r="A31" s="1" t="s">
        <v>61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2000001</v>
      </c>
      <c r="L31" s="8"/>
      <c r="M31" s="8">
        <v>6660629923</v>
      </c>
      <c r="N31" s="8"/>
      <c r="O31" s="8">
        <v>9315797097</v>
      </c>
      <c r="P31" s="8"/>
      <c r="Q31" s="8">
        <f t="shared" si="1"/>
        <v>-2655167174</v>
      </c>
    </row>
    <row r="32" spans="1:17">
      <c r="A32" s="1" t="s">
        <v>68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21713</v>
      </c>
      <c r="L32" s="8"/>
      <c r="M32" s="8">
        <v>323757134</v>
      </c>
      <c r="N32" s="8"/>
      <c r="O32" s="8">
        <v>278480564</v>
      </c>
      <c r="P32" s="8"/>
      <c r="Q32" s="8">
        <f t="shared" si="1"/>
        <v>45276570</v>
      </c>
    </row>
    <row r="33" spans="1:17">
      <c r="A33" s="1" t="s">
        <v>33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1038287</v>
      </c>
      <c r="L33" s="8"/>
      <c r="M33" s="8">
        <v>43269390723</v>
      </c>
      <c r="N33" s="8"/>
      <c r="O33" s="8">
        <v>52587276255</v>
      </c>
      <c r="P33" s="8"/>
      <c r="Q33" s="8">
        <f t="shared" si="1"/>
        <v>-9317885532</v>
      </c>
    </row>
    <row r="34" spans="1:17">
      <c r="A34" s="1" t="s">
        <v>74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156647</v>
      </c>
      <c r="L34" s="8"/>
      <c r="M34" s="8">
        <v>1511694024</v>
      </c>
      <c r="N34" s="8"/>
      <c r="O34" s="8">
        <v>1667707116</v>
      </c>
      <c r="P34" s="8"/>
      <c r="Q34" s="8">
        <f t="shared" si="1"/>
        <v>-156013092</v>
      </c>
    </row>
    <row r="35" spans="1:17">
      <c r="A35" s="1" t="s">
        <v>267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4072834</v>
      </c>
      <c r="L35" s="8"/>
      <c r="M35" s="8">
        <v>36455937134</v>
      </c>
      <c r="N35" s="8"/>
      <c r="O35" s="8">
        <v>36455937134</v>
      </c>
      <c r="P35" s="8"/>
      <c r="Q35" s="8">
        <f t="shared" si="1"/>
        <v>0</v>
      </c>
    </row>
    <row r="36" spans="1:17">
      <c r="A36" s="1" t="s">
        <v>246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16999923</v>
      </c>
      <c r="L36" s="8"/>
      <c r="M36" s="8">
        <v>82030730135</v>
      </c>
      <c r="N36" s="8"/>
      <c r="O36" s="8">
        <v>113548527261</v>
      </c>
      <c r="P36" s="8"/>
      <c r="Q36" s="8">
        <f t="shared" si="1"/>
        <v>-31517797126</v>
      </c>
    </row>
    <row r="37" spans="1:17">
      <c r="A37" s="1" t="s">
        <v>37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11101949</v>
      </c>
      <c r="L37" s="8"/>
      <c r="M37" s="8">
        <v>51963618037</v>
      </c>
      <c r="N37" s="8"/>
      <c r="O37" s="8">
        <v>55687112852</v>
      </c>
      <c r="P37" s="8"/>
      <c r="Q37" s="8">
        <f t="shared" si="1"/>
        <v>-3723494815</v>
      </c>
    </row>
    <row r="38" spans="1:17">
      <c r="A38" s="1" t="s">
        <v>30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1060191</v>
      </c>
      <c r="L38" s="8"/>
      <c r="M38" s="8">
        <v>10162627358</v>
      </c>
      <c r="N38" s="8"/>
      <c r="O38" s="8">
        <v>13711016033</v>
      </c>
      <c r="P38" s="8"/>
      <c r="Q38" s="8">
        <f t="shared" si="1"/>
        <v>-3548388675</v>
      </c>
    </row>
    <row r="39" spans="1:17">
      <c r="A39" s="1" t="s">
        <v>256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4900000</v>
      </c>
      <c r="L39" s="8"/>
      <c r="M39" s="8">
        <v>258162597099</v>
      </c>
      <c r="N39" s="8"/>
      <c r="O39" s="8">
        <v>479973066300</v>
      </c>
      <c r="P39" s="8"/>
      <c r="Q39" s="8">
        <f t="shared" si="1"/>
        <v>-221810469201</v>
      </c>
    </row>
    <row r="40" spans="1:17">
      <c r="A40" s="1" t="s">
        <v>38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200002</v>
      </c>
      <c r="L40" s="8"/>
      <c r="M40" s="8">
        <v>1180931410</v>
      </c>
      <c r="N40" s="8"/>
      <c r="O40" s="8">
        <v>1103406538</v>
      </c>
      <c r="P40" s="8"/>
      <c r="Q40" s="8">
        <f t="shared" si="1"/>
        <v>77524872</v>
      </c>
    </row>
    <row r="41" spans="1:17">
      <c r="A41" s="1" t="s">
        <v>60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10000</v>
      </c>
      <c r="L41" s="8"/>
      <c r="M41" s="8">
        <v>52883461</v>
      </c>
      <c r="N41" s="8"/>
      <c r="O41" s="8">
        <v>61719631</v>
      </c>
      <c r="P41" s="8"/>
      <c r="Q41" s="8">
        <f t="shared" si="1"/>
        <v>-8836170</v>
      </c>
    </row>
    <row r="42" spans="1:17">
      <c r="A42" s="1" t="s">
        <v>39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1893117</v>
      </c>
      <c r="L42" s="8"/>
      <c r="M42" s="8">
        <v>34882259844</v>
      </c>
      <c r="N42" s="8"/>
      <c r="O42" s="8">
        <v>31633948163</v>
      </c>
      <c r="P42" s="8"/>
      <c r="Q42" s="8">
        <f t="shared" si="1"/>
        <v>3248311681</v>
      </c>
    </row>
    <row r="43" spans="1:17">
      <c r="A43" s="1" t="s">
        <v>69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234336</v>
      </c>
      <c r="L43" s="8"/>
      <c r="M43" s="8">
        <v>6753011693</v>
      </c>
      <c r="N43" s="8"/>
      <c r="O43" s="8">
        <v>7334252513</v>
      </c>
      <c r="P43" s="8"/>
      <c r="Q43" s="8">
        <f t="shared" si="1"/>
        <v>-581240820</v>
      </c>
    </row>
    <row r="44" spans="1:17">
      <c r="A44" s="1" t="s">
        <v>91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12419390</v>
      </c>
      <c r="L44" s="8"/>
      <c r="M44" s="8">
        <v>162447343050</v>
      </c>
      <c r="N44" s="8"/>
      <c r="O44" s="8">
        <v>198390646041</v>
      </c>
      <c r="P44" s="8"/>
      <c r="Q44" s="8">
        <f t="shared" si="1"/>
        <v>-35943302991</v>
      </c>
    </row>
    <row r="45" spans="1:17">
      <c r="A45" s="1" t="s">
        <v>268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41912419</v>
      </c>
      <c r="L45" s="8"/>
      <c r="M45" s="8">
        <v>89815543459</v>
      </c>
      <c r="N45" s="8"/>
      <c r="O45" s="8">
        <v>89815543459</v>
      </c>
      <c r="P45" s="8"/>
      <c r="Q45" s="8">
        <f t="shared" si="1"/>
        <v>0</v>
      </c>
    </row>
    <row r="46" spans="1:17">
      <c r="A46" s="1" t="s">
        <v>93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80705</v>
      </c>
      <c r="L46" s="8"/>
      <c r="M46" s="8">
        <v>3496592436</v>
      </c>
      <c r="N46" s="8"/>
      <c r="O46" s="8">
        <v>4015251458</v>
      </c>
      <c r="P46" s="8"/>
      <c r="Q46" s="8">
        <f t="shared" si="1"/>
        <v>-518659022</v>
      </c>
    </row>
    <row r="47" spans="1:17">
      <c r="A47" s="1" t="s">
        <v>32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2246080</v>
      </c>
      <c r="L47" s="8"/>
      <c r="M47" s="8">
        <v>251074342706</v>
      </c>
      <c r="N47" s="8"/>
      <c r="O47" s="8">
        <v>282304587142</v>
      </c>
      <c r="P47" s="8"/>
      <c r="Q47" s="8">
        <f t="shared" si="1"/>
        <v>-31230244436</v>
      </c>
    </row>
    <row r="48" spans="1:17">
      <c r="A48" s="1" t="s">
        <v>58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1000000</v>
      </c>
      <c r="L48" s="8"/>
      <c r="M48" s="8">
        <v>4558971352</v>
      </c>
      <c r="N48" s="8"/>
      <c r="O48" s="8">
        <v>4089405621</v>
      </c>
      <c r="P48" s="8"/>
      <c r="Q48" s="8">
        <f t="shared" si="1"/>
        <v>469565731</v>
      </c>
    </row>
    <row r="49" spans="1:17">
      <c r="A49" s="1" t="s">
        <v>207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6033787</v>
      </c>
      <c r="L49" s="8"/>
      <c r="M49" s="8">
        <v>61835226333</v>
      </c>
      <c r="N49" s="8"/>
      <c r="O49" s="8">
        <v>50442220985</v>
      </c>
      <c r="P49" s="8"/>
      <c r="Q49" s="8">
        <f t="shared" si="1"/>
        <v>11393005348</v>
      </c>
    </row>
    <row r="50" spans="1:17">
      <c r="A50" s="1" t="s">
        <v>215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2390004</v>
      </c>
      <c r="L50" s="8"/>
      <c r="M50" s="8">
        <v>12346464111</v>
      </c>
      <c r="N50" s="8"/>
      <c r="O50" s="8">
        <v>17366977211</v>
      </c>
      <c r="P50" s="8"/>
      <c r="Q50" s="8">
        <f t="shared" si="1"/>
        <v>-5020513100</v>
      </c>
    </row>
    <row r="51" spans="1:17">
      <c r="A51" s="1" t="s">
        <v>34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5000</v>
      </c>
      <c r="L51" s="8"/>
      <c r="M51" s="8">
        <v>339433193</v>
      </c>
      <c r="N51" s="8"/>
      <c r="O51" s="8">
        <v>373074064</v>
      </c>
      <c r="P51" s="8"/>
      <c r="Q51" s="8">
        <f t="shared" si="1"/>
        <v>-33640871</v>
      </c>
    </row>
    <row r="52" spans="1:17">
      <c r="A52" s="1" t="s">
        <v>48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400000</v>
      </c>
      <c r="L52" s="8"/>
      <c r="M52" s="8">
        <v>1607981469</v>
      </c>
      <c r="N52" s="8"/>
      <c r="O52" s="8">
        <v>1750744382</v>
      </c>
      <c r="P52" s="8"/>
      <c r="Q52" s="8">
        <f t="shared" si="1"/>
        <v>-142762913</v>
      </c>
    </row>
    <row r="53" spans="1:17">
      <c r="A53" s="1" t="s">
        <v>76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200000</v>
      </c>
      <c r="L53" s="8"/>
      <c r="M53" s="8">
        <v>10324036033</v>
      </c>
      <c r="N53" s="8"/>
      <c r="O53" s="8">
        <v>12582684820</v>
      </c>
      <c r="P53" s="8"/>
      <c r="Q53" s="8">
        <f t="shared" si="1"/>
        <v>-2258648787</v>
      </c>
    </row>
    <row r="54" spans="1:17">
      <c r="A54" s="1" t="s">
        <v>36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452716</v>
      </c>
      <c r="L54" s="8"/>
      <c r="M54" s="8">
        <v>59276411698</v>
      </c>
      <c r="N54" s="8"/>
      <c r="O54" s="8">
        <v>73592153072</v>
      </c>
      <c r="P54" s="8"/>
      <c r="Q54" s="8">
        <f t="shared" si="1"/>
        <v>-14315741374</v>
      </c>
    </row>
    <row r="55" spans="1:17">
      <c r="A55" s="1" t="s">
        <v>269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8821987</v>
      </c>
      <c r="L55" s="8"/>
      <c r="M55" s="8">
        <v>27628707288</v>
      </c>
      <c r="N55" s="8"/>
      <c r="O55" s="8">
        <v>4066936007</v>
      </c>
      <c r="P55" s="8"/>
      <c r="Q55" s="8">
        <f t="shared" si="1"/>
        <v>23561771281</v>
      </c>
    </row>
    <row r="56" spans="1:17">
      <c r="A56" s="1" t="s">
        <v>270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4950000</v>
      </c>
      <c r="L56" s="8"/>
      <c r="M56" s="8">
        <v>335825381562</v>
      </c>
      <c r="N56" s="8"/>
      <c r="O56" s="8">
        <v>441865165500</v>
      </c>
      <c r="P56" s="8"/>
      <c r="Q56" s="8">
        <f t="shared" si="1"/>
        <v>-106039783938</v>
      </c>
    </row>
    <row r="57" spans="1:17">
      <c r="A57" s="1" t="s">
        <v>89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306987</v>
      </c>
      <c r="L57" s="8"/>
      <c r="M57" s="8">
        <v>2261238798</v>
      </c>
      <c r="N57" s="8"/>
      <c r="O57" s="8">
        <v>2523632361</v>
      </c>
      <c r="P57" s="8"/>
      <c r="Q57" s="8">
        <f t="shared" si="1"/>
        <v>-262393563</v>
      </c>
    </row>
    <row r="58" spans="1:17">
      <c r="A58" s="1" t="s">
        <v>45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59247848</v>
      </c>
      <c r="L58" s="8"/>
      <c r="M58" s="8">
        <v>298038485027</v>
      </c>
      <c r="N58" s="8"/>
      <c r="O58" s="8">
        <v>356288292063</v>
      </c>
      <c r="P58" s="8"/>
      <c r="Q58" s="8">
        <f t="shared" si="1"/>
        <v>-58249807036</v>
      </c>
    </row>
    <row r="59" spans="1:17">
      <c r="A59" s="1" t="s">
        <v>31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1814738</v>
      </c>
      <c r="L59" s="8"/>
      <c r="M59" s="8">
        <v>233458415685</v>
      </c>
      <c r="N59" s="8"/>
      <c r="O59" s="8">
        <v>336795654875</v>
      </c>
      <c r="P59" s="8"/>
      <c r="Q59" s="8">
        <f t="shared" si="1"/>
        <v>-103337239190</v>
      </c>
    </row>
    <row r="60" spans="1:17">
      <c r="A60" s="1" t="s">
        <v>75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61250529</v>
      </c>
      <c r="L60" s="8"/>
      <c r="M60" s="8">
        <v>454355852606</v>
      </c>
      <c r="N60" s="8"/>
      <c r="O60" s="8">
        <v>484653255796</v>
      </c>
      <c r="P60" s="8"/>
      <c r="Q60" s="8">
        <f t="shared" si="1"/>
        <v>-30297403190</v>
      </c>
    </row>
    <row r="61" spans="1:17">
      <c r="A61" s="1" t="s">
        <v>271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243478</v>
      </c>
      <c r="L61" s="8"/>
      <c r="M61" s="8">
        <v>8873183364</v>
      </c>
      <c r="N61" s="8"/>
      <c r="O61" s="8">
        <v>11840073644</v>
      </c>
      <c r="P61" s="8"/>
      <c r="Q61" s="8">
        <f t="shared" si="1"/>
        <v>-2966890280</v>
      </c>
    </row>
    <row r="62" spans="1:17">
      <c r="A62" s="1" t="s">
        <v>85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17432070</v>
      </c>
      <c r="L62" s="8"/>
      <c r="M62" s="8">
        <v>32503211348</v>
      </c>
      <c r="N62" s="8"/>
      <c r="O62" s="8">
        <v>42870335542</v>
      </c>
      <c r="P62" s="8"/>
      <c r="Q62" s="8">
        <f t="shared" si="1"/>
        <v>-10367124194</v>
      </c>
    </row>
    <row r="63" spans="1:17">
      <c r="A63" s="1" t="s">
        <v>225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538214</v>
      </c>
      <c r="L63" s="8"/>
      <c r="M63" s="8">
        <v>268447248106</v>
      </c>
      <c r="N63" s="8"/>
      <c r="O63" s="8">
        <v>378258570193</v>
      </c>
      <c r="P63" s="8"/>
      <c r="Q63" s="8">
        <f t="shared" si="1"/>
        <v>-109811322087</v>
      </c>
    </row>
    <row r="64" spans="1:17">
      <c r="A64" s="1" t="s">
        <v>83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25987912</v>
      </c>
      <c r="L64" s="8"/>
      <c r="M64" s="8">
        <v>142467244427</v>
      </c>
      <c r="N64" s="8"/>
      <c r="O64" s="8">
        <v>171157999684</v>
      </c>
      <c r="P64" s="8"/>
      <c r="Q64" s="8">
        <f t="shared" si="1"/>
        <v>-28690755257</v>
      </c>
    </row>
    <row r="65" spans="1:17">
      <c r="A65" s="1" t="s">
        <v>90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7728108</v>
      </c>
      <c r="L65" s="8"/>
      <c r="M65" s="8">
        <v>106561090219</v>
      </c>
      <c r="N65" s="8"/>
      <c r="O65" s="8">
        <v>130288852635</v>
      </c>
      <c r="P65" s="8"/>
      <c r="Q65" s="8">
        <f t="shared" si="1"/>
        <v>-23727762416</v>
      </c>
    </row>
    <row r="66" spans="1:17">
      <c r="A66" s="1" t="s">
        <v>252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178047</v>
      </c>
      <c r="L66" s="8"/>
      <c r="M66" s="8">
        <v>3051266619</v>
      </c>
      <c r="N66" s="8"/>
      <c r="O66" s="8">
        <v>2693751581</v>
      </c>
      <c r="P66" s="8"/>
      <c r="Q66" s="8">
        <f t="shared" si="1"/>
        <v>357515038</v>
      </c>
    </row>
    <row r="67" spans="1:17">
      <c r="A67" s="1" t="s">
        <v>55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9</v>
      </c>
      <c r="L67" s="8"/>
      <c r="M67" s="8">
        <v>9</v>
      </c>
      <c r="N67" s="8"/>
      <c r="O67" s="8">
        <v>9213</v>
      </c>
      <c r="P67" s="8"/>
      <c r="Q67" s="8">
        <f t="shared" si="1"/>
        <v>-9204</v>
      </c>
    </row>
    <row r="68" spans="1:17">
      <c r="A68" s="1" t="s">
        <v>49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6506449</v>
      </c>
      <c r="L68" s="8"/>
      <c r="M68" s="8">
        <v>59702032389</v>
      </c>
      <c r="N68" s="8"/>
      <c r="O68" s="8">
        <v>37761757940</v>
      </c>
      <c r="P68" s="8"/>
      <c r="Q68" s="8">
        <f t="shared" si="1"/>
        <v>21940274449</v>
      </c>
    </row>
    <row r="69" spans="1:17">
      <c r="A69" s="1" t="s">
        <v>272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15873559</v>
      </c>
      <c r="L69" s="8"/>
      <c r="M69" s="8">
        <v>29651808212</v>
      </c>
      <c r="N69" s="8"/>
      <c r="O69" s="8">
        <v>29651808212</v>
      </c>
      <c r="P69" s="8"/>
      <c r="Q69" s="8">
        <f t="shared" si="1"/>
        <v>0</v>
      </c>
    </row>
    <row r="70" spans="1:17">
      <c r="A70" s="1" t="s">
        <v>63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1046726</v>
      </c>
      <c r="L70" s="8"/>
      <c r="M70" s="8">
        <v>14181497356</v>
      </c>
      <c r="N70" s="8"/>
      <c r="O70" s="8">
        <v>14941550974</v>
      </c>
      <c r="P70" s="8"/>
      <c r="Q70" s="8">
        <f t="shared" si="1"/>
        <v>-760053618</v>
      </c>
    </row>
    <row r="71" spans="1:17">
      <c r="A71" s="1" t="s">
        <v>273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4300000</v>
      </c>
      <c r="L71" s="8"/>
      <c r="M71" s="8">
        <v>88206724691</v>
      </c>
      <c r="N71" s="8"/>
      <c r="O71" s="8">
        <v>71895660300</v>
      </c>
      <c r="P71" s="8"/>
      <c r="Q71" s="8">
        <f t="shared" si="1"/>
        <v>16311064391</v>
      </c>
    </row>
    <row r="72" spans="1:17">
      <c r="A72" s="1" t="s">
        <v>274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1039741</v>
      </c>
      <c r="L72" s="8"/>
      <c r="M72" s="8">
        <v>27127882431</v>
      </c>
      <c r="N72" s="8"/>
      <c r="O72" s="8">
        <v>27127882431</v>
      </c>
      <c r="P72" s="8"/>
      <c r="Q72" s="8">
        <f t="shared" si="1"/>
        <v>0</v>
      </c>
    </row>
    <row r="73" spans="1:17">
      <c r="A73" s="1" t="s">
        <v>228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23" si="2">E73-G73</f>
        <v>0</v>
      </c>
      <c r="J73" s="8"/>
      <c r="K73" s="8">
        <v>2329925</v>
      </c>
      <c r="L73" s="8"/>
      <c r="M73" s="8">
        <v>46448714584</v>
      </c>
      <c r="N73" s="8"/>
      <c r="O73" s="8">
        <v>50934945613</v>
      </c>
      <c r="P73" s="8"/>
      <c r="Q73" s="8">
        <f t="shared" ref="Q73:Q123" si="3">M73-O73</f>
        <v>-4486231029</v>
      </c>
    </row>
    <row r="74" spans="1:17">
      <c r="A74" s="1" t="s">
        <v>16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68132935</v>
      </c>
      <c r="L74" s="8"/>
      <c r="M74" s="8">
        <v>107385432969</v>
      </c>
      <c r="N74" s="8"/>
      <c r="O74" s="8">
        <v>146761525128</v>
      </c>
      <c r="P74" s="8"/>
      <c r="Q74" s="8">
        <f t="shared" si="3"/>
        <v>-39376092159</v>
      </c>
    </row>
    <row r="75" spans="1:17">
      <c r="A75" s="1" t="s">
        <v>26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100000</v>
      </c>
      <c r="L75" s="8"/>
      <c r="M75" s="8">
        <v>8290328806</v>
      </c>
      <c r="N75" s="8"/>
      <c r="O75" s="8">
        <v>10069726491</v>
      </c>
      <c r="P75" s="8"/>
      <c r="Q75" s="8">
        <f t="shared" si="3"/>
        <v>-1779397685</v>
      </c>
    </row>
    <row r="76" spans="1:17">
      <c r="A76" s="1" t="s">
        <v>22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677906</v>
      </c>
      <c r="L76" s="8"/>
      <c r="M76" s="8">
        <v>6267013922</v>
      </c>
      <c r="N76" s="8"/>
      <c r="O76" s="8">
        <v>6091888902</v>
      </c>
      <c r="P76" s="8"/>
      <c r="Q76" s="8">
        <f t="shared" si="3"/>
        <v>175125020</v>
      </c>
    </row>
    <row r="77" spans="1:17">
      <c r="A77" s="1" t="s">
        <v>88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1094046</v>
      </c>
      <c r="L77" s="8"/>
      <c r="M77" s="8">
        <v>30917674091</v>
      </c>
      <c r="N77" s="8"/>
      <c r="O77" s="8">
        <v>27101407732</v>
      </c>
      <c r="P77" s="8"/>
      <c r="Q77" s="8">
        <f t="shared" si="3"/>
        <v>3816266359</v>
      </c>
    </row>
    <row r="78" spans="1:17">
      <c r="A78" s="1" t="s">
        <v>79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148462</v>
      </c>
      <c r="L78" s="8"/>
      <c r="M78" s="8">
        <v>3007659363</v>
      </c>
      <c r="N78" s="8"/>
      <c r="O78" s="8">
        <v>1827023700</v>
      </c>
      <c r="P78" s="8"/>
      <c r="Q78" s="8">
        <f t="shared" si="3"/>
        <v>1180635663</v>
      </c>
    </row>
    <row r="79" spans="1:17">
      <c r="A79" s="1" t="s">
        <v>24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6431553</v>
      </c>
      <c r="L79" s="8"/>
      <c r="M79" s="8">
        <v>23187143825</v>
      </c>
      <c r="N79" s="8"/>
      <c r="O79" s="8">
        <v>23195029756</v>
      </c>
      <c r="P79" s="8"/>
      <c r="Q79" s="8">
        <f t="shared" si="3"/>
        <v>-7885931</v>
      </c>
    </row>
    <row r="80" spans="1:17">
      <c r="A80" s="1" t="s">
        <v>275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5699162</v>
      </c>
      <c r="L80" s="8"/>
      <c r="M80" s="8">
        <v>194004079404</v>
      </c>
      <c r="N80" s="8"/>
      <c r="O80" s="8">
        <v>189565222930</v>
      </c>
      <c r="P80" s="8"/>
      <c r="Q80" s="8">
        <f t="shared" si="3"/>
        <v>4438856474</v>
      </c>
    </row>
    <row r="81" spans="1:17">
      <c r="A81" s="1" t="s">
        <v>249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561012</v>
      </c>
      <c r="L81" s="8"/>
      <c r="M81" s="8">
        <v>16581099894</v>
      </c>
      <c r="N81" s="8"/>
      <c r="O81" s="8">
        <v>19936844734</v>
      </c>
      <c r="P81" s="8"/>
      <c r="Q81" s="8">
        <f t="shared" si="3"/>
        <v>-3355744840</v>
      </c>
    </row>
    <row r="82" spans="1:17">
      <c r="A82" s="1" t="s">
        <v>276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12000000</v>
      </c>
      <c r="L82" s="8"/>
      <c r="M82" s="8">
        <v>39536120294</v>
      </c>
      <c r="N82" s="8"/>
      <c r="O82" s="8">
        <v>38040305400</v>
      </c>
      <c r="P82" s="8"/>
      <c r="Q82" s="8">
        <f t="shared" si="3"/>
        <v>1495814894</v>
      </c>
    </row>
    <row r="83" spans="1:17">
      <c r="A83" s="1" t="s">
        <v>99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1506553</v>
      </c>
      <c r="L83" s="8"/>
      <c r="M83" s="8">
        <v>21066598751</v>
      </c>
      <c r="N83" s="8"/>
      <c r="O83" s="8">
        <v>42900369110</v>
      </c>
      <c r="P83" s="8"/>
      <c r="Q83" s="8">
        <f t="shared" si="3"/>
        <v>-21833770359</v>
      </c>
    </row>
    <row r="84" spans="1:17">
      <c r="A84" s="1" t="s">
        <v>80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108185</v>
      </c>
      <c r="L84" s="8"/>
      <c r="M84" s="8">
        <v>1595169198</v>
      </c>
      <c r="N84" s="8"/>
      <c r="O84" s="8">
        <v>1505578189</v>
      </c>
      <c r="P84" s="8"/>
      <c r="Q84" s="8">
        <f t="shared" si="3"/>
        <v>89591009</v>
      </c>
    </row>
    <row r="85" spans="1:17">
      <c r="A85" s="1" t="s">
        <v>81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2</v>
      </c>
      <c r="L85" s="8"/>
      <c r="M85" s="8">
        <v>2</v>
      </c>
      <c r="N85" s="8"/>
      <c r="O85" s="8">
        <v>9940</v>
      </c>
      <c r="P85" s="8"/>
      <c r="Q85" s="8">
        <f t="shared" si="3"/>
        <v>-9938</v>
      </c>
    </row>
    <row r="86" spans="1:17">
      <c r="A86" s="1" t="s">
        <v>277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2611358</v>
      </c>
      <c r="L86" s="8"/>
      <c r="M86" s="8">
        <v>19472541515</v>
      </c>
      <c r="N86" s="8"/>
      <c r="O86" s="8">
        <v>19472541515</v>
      </c>
      <c r="P86" s="8"/>
      <c r="Q86" s="8">
        <f t="shared" si="3"/>
        <v>0</v>
      </c>
    </row>
    <row r="87" spans="1:17">
      <c r="A87" s="1" t="s">
        <v>94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446238</v>
      </c>
      <c r="L87" s="8"/>
      <c r="M87" s="8">
        <v>6103093593</v>
      </c>
      <c r="N87" s="8"/>
      <c r="O87" s="8">
        <v>8212589075</v>
      </c>
      <c r="P87" s="8"/>
      <c r="Q87" s="8">
        <f t="shared" si="3"/>
        <v>-2109495482</v>
      </c>
    </row>
    <row r="88" spans="1:17">
      <c r="A88" s="1" t="s">
        <v>73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2418383</v>
      </c>
      <c r="L88" s="8"/>
      <c r="M88" s="8">
        <v>18051156480</v>
      </c>
      <c r="N88" s="8"/>
      <c r="O88" s="8">
        <v>23967816401</v>
      </c>
      <c r="P88" s="8"/>
      <c r="Q88" s="8">
        <f t="shared" si="3"/>
        <v>-5916659921</v>
      </c>
    </row>
    <row r="89" spans="1:17">
      <c r="A89" s="1" t="s">
        <v>278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48066666</v>
      </c>
      <c r="L89" s="8"/>
      <c r="M89" s="8">
        <v>158379657882</v>
      </c>
      <c r="N89" s="8"/>
      <c r="O89" s="8">
        <v>142195266033</v>
      </c>
      <c r="P89" s="8"/>
      <c r="Q89" s="8">
        <f t="shared" si="3"/>
        <v>16184391849</v>
      </c>
    </row>
    <row r="90" spans="1:17">
      <c r="A90" s="1" t="s">
        <v>279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375100</v>
      </c>
      <c r="L90" s="8"/>
      <c r="M90" s="8">
        <v>769111791800</v>
      </c>
      <c r="N90" s="8"/>
      <c r="O90" s="8">
        <v>501315531882</v>
      </c>
      <c r="P90" s="8"/>
      <c r="Q90" s="8">
        <f t="shared" si="3"/>
        <v>267796259918</v>
      </c>
    </row>
    <row r="91" spans="1:17">
      <c r="A91" s="1" t="s">
        <v>135</v>
      </c>
      <c r="C91" s="8">
        <v>307230</v>
      </c>
      <c r="D91" s="8"/>
      <c r="E91" s="8">
        <v>249983205387</v>
      </c>
      <c r="F91" s="8"/>
      <c r="G91" s="8">
        <v>245068004154</v>
      </c>
      <c r="H91" s="8"/>
      <c r="I91" s="8">
        <f t="shared" si="2"/>
        <v>4915201233</v>
      </c>
      <c r="J91" s="8"/>
      <c r="K91" s="8">
        <v>307230</v>
      </c>
      <c r="L91" s="8"/>
      <c r="M91" s="8">
        <v>249983205387</v>
      </c>
      <c r="N91" s="8"/>
      <c r="O91" s="8">
        <v>245068004154</v>
      </c>
      <c r="P91" s="8"/>
      <c r="Q91" s="8">
        <f t="shared" si="3"/>
        <v>4915201233</v>
      </c>
    </row>
    <row r="92" spans="1:17">
      <c r="A92" s="1" t="s">
        <v>152</v>
      </c>
      <c r="C92" s="8">
        <v>140000</v>
      </c>
      <c r="D92" s="8"/>
      <c r="E92" s="8">
        <v>140000000000</v>
      </c>
      <c r="F92" s="8"/>
      <c r="G92" s="8">
        <v>139437256887</v>
      </c>
      <c r="H92" s="8"/>
      <c r="I92" s="8">
        <f t="shared" si="2"/>
        <v>562743113</v>
      </c>
      <c r="J92" s="8"/>
      <c r="K92" s="8">
        <v>240000</v>
      </c>
      <c r="L92" s="8"/>
      <c r="M92" s="8">
        <v>239381223658</v>
      </c>
      <c r="N92" s="8"/>
      <c r="O92" s="8">
        <v>233920128762</v>
      </c>
      <c r="P92" s="8"/>
      <c r="Q92" s="8">
        <f t="shared" si="3"/>
        <v>5461094896</v>
      </c>
    </row>
    <row r="93" spans="1:17">
      <c r="A93" s="1" t="s">
        <v>138</v>
      </c>
      <c r="C93" s="8">
        <v>10000</v>
      </c>
      <c r="D93" s="8"/>
      <c r="E93" s="8">
        <v>8169519007</v>
      </c>
      <c r="F93" s="8"/>
      <c r="G93" s="8">
        <v>8081113567</v>
      </c>
      <c r="H93" s="8"/>
      <c r="I93" s="8">
        <f t="shared" si="2"/>
        <v>88405440</v>
      </c>
      <c r="J93" s="8"/>
      <c r="K93" s="8">
        <v>35000</v>
      </c>
      <c r="L93" s="8"/>
      <c r="M93" s="8">
        <v>28506332293</v>
      </c>
      <c r="N93" s="8"/>
      <c r="O93" s="8">
        <v>28283897484</v>
      </c>
      <c r="P93" s="8"/>
      <c r="Q93" s="8">
        <f t="shared" si="3"/>
        <v>222434809</v>
      </c>
    </row>
    <row r="94" spans="1:17">
      <c r="A94" s="1" t="s">
        <v>184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2"/>
        <v>0</v>
      </c>
      <c r="J94" s="8"/>
      <c r="K94" s="8">
        <v>200000</v>
      </c>
      <c r="L94" s="8"/>
      <c r="M94" s="8">
        <v>183317770750</v>
      </c>
      <c r="N94" s="8"/>
      <c r="O94" s="8">
        <v>187778367500</v>
      </c>
      <c r="P94" s="8"/>
      <c r="Q94" s="8">
        <f t="shared" si="3"/>
        <v>-4460596750</v>
      </c>
    </row>
    <row r="95" spans="1:17">
      <c r="A95" s="1" t="s">
        <v>280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2"/>
        <v>0</v>
      </c>
      <c r="J95" s="8"/>
      <c r="K95" s="8">
        <v>12320</v>
      </c>
      <c r="L95" s="8"/>
      <c r="M95" s="8">
        <v>12320000000</v>
      </c>
      <c r="N95" s="8"/>
      <c r="O95" s="8">
        <v>11342692564</v>
      </c>
      <c r="P95" s="8"/>
      <c r="Q95" s="8">
        <f t="shared" si="3"/>
        <v>977307436</v>
      </c>
    </row>
    <row r="96" spans="1:17">
      <c r="A96" s="1" t="s">
        <v>281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2"/>
        <v>0</v>
      </c>
      <c r="J96" s="8"/>
      <c r="K96" s="8">
        <v>92400</v>
      </c>
      <c r="L96" s="8"/>
      <c r="M96" s="8">
        <v>55678770397</v>
      </c>
      <c r="N96" s="8"/>
      <c r="O96" s="8">
        <v>54770529334</v>
      </c>
      <c r="P96" s="8"/>
      <c r="Q96" s="8">
        <f t="shared" si="3"/>
        <v>908241063</v>
      </c>
    </row>
    <row r="97" spans="1:17">
      <c r="A97" s="1" t="s">
        <v>193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2"/>
        <v>0</v>
      </c>
      <c r="J97" s="8"/>
      <c r="K97" s="8">
        <v>25000</v>
      </c>
      <c r="L97" s="8"/>
      <c r="M97" s="8">
        <v>25000000000</v>
      </c>
      <c r="N97" s="8"/>
      <c r="O97" s="8">
        <v>24995218795</v>
      </c>
      <c r="P97" s="8"/>
      <c r="Q97" s="8">
        <f t="shared" si="3"/>
        <v>4781205</v>
      </c>
    </row>
    <row r="98" spans="1:17">
      <c r="A98" s="1" t="s">
        <v>282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2"/>
        <v>0</v>
      </c>
      <c r="J98" s="8"/>
      <c r="K98" s="8">
        <v>125074</v>
      </c>
      <c r="L98" s="8"/>
      <c r="M98" s="8">
        <v>124277027313</v>
      </c>
      <c r="N98" s="8"/>
      <c r="O98" s="8">
        <v>120026114838</v>
      </c>
      <c r="P98" s="8"/>
      <c r="Q98" s="8">
        <f t="shared" si="3"/>
        <v>4250912475</v>
      </c>
    </row>
    <row r="99" spans="1:17">
      <c r="A99" s="1" t="s">
        <v>126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2"/>
        <v>0</v>
      </c>
      <c r="J99" s="8"/>
      <c r="K99" s="8">
        <v>149931</v>
      </c>
      <c r="L99" s="8"/>
      <c r="M99" s="8">
        <v>117958889818</v>
      </c>
      <c r="N99" s="8"/>
      <c r="O99" s="8">
        <v>117412135874</v>
      </c>
      <c r="P99" s="8"/>
      <c r="Q99" s="8">
        <f t="shared" si="3"/>
        <v>546753944</v>
      </c>
    </row>
    <row r="100" spans="1:17">
      <c r="A100" s="1" t="s">
        <v>198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2"/>
        <v>0</v>
      </c>
      <c r="J100" s="8"/>
      <c r="K100" s="8">
        <v>105000</v>
      </c>
      <c r="L100" s="8"/>
      <c r="M100" s="8">
        <v>105000000000</v>
      </c>
      <c r="N100" s="8"/>
      <c r="O100" s="8">
        <v>104456063906</v>
      </c>
      <c r="P100" s="8"/>
      <c r="Q100" s="8">
        <f t="shared" si="3"/>
        <v>543936094</v>
      </c>
    </row>
    <row r="101" spans="1:17">
      <c r="A101" s="1" t="s">
        <v>283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2"/>
        <v>0</v>
      </c>
      <c r="J101" s="8"/>
      <c r="K101" s="8">
        <v>5999</v>
      </c>
      <c r="L101" s="8"/>
      <c r="M101" s="8">
        <v>5999000000</v>
      </c>
      <c r="N101" s="8"/>
      <c r="O101" s="8">
        <v>5831110729</v>
      </c>
      <c r="P101" s="8"/>
      <c r="Q101" s="8">
        <f t="shared" si="3"/>
        <v>167889271</v>
      </c>
    </row>
    <row r="102" spans="1:17">
      <c r="A102" s="1" t="s">
        <v>149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f t="shared" si="2"/>
        <v>0</v>
      </c>
      <c r="J102" s="8"/>
      <c r="K102" s="8">
        <v>7900</v>
      </c>
      <c r="L102" s="8"/>
      <c r="M102" s="8">
        <v>7672116179</v>
      </c>
      <c r="N102" s="8"/>
      <c r="O102" s="8">
        <v>7472124432</v>
      </c>
      <c r="P102" s="8"/>
      <c r="Q102" s="8">
        <f t="shared" si="3"/>
        <v>199991747</v>
      </c>
    </row>
    <row r="103" spans="1:17">
      <c r="A103" s="1" t="s">
        <v>284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2"/>
        <v>0</v>
      </c>
      <c r="J103" s="8"/>
      <c r="K103" s="8">
        <v>3126</v>
      </c>
      <c r="L103" s="8"/>
      <c r="M103" s="8">
        <v>3126000000</v>
      </c>
      <c r="N103" s="8"/>
      <c r="O103" s="8">
        <v>3090522321</v>
      </c>
      <c r="P103" s="8"/>
      <c r="Q103" s="8">
        <f t="shared" si="3"/>
        <v>35477679</v>
      </c>
    </row>
    <row r="104" spans="1:17">
      <c r="A104" s="1" t="s">
        <v>285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8">
        <v>23700</v>
      </c>
      <c r="L104" s="8"/>
      <c r="M104" s="8">
        <v>19252759807</v>
      </c>
      <c r="N104" s="8"/>
      <c r="O104" s="8">
        <v>18892323612</v>
      </c>
      <c r="P104" s="8"/>
      <c r="Q104" s="8">
        <f t="shared" si="3"/>
        <v>360436195</v>
      </c>
    </row>
    <row r="105" spans="1:17">
      <c r="A105" s="1" t="s">
        <v>188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2"/>
        <v>0</v>
      </c>
      <c r="J105" s="8"/>
      <c r="K105" s="8">
        <v>135000</v>
      </c>
      <c r="L105" s="8"/>
      <c r="M105" s="8">
        <v>135000000000</v>
      </c>
      <c r="N105" s="8"/>
      <c r="O105" s="8">
        <v>133802924996</v>
      </c>
      <c r="P105" s="8"/>
      <c r="Q105" s="8">
        <f t="shared" si="3"/>
        <v>1197075004</v>
      </c>
    </row>
    <row r="106" spans="1:17">
      <c r="A106" s="1" t="s">
        <v>123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2"/>
        <v>0</v>
      </c>
      <c r="J106" s="8"/>
      <c r="K106" s="8">
        <v>152335</v>
      </c>
      <c r="L106" s="8"/>
      <c r="M106" s="8">
        <v>118967719897</v>
      </c>
      <c r="N106" s="8"/>
      <c r="O106" s="8">
        <v>112410468659</v>
      </c>
      <c r="P106" s="8"/>
      <c r="Q106" s="8">
        <f t="shared" si="3"/>
        <v>6557251238</v>
      </c>
    </row>
    <row r="107" spans="1:17">
      <c r="A107" s="1" t="s">
        <v>286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2"/>
        <v>0</v>
      </c>
      <c r="J107" s="8"/>
      <c r="K107" s="8">
        <v>300000</v>
      </c>
      <c r="L107" s="8"/>
      <c r="M107" s="8">
        <v>300000000000</v>
      </c>
      <c r="N107" s="8"/>
      <c r="O107" s="8">
        <v>290593320412</v>
      </c>
      <c r="P107" s="8"/>
      <c r="Q107" s="8">
        <f t="shared" si="3"/>
        <v>9406679588</v>
      </c>
    </row>
    <row r="108" spans="1:17">
      <c r="A108" s="1" t="s">
        <v>190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2"/>
        <v>0</v>
      </c>
      <c r="J108" s="8"/>
      <c r="K108" s="8">
        <v>800000</v>
      </c>
      <c r="L108" s="8"/>
      <c r="M108" s="8">
        <v>800000000000</v>
      </c>
      <c r="N108" s="8"/>
      <c r="O108" s="8">
        <v>788856993750</v>
      </c>
      <c r="P108" s="8"/>
      <c r="Q108" s="8">
        <f t="shared" si="3"/>
        <v>11143006250</v>
      </c>
    </row>
    <row r="109" spans="1:17">
      <c r="A109" s="1" t="s">
        <v>287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2"/>
        <v>0</v>
      </c>
      <c r="J109" s="8"/>
      <c r="K109" s="8">
        <v>56600</v>
      </c>
      <c r="L109" s="8"/>
      <c r="M109" s="8">
        <v>34181364509</v>
      </c>
      <c r="N109" s="8"/>
      <c r="O109" s="8">
        <v>33672872053</v>
      </c>
      <c r="P109" s="8"/>
      <c r="Q109" s="8">
        <f t="shared" si="3"/>
        <v>508492456</v>
      </c>
    </row>
    <row r="110" spans="1:17">
      <c r="A110" s="1" t="s">
        <v>288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2"/>
        <v>0</v>
      </c>
      <c r="J110" s="8"/>
      <c r="K110" s="8">
        <v>800</v>
      </c>
      <c r="L110" s="8"/>
      <c r="M110" s="8">
        <v>502676875</v>
      </c>
      <c r="N110" s="8"/>
      <c r="O110" s="8">
        <v>485352950</v>
      </c>
      <c r="P110" s="8"/>
      <c r="Q110" s="8">
        <f t="shared" si="3"/>
        <v>17323925</v>
      </c>
    </row>
    <row r="111" spans="1:17">
      <c r="A111" s="1" t="s">
        <v>289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2"/>
        <v>0</v>
      </c>
      <c r="J111" s="8"/>
      <c r="K111" s="8">
        <v>51330</v>
      </c>
      <c r="L111" s="8"/>
      <c r="M111" s="8">
        <v>51330000000</v>
      </c>
      <c r="N111" s="8"/>
      <c r="O111" s="8">
        <v>49388472216</v>
      </c>
      <c r="P111" s="8"/>
      <c r="Q111" s="8">
        <f t="shared" si="3"/>
        <v>1941527784</v>
      </c>
    </row>
    <row r="112" spans="1:17">
      <c r="A112" s="1" t="s">
        <v>290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2"/>
        <v>0</v>
      </c>
      <c r="J112" s="8"/>
      <c r="K112" s="8">
        <v>162910</v>
      </c>
      <c r="L112" s="8"/>
      <c r="M112" s="8">
        <v>158728673149</v>
      </c>
      <c r="N112" s="8"/>
      <c r="O112" s="8">
        <v>147650119257</v>
      </c>
      <c r="P112" s="8"/>
      <c r="Q112" s="8">
        <f t="shared" si="3"/>
        <v>11078553892</v>
      </c>
    </row>
    <row r="113" spans="1:20">
      <c r="A113" s="1" t="s">
        <v>186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2"/>
        <v>0</v>
      </c>
      <c r="J113" s="8"/>
      <c r="K113" s="8">
        <v>100000</v>
      </c>
      <c r="L113" s="8"/>
      <c r="M113" s="8">
        <v>98873409720</v>
      </c>
      <c r="N113" s="8"/>
      <c r="O113" s="8">
        <v>94357894531</v>
      </c>
      <c r="P113" s="8"/>
      <c r="Q113" s="8">
        <f t="shared" si="3"/>
        <v>4515515189</v>
      </c>
    </row>
    <row r="114" spans="1:20">
      <c r="A114" s="1" t="s">
        <v>129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2"/>
        <v>0</v>
      </c>
      <c r="J114" s="8"/>
      <c r="K114" s="8">
        <v>37600</v>
      </c>
      <c r="L114" s="8"/>
      <c r="M114" s="8">
        <v>25174276336</v>
      </c>
      <c r="N114" s="8"/>
      <c r="O114" s="8">
        <v>24402846669</v>
      </c>
      <c r="P114" s="8"/>
      <c r="Q114" s="8">
        <f t="shared" si="3"/>
        <v>771429667</v>
      </c>
    </row>
    <row r="115" spans="1:20">
      <c r="A115" s="1" t="s">
        <v>195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2"/>
        <v>0</v>
      </c>
      <c r="J115" s="8"/>
      <c r="K115" s="8">
        <v>50000</v>
      </c>
      <c r="L115" s="8"/>
      <c r="M115" s="8">
        <v>50000000000</v>
      </c>
      <c r="N115" s="8"/>
      <c r="O115" s="8">
        <v>49990887509</v>
      </c>
      <c r="P115" s="8"/>
      <c r="Q115" s="8">
        <f t="shared" si="3"/>
        <v>9112491</v>
      </c>
    </row>
    <row r="116" spans="1:20">
      <c r="A116" s="1" t="s">
        <v>291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2"/>
        <v>0</v>
      </c>
      <c r="J116" s="8"/>
      <c r="K116" s="8">
        <v>89380</v>
      </c>
      <c r="L116" s="8"/>
      <c r="M116" s="8">
        <v>89380000000</v>
      </c>
      <c r="N116" s="8"/>
      <c r="O116" s="8">
        <v>84304021526</v>
      </c>
      <c r="P116" s="8"/>
      <c r="Q116" s="8">
        <f t="shared" si="3"/>
        <v>5075978474</v>
      </c>
    </row>
    <row r="117" spans="1:20">
      <c r="A117" s="1" t="s">
        <v>292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2"/>
        <v>0</v>
      </c>
      <c r="J117" s="8"/>
      <c r="K117" s="8">
        <v>85000</v>
      </c>
      <c r="L117" s="8"/>
      <c r="M117" s="8">
        <v>53513948843</v>
      </c>
      <c r="N117" s="8"/>
      <c r="O117" s="8">
        <v>52387928558</v>
      </c>
      <c r="P117" s="8"/>
      <c r="Q117" s="8">
        <f t="shared" si="3"/>
        <v>1126020285</v>
      </c>
    </row>
    <row r="118" spans="1:20">
      <c r="A118" s="1" t="s">
        <v>293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 t="shared" si="2"/>
        <v>0</v>
      </c>
      <c r="J118" s="8"/>
      <c r="K118" s="8">
        <v>900</v>
      </c>
      <c r="L118" s="8"/>
      <c r="M118" s="8">
        <v>626286465</v>
      </c>
      <c r="N118" s="8"/>
      <c r="O118" s="8">
        <v>595491909</v>
      </c>
      <c r="P118" s="8"/>
      <c r="Q118" s="8">
        <f t="shared" si="3"/>
        <v>30794556</v>
      </c>
    </row>
    <row r="119" spans="1:20">
      <c r="A119" s="1" t="s">
        <v>196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f t="shared" si="2"/>
        <v>0</v>
      </c>
      <c r="J119" s="8"/>
      <c r="K119" s="8">
        <v>100000</v>
      </c>
      <c r="L119" s="8"/>
      <c r="M119" s="8">
        <v>100000000000</v>
      </c>
      <c r="N119" s="8"/>
      <c r="O119" s="8">
        <v>99652613655</v>
      </c>
      <c r="P119" s="8"/>
      <c r="Q119" s="8">
        <f t="shared" si="3"/>
        <v>347386345</v>
      </c>
    </row>
    <row r="120" spans="1:20">
      <c r="A120" s="1" t="s">
        <v>192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f t="shared" si="2"/>
        <v>0</v>
      </c>
      <c r="J120" s="8"/>
      <c r="K120" s="8">
        <v>500000</v>
      </c>
      <c r="L120" s="8"/>
      <c r="M120" s="8">
        <v>500000000000</v>
      </c>
      <c r="N120" s="8"/>
      <c r="O120" s="8">
        <v>497454819968</v>
      </c>
      <c r="P120" s="8"/>
      <c r="Q120" s="8">
        <f t="shared" si="3"/>
        <v>2545180032</v>
      </c>
    </row>
    <row r="121" spans="1:20">
      <c r="A121" s="1" t="s">
        <v>294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f t="shared" si="2"/>
        <v>0</v>
      </c>
      <c r="J121" s="8"/>
      <c r="K121" s="8">
        <v>53900</v>
      </c>
      <c r="L121" s="8"/>
      <c r="M121" s="8">
        <f>35293250942-720000</f>
        <v>35292530942</v>
      </c>
      <c r="N121" s="8"/>
      <c r="O121" s="8">
        <v>34285186023</v>
      </c>
      <c r="P121" s="8"/>
      <c r="Q121" s="8">
        <f t="shared" si="3"/>
        <v>1007344919</v>
      </c>
    </row>
    <row r="122" spans="1:20">
      <c r="A122" s="1" t="s">
        <v>295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f t="shared" si="2"/>
        <v>0</v>
      </c>
      <c r="J122" s="8"/>
      <c r="K122" s="8">
        <v>51600</v>
      </c>
      <c r="L122" s="8"/>
      <c r="M122" s="8">
        <v>32019735374</v>
      </c>
      <c r="N122" s="8"/>
      <c r="O122" s="8">
        <v>31437863057</v>
      </c>
      <c r="P122" s="8"/>
      <c r="Q122" s="8">
        <f t="shared" si="3"/>
        <v>581872317</v>
      </c>
    </row>
    <row r="123" spans="1:20">
      <c r="A123" s="1" t="s">
        <v>143</v>
      </c>
      <c r="C123" s="8">
        <v>0</v>
      </c>
      <c r="D123" s="8"/>
      <c r="E123" s="8">
        <v>0</v>
      </c>
      <c r="F123" s="8"/>
      <c r="G123" s="8">
        <v>0</v>
      </c>
      <c r="H123" s="8"/>
      <c r="I123" s="8">
        <f t="shared" si="2"/>
        <v>0</v>
      </c>
      <c r="J123" s="8"/>
      <c r="K123" s="8">
        <v>100000</v>
      </c>
      <c r="L123" s="8"/>
      <c r="M123" s="8">
        <v>93483053126</v>
      </c>
      <c r="N123" s="8"/>
      <c r="O123" s="8">
        <v>95164333334</v>
      </c>
      <c r="P123" s="8"/>
      <c r="Q123" s="8">
        <f t="shared" si="3"/>
        <v>-1681280208</v>
      </c>
      <c r="S123" s="3"/>
      <c r="T123" s="3"/>
    </row>
    <row r="124" spans="1:20" ht="24.75" thickBot="1">
      <c r="C124" s="8"/>
      <c r="D124" s="8"/>
      <c r="E124" s="11">
        <f>SUM(E8:E123)</f>
        <v>1164587240796</v>
      </c>
      <c r="F124" s="8"/>
      <c r="G124" s="11">
        <f>SUM(G8:G123)</f>
        <v>1078719599937</v>
      </c>
      <c r="H124" s="8"/>
      <c r="I124" s="11">
        <f>SUM(I8:I123)</f>
        <v>85867640859</v>
      </c>
      <c r="J124" s="8"/>
      <c r="K124" s="8"/>
      <c r="L124" s="8"/>
      <c r="M124" s="11">
        <f>SUM(M8:M123)</f>
        <v>11035530108778</v>
      </c>
      <c r="N124" s="8"/>
      <c r="O124" s="11">
        <f>SUM(O8:O123)</f>
        <v>11631718570965</v>
      </c>
      <c r="P124" s="8"/>
      <c r="Q124" s="11">
        <f>SUM(Q8:Q123)</f>
        <v>-596188462187</v>
      </c>
      <c r="S124" s="3"/>
      <c r="T124" s="3"/>
    </row>
    <row r="125" spans="1:20" ht="24.75" thickTop="1">
      <c r="I125" s="8"/>
      <c r="J125" s="8"/>
      <c r="K125" s="8"/>
      <c r="L125" s="8"/>
      <c r="M125" s="8"/>
      <c r="N125" s="8"/>
      <c r="O125" s="8"/>
      <c r="P125" s="8"/>
      <c r="Q125" s="8"/>
      <c r="S125" s="3"/>
      <c r="T125" s="3"/>
    </row>
    <row r="126" spans="1:20">
      <c r="G126" s="3"/>
      <c r="S126" s="13"/>
      <c r="T126" s="3"/>
    </row>
    <row r="127" spans="1:20">
      <c r="E127" s="3"/>
      <c r="G127" s="3"/>
      <c r="S127" s="14"/>
    </row>
    <row r="128" spans="1:20">
      <c r="E128" s="3"/>
      <c r="G128" s="3"/>
      <c r="S128" s="14"/>
    </row>
    <row r="129" spans="7:17">
      <c r="G129" s="3"/>
      <c r="I129" s="8"/>
      <c r="J129" s="12"/>
      <c r="K129" s="12"/>
      <c r="L129" s="12"/>
      <c r="M129" s="12"/>
      <c r="N129" s="12"/>
      <c r="O129" s="12"/>
      <c r="P129" s="12"/>
      <c r="Q129" s="8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4"/>
  <sheetViews>
    <sheetView rightToLeft="1" workbookViewId="0">
      <selection activeCell="E128" sqref="E128"/>
    </sheetView>
  </sheetViews>
  <sheetFormatPr defaultRowHeight="24"/>
  <cols>
    <col min="1" max="1" width="40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174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6" t="s">
        <v>3</v>
      </c>
      <c r="C6" s="17" t="s">
        <v>176</v>
      </c>
      <c r="D6" s="17" t="s">
        <v>176</v>
      </c>
      <c r="E6" s="17" t="s">
        <v>176</v>
      </c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M6" s="17" t="s">
        <v>177</v>
      </c>
      <c r="N6" s="17" t="s">
        <v>177</v>
      </c>
      <c r="O6" s="17" t="s">
        <v>177</v>
      </c>
      <c r="P6" s="17" t="s">
        <v>177</v>
      </c>
      <c r="Q6" s="17" t="s">
        <v>177</v>
      </c>
      <c r="R6" s="17" t="s">
        <v>177</v>
      </c>
      <c r="S6" s="17" t="s">
        <v>177</v>
      </c>
      <c r="T6" s="17" t="s">
        <v>177</v>
      </c>
      <c r="U6" s="17" t="s">
        <v>177</v>
      </c>
    </row>
    <row r="7" spans="1:21" ht="24.75">
      <c r="A7" s="17" t="s">
        <v>3</v>
      </c>
      <c r="C7" s="17" t="s">
        <v>296</v>
      </c>
      <c r="E7" s="17" t="s">
        <v>297</v>
      </c>
      <c r="G7" s="17" t="s">
        <v>298</v>
      </c>
      <c r="I7" s="17" t="s">
        <v>161</v>
      </c>
      <c r="K7" s="17" t="s">
        <v>299</v>
      </c>
      <c r="M7" s="17" t="s">
        <v>296</v>
      </c>
      <c r="O7" s="17" t="s">
        <v>297</v>
      </c>
      <c r="Q7" s="17" t="s">
        <v>298</v>
      </c>
      <c r="S7" s="17" t="s">
        <v>161</v>
      </c>
      <c r="U7" s="17" t="s">
        <v>299</v>
      </c>
    </row>
    <row r="8" spans="1:21">
      <c r="A8" s="1" t="s">
        <v>47</v>
      </c>
      <c r="C8" s="8">
        <v>0</v>
      </c>
      <c r="D8" s="8"/>
      <c r="E8" s="8">
        <v>0</v>
      </c>
      <c r="F8" s="8"/>
      <c r="G8" s="8">
        <v>3922618342</v>
      </c>
      <c r="H8" s="8"/>
      <c r="I8" s="8">
        <v>3922618342</v>
      </c>
      <c r="J8" s="8"/>
      <c r="K8" s="9">
        <f>I8/$I$122</f>
        <v>-2.994574989265337E-3</v>
      </c>
      <c r="L8" s="8"/>
      <c r="M8" s="8">
        <v>0</v>
      </c>
      <c r="N8" s="8"/>
      <c r="O8" s="8">
        <v>0</v>
      </c>
      <c r="P8" s="8"/>
      <c r="Q8" s="8">
        <v>3922618342</v>
      </c>
      <c r="R8" s="8"/>
      <c r="S8" s="8">
        <v>3922618342</v>
      </c>
      <c r="T8" s="8"/>
      <c r="U8" s="9">
        <f>S8/$S$122</f>
        <v>1.1958875181311262E-3</v>
      </c>
    </row>
    <row r="9" spans="1:21">
      <c r="A9" s="1" t="s">
        <v>106</v>
      </c>
      <c r="C9" s="8">
        <v>0</v>
      </c>
      <c r="D9" s="8"/>
      <c r="E9" s="8">
        <v>0</v>
      </c>
      <c r="F9" s="8"/>
      <c r="G9" s="8">
        <v>3306484361</v>
      </c>
      <c r="H9" s="8"/>
      <c r="I9" s="8">
        <v>3306484361</v>
      </c>
      <c r="J9" s="8"/>
      <c r="K9" s="9">
        <f t="shared" ref="K9:K72" si="0">I9/$I$122</f>
        <v>-2.5242107456212928E-3</v>
      </c>
      <c r="L9" s="8"/>
      <c r="M9" s="8">
        <v>0</v>
      </c>
      <c r="N9" s="8"/>
      <c r="O9" s="8">
        <v>0</v>
      </c>
      <c r="P9" s="8"/>
      <c r="Q9" s="8">
        <v>3306484361</v>
      </c>
      <c r="R9" s="8"/>
      <c r="S9" s="8">
        <v>3306484361</v>
      </c>
      <c r="T9" s="8"/>
      <c r="U9" s="9">
        <f t="shared" ref="U9:U72" si="1">S9/$S$122</f>
        <v>1.0080469297452932E-3</v>
      </c>
    </row>
    <row r="10" spans="1:21">
      <c r="A10" s="1" t="s">
        <v>97</v>
      </c>
      <c r="C10" s="8">
        <v>0</v>
      </c>
      <c r="D10" s="8"/>
      <c r="E10" s="8">
        <v>-11405653550</v>
      </c>
      <c r="F10" s="8"/>
      <c r="G10" s="8">
        <v>375750905</v>
      </c>
      <c r="H10" s="8"/>
      <c r="I10" s="8">
        <v>-11029902645</v>
      </c>
      <c r="J10" s="8"/>
      <c r="K10" s="9">
        <f t="shared" si="0"/>
        <v>8.4203630623691673E-3</v>
      </c>
      <c r="L10" s="8"/>
      <c r="M10" s="8">
        <v>6105699691</v>
      </c>
      <c r="N10" s="8"/>
      <c r="O10" s="8">
        <v>41169897084</v>
      </c>
      <c r="P10" s="8"/>
      <c r="Q10" s="8">
        <v>11401087709</v>
      </c>
      <c r="R10" s="8"/>
      <c r="S10" s="8">
        <v>58676684484</v>
      </c>
      <c r="T10" s="8"/>
      <c r="U10" s="9">
        <f t="shared" si="1"/>
        <v>1.7888743808799006E-2</v>
      </c>
    </row>
    <row r="11" spans="1:21">
      <c r="A11" s="1" t="s">
        <v>23</v>
      </c>
      <c r="C11" s="8">
        <v>0</v>
      </c>
      <c r="D11" s="8"/>
      <c r="E11" s="8">
        <v>-52351355072</v>
      </c>
      <c r="F11" s="8"/>
      <c r="G11" s="8">
        <v>-283288821</v>
      </c>
      <c r="H11" s="8"/>
      <c r="I11" s="8">
        <v>-52634643893</v>
      </c>
      <c r="J11" s="8"/>
      <c r="K11" s="9">
        <f t="shared" si="0"/>
        <v>4.01819331958004E-2</v>
      </c>
      <c r="L11" s="8"/>
      <c r="M11" s="8">
        <v>44961157800</v>
      </c>
      <c r="N11" s="8"/>
      <c r="O11" s="8">
        <v>-32876751042</v>
      </c>
      <c r="P11" s="8"/>
      <c r="Q11" s="8">
        <v>-8188158111</v>
      </c>
      <c r="R11" s="8"/>
      <c r="S11" s="8">
        <v>3896248647</v>
      </c>
      <c r="T11" s="8"/>
      <c r="U11" s="9">
        <f t="shared" si="1"/>
        <v>1.1878481968518231E-3</v>
      </c>
    </row>
    <row r="12" spans="1:21">
      <c r="A12" s="1" t="s">
        <v>46</v>
      </c>
      <c r="C12" s="8">
        <v>0</v>
      </c>
      <c r="D12" s="8"/>
      <c r="E12" s="8">
        <v>-2136557752</v>
      </c>
      <c r="F12" s="8"/>
      <c r="G12" s="8">
        <v>15697667168</v>
      </c>
      <c r="H12" s="8"/>
      <c r="I12" s="8">
        <v>13561109416</v>
      </c>
      <c r="J12" s="8"/>
      <c r="K12" s="9">
        <f t="shared" si="0"/>
        <v>-1.0352717379876123E-2</v>
      </c>
      <c r="L12" s="8"/>
      <c r="M12" s="8">
        <v>3230127000</v>
      </c>
      <c r="N12" s="8"/>
      <c r="O12" s="8">
        <v>16837466354</v>
      </c>
      <c r="P12" s="8"/>
      <c r="Q12" s="8">
        <v>11939351895</v>
      </c>
      <c r="R12" s="8"/>
      <c r="S12" s="8">
        <v>32006945249</v>
      </c>
      <c r="T12" s="8"/>
      <c r="U12" s="9">
        <f t="shared" si="1"/>
        <v>9.7579481304494054E-3</v>
      </c>
    </row>
    <row r="13" spans="1:21">
      <c r="A13" s="1" t="s">
        <v>100</v>
      </c>
      <c r="C13" s="8">
        <v>0</v>
      </c>
      <c r="D13" s="8"/>
      <c r="E13" s="8">
        <v>-27592597077</v>
      </c>
      <c r="F13" s="8"/>
      <c r="G13" s="8">
        <v>-2246425750</v>
      </c>
      <c r="H13" s="8"/>
      <c r="I13" s="8">
        <v>-29839022827</v>
      </c>
      <c r="J13" s="8"/>
      <c r="K13" s="9">
        <f t="shared" si="0"/>
        <v>2.2779476276117323E-2</v>
      </c>
      <c r="L13" s="8"/>
      <c r="M13" s="8">
        <v>0</v>
      </c>
      <c r="N13" s="8"/>
      <c r="O13" s="8">
        <v>-13618691081</v>
      </c>
      <c r="P13" s="8"/>
      <c r="Q13" s="8">
        <v>-3054503575</v>
      </c>
      <c r="R13" s="8"/>
      <c r="S13" s="8">
        <v>-16673194656</v>
      </c>
      <c r="T13" s="8"/>
      <c r="U13" s="9">
        <f t="shared" si="1"/>
        <v>-5.0831520270500476E-3</v>
      </c>
    </row>
    <row r="14" spans="1:21">
      <c r="A14" s="1" t="s">
        <v>20</v>
      </c>
      <c r="C14" s="8">
        <v>0</v>
      </c>
      <c r="D14" s="8"/>
      <c r="E14" s="8">
        <v>15249192086</v>
      </c>
      <c r="F14" s="8"/>
      <c r="G14" s="8">
        <v>28581590375</v>
      </c>
      <c r="H14" s="8"/>
      <c r="I14" s="8">
        <v>43830782461</v>
      </c>
      <c r="J14" s="8"/>
      <c r="K14" s="9">
        <f t="shared" si="0"/>
        <v>-3.3460957318299407E-2</v>
      </c>
      <c r="L14" s="8"/>
      <c r="M14" s="8">
        <v>22176808400</v>
      </c>
      <c r="N14" s="8"/>
      <c r="O14" s="8">
        <v>96426932874</v>
      </c>
      <c r="P14" s="8"/>
      <c r="Q14" s="8">
        <v>28861513893</v>
      </c>
      <c r="R14" s="8"/>
      <c r="S14" s="8">
        <v>147465255167</v>
      </c>
      <c r="T14" s="8"/>
      <c r="U14" s="9">
        <f t="shared" si="1"/>
        <v>4.4957689644188399E-2</v>
      </c>
    </row>
    <row r="15" spans="1:21">
      <c r="A15" s="1" t="s">
        <v>25</v>
      </c>
      <c r="C15" s="8">
        <v>0</v>
      </c>
      <c r="D15" s="8"/>
      <c r="E15" s="8">
        <v>-121802777632</v>
      </c>
      <c r="F15" s="8"/>
      <c r="G15" s="8">
        <v>20730608686</v>
      </c>
      <c r="H15" s="8"/>
      <c r="I15" s="8">
        <v>-101072168946</v>
      </c>
      <c r="J15" s="8"/>
      <c r="K15" s="9">
        <f t="shared" si="0"/>
        <v>7.7159734352889614E-2</v>
      </c>
      <c r="L15" s="8"/>
      <c r="M15" s="8">
        <v>108059959650</v>
      </c>
      <c r="N15" s="8"/>
      <c r="O15" s="8">
        <v>-10222629028</v>
      </c>
      <c r="P15" s="8"/>
      <c r="Q15" s="8">
        <v>13610879233</v>
      </c>
      <c r="R15" s="8"/>
      <c r="S15" s="8">
        <v>111448209855</v>
      </c>
      <c r="T15" s="8"/>
      <c r="U15" s="9">
        <f t="shared" si="1"/>
        <v>3.3977183468656934E-2</v>
      </c>
    </row>
    <row r="16" spans="1:21">
      <c r="A16" s="1" t="s">
        <v>41</v>
      </c>
      <c r="C16" s="8">
        <v>0</v>
      </c>
      <c r="D16" s="8"/>
      <c r="E16" s="8">
        <v>0</v>
      </c>
      <c r="F16" s="8"/>
      <c r="G16" s="8">
        <v>4226669111</v>
      </c>
      <c r="H16" s="8"/>
      <c r="I16" s="8">
        <v>4226669111</v>
      </c>
      <c r="J16" s="8"/>
      <c r="K16" s="9">
        <f t="shared" si="0"/>
        <v>-3.2266910782983733E-3</v>
      </c>
      <c r="L16" s="8"/>
      <c r="M16" s="8">
        <v>0</v>
      </c>
      <c r="N16" s="8"/>
      <c r="O16" s="8">
        <v>0</v>
      </c>
      <c r="P16" s="8"/>
      <c r="Q16" s="8">
        <v>4226669111</v>
      </c>
      <c r="R16" s="8"/>
      <c r="S16" s="8">
        <v>4226669111</v>
      </c>
      <c r="T16" s="8"/>
      <c r="U16" s="9">
        <f t="shared" si="1"/>
        <v>1.2885833880382348E-3</v>
      </c>
    </row>
    <row r="17" spans="1:21">
      <c r="A17" s="1" t="s">
        <v>109</v>
      </c>
      <c r="C17" s="8">
        <v>0</v>
      </c>
      <c r="D17" s="8"/>
      <c r="E17" s="8">
        <v>0</v>
      </c>
      <c r="F17" s="8"/>
      <c r="G17" s="8">
        <v>5989616696</v>
      </c>
      <c r="H17" s="8"/>
      <c r="I17" s="8">
        <v>5989616696</v>
      </c>
      <c r="J17" s="8"/>
      <c r="K17" s="9">
        <f t="shared" si="0"/>
        <v>-4.5725469034498499E-3</v>
      </c>
      <c r="L17" s="8"/>
      <c r="M17" s="8">
        <v>0</v>
      </c>
      <c r="N17" s="8"/>
      <c r="O17" s="8">
        <v>0</v>
      </c>
      <c r="P17" s="8"/>
      <c r="Q17" s="8">
        <v>5989616696</v>
      </c>
      <c r="R17" s="8"/>
      <c r="S17" s="8">
        <v>5989616696</v>
      </c>
      <c r="T17" s="8"/>
      <c r="U17" s="9">
        <f t="shared" si="1"/>
        <v>1.826052707815589E-3</v>
      </c>
    </row>
    <row r="18" spans="1:21">
      <c r="A18" s="1" t="s">
        <v>82</v>
      </c>
      <c r="C18" s="8">
        <v>0</v>
      </c>
      <c r="D18" s="8"/>
      <c r="E18" s="8">
        <v>73767798403</v>
      </c>
      <c r="F18" s="8"/>
      <c r="G18" s="8">
        <v>0</v>
      </c>
      <c r="H18" s="8"/>
      <c r="I18" s="8">
        <v>73767798403</v>
      </c>
      <c r="J18" s="8"/>
      <c r="K18" s="9">
        <f t="shared" si="0"/>
        <v>-5.6315242741194337E-2</v>
      </c>
      <c r="L18" s="8"/>
      <c r="M18" s="8">
        <v>57490940000</v>
      </c>
      <c r="N18" s="8"/>
      <c r="O18" s="8">
        <v>-134968819541</v>
      </c>
      <c r="P18" s="8"/>
      <c r="Q18" s="8">
        <v>-35994361769</v>
      </c>
      <c r="R18" s="8"/>
      <c r="S18" s="8">
        <v>-113472241310</v>
      </c>
      <c r="T18" s="8"/>
      <c r="U18" s="9">
        <f t="shared" si="1"/>
        <v>-3.4594249352284334E-2</v>
      </c>
    </row>
    <row r="19" spans="1:21">
      <c r="A19" s="1" t="s">
        <v>92</v>
      </c>
      <c r="C19" s="8">
        <v>0</v>
      </c>
      <c r="D19" s="8"/>
      <c r="E19" s="8">
        <v>1000024867</v>
      </c>
      <c r="F19" s="8"/>
      <c r="G19" s="8">
        <v>0</v>
      </c>
      <c r="H19" s="8"/>
      <c r="I19" s="8">
        <v>1000024867</v>
      </c>
      <c r="J19" s="8"/>
      <c r="K19" s="9">
        <f t="shared" si="0"/>
        <v>-7.6343125796804706E-4</v>
      </c>
      <c r="L19" s="8"/>
      <c r="M19" s="8">
        <v>56070744100</v>
      </c>
      <c r="N19" s="8"/>
      <c r="O19" s="8">
        <v>68295520358</v>
      </c>
      <c r="P19" s="8"/>
      <c r="Q19" s="8">
        <v>-5722839999</v>
      </c>
      <c r="R19" s="8"/>
      <c r="S19" s="8">
        <v>118643424459</v>
      </c>
      <c r="T19" s="8"/>
      <c r="U19" s="9">
        <f t="shared" si="1"/>
        <v>3.6170786461603523E-2</v>
      </c>
    </row>
    <row r="20" spans="1:21">
      <c r="A20" s="1" t="s">
        <v>218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9">
        <f t="shared" si="0"/>
        <v>0</v>
      </c>
      <c r="L20" s="8"/>
      <c r="M20" s="8">
        <v>47402269630</v>
      </c>
      <c r="N20" s="8"/>
      <c r="O20" s="8">
        <v>0</v>
      </c>
      <c r="P20" s="8"/>
      <c r="Q20" s="8">
        <v>-137144067084</v>
      </c>
      <c r="R20" s="8"/>
      <c r="S20" s="8">
        <v>-89741797454</v>
      </c>
      <c r="T20" s="8"/>
      <c r="U20" s="9">
        <f t="shared" si="1"/>
        <v>-2.7359555805057282E-2</v>
      </c>
    </row>
    <row r="21" spans="1:21">
      <c r="A21" s="1" t="s">
        <v>263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9">
        <f t="shared" si="0"/>
        <v>0</v>
      </c>
      <c r="L21" s="8"/>
      <c r="M21" s="8">
        <v>0</v>
      </c>
      <c r="N21" s="8"/>
      <c r="O21" s="8">
        <v>0</v>
      </c>
      <c r="P21" s="8"/>
      <c r="Q21" s="8">
        <v>-70399203</v>
      </c>
      <c r="R21" s="8"/>
      <c r="S21" s="8">
        <v>-70399203</v>
      </c>
      <c r="T21" s="8"/>
      <c r="U21" s="9">
        <f t="shared" si="1"/>
        <v>-2.1462584634515874E-5</v>
      </c>
    </row>
    <row r="22" spans="1:21">
      <c r="A22" s="1" t="s">
        <v>18</v>
      </c>
      <c r="C22" s="8">
        <v>0</v>
      </c>
      <c r="D22" s="8"/>
      <c r="E22" s="8">
        <v>-12859264894</v>
      </c>
      <c r="F22" s="8"/>
      <c r="G22" s="8">
        <v>0</v>
      </c>
      <c r="H22" s="8"/>
      <c r="I22" s="8">
        <v>-12859264894</v>
      </c>
      <c r="J22" s="8"/>
      <c r="K22" s="9">
        <f t="shared" si="0"/>
        <v>9.8169206572047835E-3</v>
      </c>
      <c r="L22" s="8"/>
      <c r="M22" s="8">
        <v>20622488</v>
      </c>
      <c r="N22" s="8"/>
      <c r="O22" s="8">
        <v>-3300750012</v>
      </c>
      <c r="P22" s="8"/>
      <c r="Q22" s="8">
        <v>-34021844101</v>
      </c>
      <c r="R22" s="8"/>
      <c r="S22" s="8">
        <v>-37301971625</v>
      </c>
      <c r="T22" s="8"/>
      <c r="U22" s="9">
        <f t="shared" si="1"/>
        <v>-1.1372241288525271E-2</v>
      </c>
    </row>
    <row r="23" spans="1:21">
      <c r="A23" s="1" t="s">
        <v>240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9">
        <f t="shared" si="0"/>
        <v>0</v>
      </c>
      <c r="L23" s="8"/>
      <c r="M23" s="8">
        <v>2176747776</v>
      </c>
      <c r="N23" s="8"/>
      <c r="O23" s="8">
        <v>0</v>
      </c>
      <c r="P23" s="8"/>
      <c r="Q23" s="8">
        <v>-2979016237</v>
      </c>
      <c r="R23" s="8"/>
      <c r="S23" s="8">
        <v>-802268461</v>
      </c>
      <c r="T23" s="8"/>
      <c r="U23" s="9">
        <f t="shared" si="1"/>
        <v>-2.4458735340818129E-4</v>
      </c>
    </row>
    <row r="24" spans="1:21">
      <c r="A24" s="1" t="s">
        <v>28</v>
      </c>
      <c r="C24" s="8">
        <v>0</v>
      </c>
      <c r="D24" s="8"/>
      <c r="E24" s="8">
        <v>-26064089260</v>
      </c>
      <c r="F24" s="8"/>
      <c r="G24" s="8">
        <v>0</v>
      </c>
      <c r="H24" s="8"/>
      <c r="I24" s="8">
        <v>-26064089260</v>
      </c>
      <c r="J24" s="8"/>
      <c r="K24" s="9">
        <f t="shared" si="0"/>
        <v>1.9897645656798718E-2</v>
      </c>
      <c r="L24" s="8"/>
      <c r="M24" s="8">
        <v>50192234280</v>
      </c>
      <c r="N24" s="8"/>
      <c r="O24" s="8">
        <v>11041745532</v>
      </c>
      <c r="P24" s="8"/>
      <c r="Q24" s="8">
        <v>3301927038</v>
      </c>
      <c r="R24" s="8"/>
      <c r="S24" s="8">
        <v>64535906850</v>
      </c>
      <c r="T24" s="8"/>
      <c r="U24" s="9">
        <f t="shared" si="1"/>
        <v>1.9675043234983182E-2</v>
      </c>
    </row>
    <row r="25" spans="1:21">
      <c r="A25" s="1" t="s">
        <v>27</v>
      </c>
      <c r="C25" s="8">
        <v>0</v>
      </c>
      <c r="D25" s="8"/>
      <c r="E25" s="8">
        <v>-4739334371</v>
      </c>
      <c r="F25" s="8"/>
      <c r="G25" s="8">
        <v>0</v>
      </c>
      <c r="H25" s="8"/>
      <c r="I25" s="8">
        <v>-4739334371</v>
      </c>
      <c r="J25" s="8"/>
      <c r="K25" s="9">
        <f t="shared" si="0"/>
        <v>3.618066030335757E-3</v>
      </c>
      <c r="L25" s="8"/>
      <c r="M25" s="8">
        <v>10300000000</v>
      </c>
      <c r="N25" s="8"/>
      <c r="O25" s="8">
        <v>109571015674</v>
      </c>
      <c r="P25" s="8"/>
      <c r="Q25" s="8">
        <v>2306215710</v>
      </c>
      <c r="R25" s="8"/>
      <c r="S25" s="8">
        <v>122177231384</v>
      </c>
      <c r="T25" s="8"/>
      <c r="U25" s="9">
        <f t="shared" si="1"/>
        <v>3.724813715561423E-2</v>
      </c>
    </row>
    <row r="26" spans="1:21">
      <c r="A26" s="1" t="s">
        <v>266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9">
        <f t="shared" si="0"/>
        <v>0</v>
      </c>
      <c r="L26" s="8"/>
      <c r="M26" s="8">
        <v>0</v>
      </c>
      <c r="N26" s="8"/>
      <c r="O26" s="8">
        <v>0</v>
      </c>
      <c r="P26" s="8"/>
      <c r="Q26" s="8">
        <v>15611780275</v>
      </c>
      <c r="R26" s="8"/>
      <c r="S26" s="8">
        <v>15611780275</v>
      </c>
      <c r="T26" s="8"/>
      <c r="U26" s="9">
        <f t="shared" si="1"/>
        <v>4.7595589320471848E-3</v>
      </c>
    </row>
    <row r="27" spans="1:21">
      <c r="A27" s="1" t="s">
        <v>62</v>
      </c>
      <c r="C27" s="8">
        <v>0</v>
      </c>
      <c r="D27" s="8"/>
      <c r="E27" s="8">
        <v>-26194017224</v>
      </c>
      <c r="F27" s="8"/>
      <c r="G27" s="8">
        <v>0</v>
      </c>
      <c r="H27" s="8"/>
      <c r="I27" s="8">
        <v>-26194017224</v>
      </c>
      <c r="J27" s="8"/>
      <c r="K27" s="9">
        <f t="shared" si="0"/>
        <v>1.9996834259277486E-2</v>
      </c>
      <c r="L27" s="8"/>
      <c r="M27" s="8">
        <v>13924000000</v>
      </c>
      <c r="N27" s="8"/>
      <c r="O27" s="8">
        <v>-32653936143</v>
      </c>
      <c r="P27" s="8"/>
      <c r="Q27" s="8">
        <v>-227155003</v>
      </c>
      <c r="R27" s="8"/>
      <c r="S27" s="8">
        <v>-18957091146</v>
      </c>
      <c r="T27" s="8"/>
      <c r="U27" s="9">
        <f t="shared" si="1"/>
        <v>-5.7794428886539595E-3</v>
      </c>
    </row>
    <row r="28" spans="1:21">
      <c r="A28" s="1" t="s">
        <v>61</v>
      </c>
      <c r="C28" s="8">
        <v>82498168440</v>
      </c>
      <c r="D28" s="8"/>
      <c r="E28" s="8">
        <v>-75933989418</v>
      </c>
      <c r="F28" s="8"/>
      <c r="G28" s="8">
        <v>0</v>
      </c>
      <c r="H28" s="8"/>
      <c r="I28" s="8">
        <v>6564179022</v>
      </c>
      <c r="J28" s="8"/>
      <c r="K28" s="9">
        <f t="shared" si="0"/>
        <v>-5.0111748354082931E-3</v>
      </c>
      <c r="L28" s="8"/>
      <c r="M28" s="8">
        <v>82498168440</v>
      </c>
      <c r="N28" s="8"/>
      <c r="O28" s="8">
        <v>-44668345810</v>
      </c>
      <c r="P28" s="8"/>
      <c r="Q28" s="8">
        <v>-2655167174</v>
      </c>
      <c r="R28" s="8"/>
      <c r="S28" s="8">
        <v>35174655456</v>
      </c>
      <c r="T28" s="8"/>
      <c r="U28" s="9">
        <f t="shared" si="1"/>
        <v>1.0723687024046785E-2</v>
      </c>
    </row>
    <row r="29" spans="1:21">
      <c r="A29" s="1" t="s">
        <v>68</v>
      </c>
      <c r="C29" s="8">
        <v>0</v>
      </c>
      <c r="D29" s="8"/>
      <c r="E29" s="8">
        <v>-7010338815</v>
      </c>
      <c r="F29" s="8"/>
      <c r="G29" s="8">
        <v>0</v>
      </c>
      <c r="H29" s="8"/>
      <c r="I29" s="8">
        <v>-7010338815</v>
      </c>
      <c r="J29" s="8"/>
      <c r="K29" s="9">
        <f t="shared" si="0"/>
        <v>5.351778697636804E-3</v>
      </c>
      <c r="L29" s="8"/>
      <c r="M29" s="8">
        <v>0</v>
      </c>
      <c r="N29" s="8"/>
      <c r="O29" s="8">
        <v>24103404813</v>
      </c>
      <c r="P29" s="8"/>
      <c r="Q29" s="8">
        <v>45276570</v>
      </c>
      <c r="R29" s="8"/>
      <c r="S29" s="8">
        <v>24148681383</v>
      </c>
      <c r="T29" s="8"/>
      <c r="U29" s="9">
        <f t="shared" si="1"/>
        <v>7.3622015009828356E-3</v>
      </c>
    </row>
    <row r="30" spans="1:21">
      <c r="A30" s="1" t="s">
        <v>33</v>
      </c>
      <c r="C30" s="8">
        <v>0</v>
      </c>
      <c r="D30" s="8"/>
      <c r="E30" s="8">
        <v>-3585378227</v>
      </c>
      <c r="F30" s="8"/>
      <c r="G30" s="8">
        <v>0</v>
      </c>
      <c r="H30" s="8"/>
      <c r="I30" s="8">
        <v>-3585378227</v>
      </c>
      <c r="J30" s="8"/>
      <c r="K30" s="9">
        <f t="shared" si="0"/>
        <v>2.7371217461233956E-3</v>
      </c>
      <c r="L30" s="8"/>
      <c r="M30" s="8">
        <v>7504380000</v>
      </c>
      <c r="N30" s="8"/>
      <c r="O30" s="8">
        <v>-16744353973</v>
      </c>
      <c r="P30" s="8"/>
      <c r="Q30" s="8">
        <v>-9317885532</v>
      </c>
      <c r="R30" s="8"/>
      <c r="S30" s="8">
        <v>-18557859505</v>
      </c>
      <c r="T30" s="8"/>
      <c r="U30" s="9">
        <f t="shared" si="1"/>
        <v>-5.6577292538598388E-3</v>
      </c>
    </row>
    <row r="31" spans="1:21">
      <c r="A31" s="1" t="s">
        <v>74</v>
      </c>
      <c r="C31" s="8">
        <v>0</v>
      </c>
      <c r="D31" s="8"/>
      <c r="E31" s="8">
        <v>-4057071781</v>
      </c>
      <c r="F31" s="8"/>
      <c r="G31" s="8">
        <v>0</v>
      </c>
      <c r="H31" s="8"/>
      <c r="I31" s="8">
        <v>-4057071781</v>
      </c>
      <c r="J31" s="8"/>
      <c r="K31" s="9">
        <f t="shared" si="0"/>
        <v>3.097218394905669E-3</v>
      </c>
      <c r="L31" s="8"/>
      <c r="M31" s="8">
        <v>1899109340</v>
      </c>
      <c r="N31" s="8"/>
      <c r="O31" s="8">
        <v>2016241733</v>
      </c>
      <c r="P31" s="8"/>
      <c r="Q31" s="8">
        <v>-156013092</v>
      </c>
      <c r="R31" s="8"/>
      <c r="S31" s="8">
        <v>3759337981</v>
      </c>
      <c r="T31" s="8"/>
      <c r="U31" s="9">
        <f t="shared" si="1"/>
        <v>1.1461082817508961E-3</v>
      </c>
    </row>
    <row r="32" spans="1:21">
      <c r="A32" s="1" t="s">
        <v>246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9">
        <f t="shared" si="0"/>
        <v>0</v>
      </c>
      <c r="L32" s="8"/>
      <c r="M32" s="8">
        <v>12882649600</v>
      </c>
      <c r="N32" s="8"/>
      <c r="O32" s="8">
        <v>0</v>
      </c>
      <c r="P32" s="8"/>
      <c r="Q32" s="8">
        <v>-31517797126</v>
      </c>
      <c r="R32" s="8"/>
      <c r="S32" s="8">
        <v>-18635147526</v>
      </c>
      <c r="T32" s="8"/>
      <c r="U32" s="9">
        <f t="shared" si="1"/>
        <v>-5.6812920304433571E-3</v>
      </c>
    </row>
    <row r="33" spans="1:21">
      <c r="A33" s="1" t="s">
        <v>37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9">
        <f t="shared" si="0"/>
        <v>0</v>
      </c>
      <c r="L33" s="8"/>
      <c r="M33" s="8">
        <v>7947139850</v>
      </c>
      <c r="N33" s="8"/>
      <c r="O33" s="8">
        <v>-1032644415</v>
      </c>
      <c r="P33" s="8"/>
      <c r="Q33" s="8">
        <v>-3723494815</v>
      </c>
      <c r="R33" s="8"/>
      <c r="S33" s="8">
        <v>3191000620</v>
      </c>
      <c r="T33" s="8"/>
      <c r="U33" s="9">
        <f t="shared" si="1"/>
        <v>9.7283943506494845E-4</v>
      </c>
    </row>
    <row r="34" spans="1:21">
      <c r="A34" s="1" t="s">
        <v>30</v>
      </c>
      <c r="C34" s="8">
        <v>0</v>
      </c>
      <c r="D34" s="8"/>
      <c r="E34" s="8">
        <v>-47604516122</v>
      </c>
      <c r="F34" s="8"/>
      <c r="G34" s="8">
        <v>0</v>
      </c>
      <c r="H34" s="8"/>
      <c r="I34" s="8">
        <v>-47604516122</v>
      </c>
      <c r="J34" s="8"/>
      <c r="K34" s="9">
        <f t="shared" si="0"/>
        <v>3.6341871914649736E-2</v>
      </c>
      <c r="L34" s="8"/>
      <c r="M34" s="8">
        <v>29830868750</v>
      </c>
      <c r="N34" s="8"/>
      <c r="O34" s="8">
        <v>-55538602164</v>
      </c>
      <c r="P34" s="8"/>
      <c r="Q34" s="8">
        <v>-3548388675</v>
      </c>
      <c r="R34" s="8"/>
      <c r="S34" s="8">
        <v>-29256122089</v>
      </c>
      <c r="T34" s="8"/>
      <c r="U34" s="9">
        <f t="shared" si="1"/>
        <v>-8.9193054701612439E-3</v>
      </c>
    </row>
    <row r="35" spans="1:21">
      <c r="A35" s="1" t="s">
        <v>256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9">
        <f t="shared" si="0"/>
        <v>0</v>
      </c>
      <c r="L35" s="8"/>
      <c r="M35" s="8">
        <v>66640000000</v>
      </c>
      <c r="N35" s="8"/>
      <c r="O35" s="8">
        <v>0</v>
      </c>
      <c r="P35" s="8"/>
      <c r="Q35" s="8">
        <v>-221810469201</v>
      </c>
      <c r="R35" s="8"/>
      <c r="S35" s="8">
        <v>-155170469201</v>
      </c>
      <c r="T35" s="8"/>
      <c r="U35" s="9">
        <f t="shared" si="1"/>
        <v>-4.7306776015688716E-2</v>
      </c>
    </row>
    <row r="36" spans="1:21">
      <c r="A36" s="1" t="s">
        <v>38</v>
      </c>
      <c r="C36" s="8">
        <v>0</v>
      </c>
      <c r="D36" s="8"/>
      <c r="E36" s="8">
        <v>-25871741730</v>
      </c>
      <c r="F36" s="8"/>
      <c r="G36" s="8">
        <v>0</v>
      </c>
      <c r="H36" s="8"/>
      <c r="I36" s="8">
        <v>-25871741730</v>
      </c>
      <c r="J36" s="8"/>
      <c r="K36" s="9">
        <f t="shared" si="0"/>
        <v>1.9750805191485622E-2</v>
      </c>
      <c r="L36" s="8"/>
      <c r="M36" s="8">
        <v>17900000000</v>
      </c>
      <c r="N36" s="8"/>
      <c r="O36" s="8">
        <v>-22313042725</v>
      </c>
      <c r="P36" s="8"/>
      <c r="Q36" s="8">
        <v>77524872</v>
      </c>
      <c r="R36" s="8"/>
      <c r="S36" s="8">
        <v>-4335517853</v>
      </c>
      <c r="T36" s="8"/>
      <c r="U36" s="9">
        <f t="shared" si="1"/>
        <v>-1.3217680724946139E-3</v>
      </c>
    </row>
    <row r="37" spans="1:21">
      <c r="A37" s="1" t="s">
        <v>60</v>
      </c>
      <c r="C37" s="8">
        <v>0</v>
      </c>
      <c r="D37" s="8"/>
      <c r="E37" s="8">
        <v>-102821758351</v>
      </c>
      <c r="F37" s="8"/>
      <c r="G37" s="8">
        <v>0</v>
      </c>
      <c r="H37" s="8"/>
      <c r="I37" s="8">
        <v>-102821758351</v>
      </c>
      <c r="J37" s="8"/>
      <c r="K37" s="9">
        <f t="shared" si="0"/>
        <v>7.8495392379468176E-2</v>
      </c>
      <c r="L37" s="8"/>
      <c r="M37" s="8">
        <v>14281476536</v>
      </c>
      <c r="N37" s="8"/>
      <c r="O37" s="8">
        <v>19819802209</v>
      </c>
      <c r="P37" s="8"/>
      <c r="Q37" s="8">
        <v>-8836170</v>
      </c>
      <c r="R37" s="8"/>
      <c r="S37" s="8">
        <v>34092442575</v>
      </c>
      <c r="T37" s="8"/>
      <c r="U37" s="9">
        <f t="shared" si="1"/>
        <v>1.039375309637113E-2</v>
      </c>
    </row>
    <row r="38" spans="1:21">
      <c r="A38" s="1" t="s">
        <v>39</v>
      </c>
      <c r="C38" s="8">
        <v>0</v>
      </c>
      <c r="D38" s="8"/>
      <c r="E38" s="8">
        <v>-13491246600</v>
      </c>
      <c r="F38" s="8"/>
      <c r="G38" s="8">
        <v>0</v>
      </c>
      <c r="H38" s="8"/>
      <c r="I38" s="8">
        <v>-13491246600</v>
      </c>
      <c r="J38" s="8"/>
      <c r="K38" s="9">
        <f t="shared" si="0"/>
        <v>1.0299383248631895E-2</v>
      </c>
      <c r="L38" s="8"/>
      <c r="M38" s="8">
        <v>6090000000</v>
      </c>
      <c r="N38" s="8"/>
      <c r="O38" s="8">
        <v>87174208809</v>
      </c>
      <c r="P38" s="8"/>
      <c r="Q38" s="8">
        <v>3248311681</v>
      </c>
      <c r="R38" s="8"/>
      <c r="S38" s="8">
        <v>96512520490</v>
      </c>
      <c r="T38" s="8"/>
      <c r="U38" s="9">
        <f t="shared" si="1"/>
        <v>2.9423744176579277E-2</v>
      </c>
    </row>
    <row r="39" spans="1:21">
      <c r="A39" s="1" t="s">
        <v>69</v>
      </c>
      <c r="C39" s="8">
        <v>0</v>
      </c>
      <c r="D39" s="8"/>
      <c r="E39" s="8">
        <v>-4754117803</v>
      </c>
      <c r="F39" s="8"/>
      <c r="G39" s="8">
        <v>0</v>
      </c>
      <c r="H39" s="8"/>
      <c r="I39" s="8">
        <v>-4754117803</v>
      </c>
      <c r="J39" s="8"/>
      <c r="K39" s="9">
        <f t="shared" si="0"/>
        <v>3.6293518837792844E-3</v>
      </c>
      <c r="L39" s="8"/>
      <c r="M39" s="8">
        <v>14871772320</v>
      </c>
      <c r="N39" s="8"/>
      <c r="O39" s="8">
        <v>-9236341014</v>
      </c>
      <c r="P39" s="8"/>
      <c r="Q39" s="8">
        <v>-581240820</v>
      </c>
      <c r="R39" s="8"/>
      <c r="S39" s="8">
        <v>5054190486</v>
      </c>
      <c r="T39" s="8"/>
      <c r="U39" s="9">
        <f t="shared" si="1"/>
        <v>1.5408695900256131E-3</v>
      </c>
    </row>
    <row r="40" spans="1:21">
      <c r="A40" s="1" t="s">
        <v>91</v>
      </c>
      <c r="C40" s="8">
        <v>0</v>
      </c>
      <c r="D40" s="8"/>
      <c r="E40" s="8">
        <v>-35491012483</v>
      </c>
      <c r="F40" s="8"/>
      <c r="G40" s="8">
        <v>0</v>
      </c>
      <c r="H40" s="8"/>
      <c r="I40" s="8">
        <v>-35491012483</v>
      </c>
      <c r="J40" s="8"/>
      <c r="K40" s="9">
        <f t="shared" si="0"/>
        <v>2.7094274553131039E-2</v>
      </c>
      <c r="L40" s="8"/>
      <c r="M40" s="8">
        <v>84256469100</v>
      </c>
      <c r="N40" s="8"/>
      <c r="O40" s="8">
        <v>-192775982347</v>
      </c>
      <c r="P40" s="8"/>
      <c r="Q40" s="8">
        <v>-35943302991</v>
      </c>
      <c r="R40" s="8"/>
      <c r="S40" s="8">
        <v>-144462816238</v>
      </c>
      <c r="T40" s="8"/>
      <c r="U40" s="9">
        <f t="shared" si="1"/>
        <v>-4.4042336957260564E-2</v>
      </c>
    </row>
    <row r="41" spans="1:21">
      <c r="A41" s="1" t="s">
        <v>93</v>
      </c>
      <c r="C41" s="8">
        <v>0</v>
      </c>
      <c r="D41" s="8"/>
      <c r="E41" s="8">
        <v>34154563950</v>
      </c>
      <c r="F41" s="8"/>
      <c r="G41" s="8">
        <v>0</v>
      </c>
      <c r="H41" s="8"/>
      <c r="I41" s="8">
        <v>34154563950</v>
      </c>
      <c r="J41" s="8"/>
      <c r="K41" s="9">
        <f t="shared" si="0"/>
        <v>-2.6074013339208904E-2</v>
      </c>
      <c r="L41" s="8"/>
      <c r="M41" s="8">
        <v>135410393250</v>
      </c>
      <c r="N41" s="8"/>
      <c r="O41" s="8">
        <v>229448609056</v>
      </c>
      <c r="P41" s="8"/>
      <c r="Q41" s="8">
        <v>-518659022</v>
      </c>
      <c r="R41" s="8"/>
      <c r="S41" s="8">
        <v>364340343284</v>
      </c>
      <c r="T41" s="8"/>
      <c r="U41" s="9">
        <f t="shared" si="1"/>
        <v>0.11107633496222133</v>
      </c>
    </row>
    <row r="42" spans="1:21">
      <c r="A42" s="1" t="s">
        <v>32</v>
      </c>
      <c r="C42" s="8">
        <v>0</v>
      </c>
      <c r="D42" s="8"/>
      <c r="E42" s="8">
        <v>-35549359460</v>
      </c>
      <c r="F42" s="8"/>
      <c r="G42" s="8">
        <v>0</v>
      </c>
      <c r="H42" s="8"/>
      <c r="I42" s="8">
        <v>-35549359460</v>
      </c>
      <c r="J42" s="8"/>
      <c r="K42" s="9">
        <f t="shared" si="0"/>
        <v>2.7138817351535015E-2</v>
      </c>
      <c r="L42" s="8"/>
      <c r="M42" s="8">
        <v>45572408000</v>
      </c>
      <c r="N42" s="8"/>
      <c r="O42" s="8">
        <v>-75171263595</v>
      </c>
      <c r="P42" s="8"/>
      <c r="Q42" s="8">
        <v>-31230244436</v>
      </c>
      <c r="R42" s="8"/>
      <c r="S42" s="8">
        <v>-60829100031</v>
      </c>
      <c r="T42" s="8"/>
      <c r="U42" s="9">
        <f t="shared" si="1"/>
        <v>-1.8544950113380823E-2</v>
      </c>
    </row>
    <row r="43" spans="1:21">
      <c r="A43" s="1" t="s">
        <v>58</v>
      </c>
      <c r="C43" s="8">
        <v>0</v>
      </c>
      <c r="D43" s="8"/>
      <c r="E43" s="8">
        <v>-47946907564</v>
      </c>
      <c r="F43" s="8"/>
      <c r="G43" s="8">
        <v>0</v>
      </c>
      <c r="H43" s="8"/>
      <c r="I43" s="8">
        <v>-47946907564</v>
      </c>
      <c r="J43" s="8"/>
      <c r="K43" s="9">
        <f t="shared" si="0"/>
        <v>3.6603257744051869E-2</v>
      </c>
      <c r="L43" s="8"/>
      <c r="M43" s="8">
        <v>67900500000</v>
      </c>
      <c r="N43" s="8"/>
      <c r="O43" s="8">
        <v>-61200329108</v>
      </c>
      <c r="P43" s="8"/>
      <c r="Q43" s="8">
        <v>469565731</v>
      </c>
      <c r="R43" s="8"/>
      <c r="S43" s="8">
        <v>7169736623</v>
      </c>
      <c r="T43" s="8"/>
      <c r="U43" s="9">
        <f t="shared" si="1"/>
        <v>2.1858355282562717E-3</v>
      </c>
    </row>
    <row r="44" spans="1:21">
      <c r="A44" s="1" t="s">
        <v>207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9">
        <f t="shared" si="0"/>
        <v>0</v>
      </c>
      <c r="L44" s="8"/>
      <c r="M44" s="8">
        <v>1920000000</v>
      </c>
      <c r="N44" s="8"/>
      <c r="O44" s="8">
        <v>0</v>
      </c>
      <c r="P44" s="8"/>
      <c r="Q44" s="8">
        <v>11393005348</v>
      </c>
      <c r="R44" s="8"/>
      <c r="S44" s="8">
        <v>13313005348</v>
      </c>
      <c r="T44" s="8"/>
      <c r="U44" s="9">
        <f t="shared" si="1"/>
        <v>4.0587320856631352E-3</v>
      </c>
    </row>
    <row r="45" spans="1:21">
      <c r="A45" s="1" t="s">
        <v>215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9">
        <f t="shared" si="0"/>
        <v>0</v>
      </c>
      <c r="L45" s="8"/>
      <c r="M45" s="8">
        <v>1673002800</v>
      </c>
      <c r="N45" s="8"/>
      <c r="O45" s="8">
        <v>0</v>
      </c>
      <c r="P45" s="8"/>
      <c r="Q45" s="8">
        <v>-5020513100</v>
      </c>
      <c r="R45" s="8"/>
      <c r="S45" s="8">
        <v>-3347510300</v>
      </c>
      <c r="T45" s="8"/>
      <c r="U45" s="9">
        <f t="shared" si="1"/>
        <v>-1.0205544958891597E-3</v>
      </c>
    </row>
    <row r="46" spans="1:21">
      <c r="A46" s="1" t="s">
        <v>34</v>
      </c>
      <c r="C46" s="8">
        <v>0</v>
      </c>
      <c r="D46" s="8"/>
      <c r="E46" s="8">
        <v>50824205323</v>
      </c>
      <c r="F46" s="8"/>
      <c r="G46" s="8">
        <v>0</v>
      </c>
      <c r="H46" s="8"/>
      <c r="I46" s="8">
        <v>50824205323</v>
      </c>
      <c r="J46" s="8"/>
      <c r="K46" s="9">
        <f t="shared" si="0"/>
        <v>-3.8799822169786308E-2</v>
      </c>
      <c r="L46" s="8"/>
      <c r="M46" s="8">
        <v>39542883750</v>
      </c>
      <c r="N46" s="8"/>
      <c r="O46" s="8">
        <v>55209598346</v>
      </c>
      <c r="P46" s="8"/>
      <c r="Q46" s="8">
        <v>-33640871</v>
      </c>
      <c r="R46" s="8"/>
      <c r="S46" s="8">
        <v>94718841225</v>
      </c>
      <c r="T46" s="8"/>
      <c r="U46" s="9">
        <f t="shared" si="1"/>
        <v>2.8876905698418682E-2</v>
      </c>
    </row>
    <row r="47" spans="1:21">
      <c r="A47" s="1" t="s">
        <v>48</v>
      </c>
      <c r="C47" s="8">
        <v>0</v>
      </c>
      <c r="D47" s="8"/>
      <c r="E47" s="8">
        <v>-59642980619</v>
      </c>
      <c r="F47" s="8"/>
      <c r="G47" s="8">
        <v>0</v>
      </c>
      <c r="H47" s="8"/>
      <c r="I47" s="8">
        <v>-59642980619</v>
      </c>
      <c r="J47" s="8"/>
      <c r="K47" s="9">
        <f t="shared" si="0"/>
        <v>4.5532183474120573E-2</v>
      </c>
      <c r="L47" s="8"/>
      <c r="M47" s="8">
        <v>13572005140</v>
      </c>
      <c r="N47" s="8"/>
      <c r="O47" s="8">
        <v>-40125300024</v>
      </c>
      <c r="P47" s="8"/>
      <c r="Q47" s="8">
        <v>-142762913</v>
      </c>
      <c r="R47" s="8"/>
      <c r="S47" s="8">
        <v>-26696057797</v>
      </c>
      <c r="T47" s="8"/>
      <c r="U47" s="9">
        <f t="shared" si="1"/>
        <v>-8.1388194107259969E-3</v>
      </c>
    </row>
    <row r="48" spans="1:21">
      <c r="A48" s="1" t="s">
        <v>76</v>
      </c>
      <c r="C48" s="8">
        <v>0</v>
      </c>
      <c r="D48" s="8"/>
      <c r="E48" s="8">
        <v>-10429770365</v>
      </c>
      <c r="F48" s="8"/>
      <c r="G48" s="8">
        <v>0</v>
      </c>
      <c r="H48" s="8"/>
      <c r="I48" s="8">
        <v>-10429770365</v>
      </c>
      <c r="J48" s="8"/>
      <c r="K48" s="9">
        <f t="shared" si="0"/>
        <v>7.9622147136765228E-3</v>
      </c>
      <c r="L48" s="8"/>
      <c r="M48" s="8">
        <v>7748346300</v>
      </c>
      <c r="N48" s="8"/>
      <c r="O48" s="8">
        <v>-11420886745</v>
      </c>
      <c r="P48" s="8"/>
      <c r="Q48" s="8">
        <v>-2258648787</v>
      </c>
      <c r="R48" s="8"/>
      <c r="S48" s="8">
        <v>-5931189232</v>
      </c>
      <c r="T48" s="8"/>
      <c r="U48" s="9">
        <f t="shared" si="1"/>
        <v>-1.8082399437835853E-3</v>
      </c>
    </row>
    <row r="49" spans="1:21">
      <c r="A49" s="1" t="s">
        <v>36</v>
      </c>
      <c r="C49" s="8">
        <v>0</v>
      </c>
      <c r="D49" s="8"/>
      <c r="E49" s="8">
        <v>645933690</v>
      </c>
      <c r="F49" s="8"/>
      <c r="G49" s="8">
        <v>0</v>
      </c>
      <c r="H49" s="8"/>
      <c r="I49" s="8">
        <v>645933690</v>
      </c>
      <c r="J49" s="8"/>
      <c r="K49" s="9">
        <f t="shared" si="0"/>
        <v>-4.9311370726208407E-4</v>
      </c>
      <c r="L49" s="8"/>
      <c r="M49" s="8">
        <v>95849721000</v>
      </c>
      <c r="N49" s="8"/>
      <c r="O49" s="8">
        <v>-68672950355</v>
      </c>
      <c r="P49" s="8"/>
      <c r="Q49" s="8">
        <v>-14315741374</v>
      </c>
      <c r="R49" s="8"/>
      <c r="S49" s="8">
        <v>12861029271</v>
      </c>
      <c r="T49" s="8"/>
      <c r="U49" s="9">
        <f t="shared" si="1"/>
        <v>3.9209382699378495E-3</v>
      </c>
    </row>
    <row r="50" spans="1:21">
      <c r="A50" s="1" t="s">
        <v>269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9">
        <f t="shared" si="0"/>
        <v>0</v>
      </c>
      <c r="L50" s="8"/>
      <c r="M50" s="8">
        <v>0</v>
      </c>
      <c r="N50" s="8"/>
      <c r="O50" s="8">
        <v>0</v>
      </c>
      <c r="P50" s="8"/>
      <c r="Q50" s="8">
        <v>23561771281</v>
      </c>
      <c r="R50" s="8"/>
      <c r="S50" s="8">
        <v>23561771281</v>
      </c>
      <c r="T50" s="8"/>
      <c r="U50" s="9">
        <f t="shared" si="1"/>
        <v>7.1832703881259561E-3</v>
      </c>
    </row>
    <row r="51" spans="1:21">
      <c r="A51" s="1" t="s">
        <v>270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9">
        <f t="shared" si="0"/>
        <v>0</v>
      </c>
      <c r="L51" s="8"/>
      <c r="M51" s="8">
        <v>0</v>
      </c>
      <c r="N51" s="8"/>
      <c r="O51" s="8">
        <v>0</v>
      </c>
      <c r="P51" s="8"/>
      <c r="Q51" s="8">
        <v>-106039783938</v>
      </c>
      <c r="R51" s="8"/>
      <c r="S51" s="8">
        <v>-106039783938</v>
      </c>
      <c r="T51" s="8"/>
      <c r="U51" s="9">
        <f t="shared" si="1"/>
        <v>-3.2328318225351239E-2</v>
      </c>
    </row>
    <row r="52" spans="1:21">
      <c r="A52" s="1" t="s">
        <v>89</v>
      </c>
      <c r="C52" s="8">
        <v>0</v>
      </c>
      <c r="D52" s="8"/>
      <c r="E52" s="8">
        <v>-86493376795</v>
      </c>
      <c r="F52" s="8"/>
      <c r="G52" s="8">
        <v>0</v>
      </c>
      <c r="H52" s="8"/>
      <c r="I52" s="8">
        <v>-86493376795</v>
      </c>
      <c r="J52" s="8"/>
      <c r="K52" s="9">
        <f t="shared" si="0"/>
        <v>6.6030105481878126E-2</v>
      </c>
      <c r="L52" s="8"/>
      <c r="M52" s="8">
        <v>2978851973</v>
      </c>
      <c r="N52" s="8"/>
      <c r="O52" s="8">
        <v>-70469975751</v>
      </c>
      <c r="P52" s="8"/>
      <c r="Q52" s="8">
        <v>-262393563</v>
      </c>
      <c r="R52" s="8"/>
      <c r="S52" s="8">
        <v>-67753517341</v>
      </c>
      <c r="T52" s="8"/>
      <c r="U52" s="9">
        <f t="shared" si="1"/>
        <v>-2.0655995213715011E-2</v>
      </c>
    </row>
    <row r="53" spans="1:21">
      <c r="A53" s="1" t="s">
        <v>45</v>
      </c>
      <c r="C53" s="8">
        <v>0</v>
      </c>
      <c r="D53" s="8"/>
      <c r="E53" s="8">
        <v>-42276221399</v>
      </c>
      <c r="F53" s="8"/>
      <c r="G53" s="8">
        <v>0</v>
      </c>
      <c r="H53" s="8"/>
      <c r="I53" s="8">
        <v>-42276221399</v>
      </c>
      <c r="J53" s="8"/>
      <c r="K53" s="9">
        <f t="shared" si="0"/>
        <v>3.2274186322582957E-2</v>
      </c>
      <c r="L53" s="8"/>
      <c r="M53" s="8">
        <v>22739139200</v>
      </c>
      <c r="N53" s="8"/>
      <c r="O53" s="8">
        <v>-38350712837</v>
      </c>
      <c r="P53" s="8"/>
      <c r="Q53" s="8">
        <v>-58249807036</v>
      </c>
      <c r="R53" s="8"/>
      <c r="S53" s="8">
        <v>-73861380673</v>
      </c>
      <c r="T53" s="8"/>
      <c r="U53" s="9">
        <f t="shared" si="1"/>
        <v>-2.2518097739209597E-2</v>
      </c>
    </row>
    <row r="54" spans="1:21">
      <c r="A54" s="1" t="s">
        <v>31</v>
      </c>
      <c r="C54" s="8">
        <v>0</v>
      </c>
      <c r="D54" s="8"/>
      <c r="E54" s="8">
        <v>4288993339</v>
      </c>
      <c r="F54" s="8"/>
      <c r="G54" s="8">
        <v>0</v>
      </c>
      <c r="H54" s="8"/>
      <c r="I54" s="8">
        <v>4288993339</v>
      </c>
      <c r="J54" s="8"/>
      <c r="K54" s="9">
        <f t="shared" si="0"/>
        <v>-3.2742701589333024E-3</v>
      </c>
      <c r="L54" s="8"/>
      <c r="M54" s="8">
        <v>14400000000</v>
      </c>
      <c r="N54" s="8"/>
      <c r="O54" s="8">
        <v>-27156193482</v>
      </c>
      <c r="P54" s="8"/>
      <c r="Q54" s="8">
        <v>-103337239190</v>
      </c>
      <c r="R54" s="8"/>
      <c r="S54" s="8">
        <v>-116093432672</v>
      </c>
      <c r="T54" s="8"/>
      <c r="U54" s="9">
        <f t="shared" si="1"/>
        <v>-3.539337120385113E-2</v>
      </c>
    </row>
    <row r="55" spans="1:21">
      <c r="A55" s="1" t="s">
        <v>75</v>
      </c>
      <c r="C55" s="8">
        <v>0</v>
      </c>
      <c r="D55" s="8"/>
      <c r="E55" s="8">
        <v>-2318791865</v>
      </c>
      <c r="F55" s="8"/>
      <c r="G55" s="8">
        <v>0</v>
      </c>
      <c r="H55" s="8"/>
      <c r="I55" s="8">
        <v>-2318791865</v>
      </c>
      <c r="J55" s="8"/>
      <c r="K55" s="9">
        <f t="shared" si="0"/>
        <v>1.7701941710445727E-3</v>
      </c>
      <c r="L55" s="8"/>
      <c r="M55" s="8">
        <v>12435114000</v>
      </c>
      <c r="N55" s="8"/>
      <c r="O55" s="8">
        <v>2879790321</v>
      </c>
      <c r="P55" s="8"/>
      <c r="Q55" s="8">
        <v>-30297403190</v>
      </c>
      <c r="R55" s="8"/>
      <c r="S55" s="8">
        <v>-14982498869</v>
      </c>
      <c r="T55" s="8"/>
      <c r="U55" s="9">
        <f t="shared" si="1"/>
        <v>-4.5677100920084399E-3</v>
      </c>
    </row>
    <row r="56" spans="1:21">
      <c r="A56" s="1" t="s">
        <v>271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9">
        <f t="shared" si="0"/>
        <v>0</v>
      </c>
      <c r="L56" s="8"/>
      <c r="M56" s="8">
        <v>0</v>
      </c>
      <c r="N56" s="8"/>
      <c r="O56" s="8">
        <v>0</v>
      </c>
      <c r="P56" s="8"/>
      <c r="Q56" s="8">
        <v>-2966890280</v>
      </c>
      <c r="R56" s="8"/>
      <c r="S56" s="8">
        <v>-2966890280</v>
      </c>
      <c r="T56" s="8"/>
      <c r="U56" s="9">
        <f t="shared" si="1"/>
        <v>-9.0451498060031301E-4</v>
      </c>
    </row>
    <row r="57" spans="1:21">
      <c r="A57" s="1" t="s">
        <v>85</v>
      </c>
      <c r="C57" s="8">
        <v>0</v>
      </c>
      <c r="D57" s="8"/>
      <c r="E57" s="8">
        <v>-39589841545</v>
      </c>
      <c r="F57" s="8"/>
      <c r="G57" s="8">
        <v>0</v>
      </c>
      <c r="H57" s="8"/>
      <c r="I57" s="8">
        <v>-39589841545</v>
      </c>
      <c r="J57" s="8"/>
      <c r="K57" s="9">
        <f t="shared" si="0"/>
        <v>3.0223370968889118E-2</v>
      </c>
      <c r="L57" s="8"/>
      <c r="M57" s="8">
        <v>1834716420</v>
      </c>
      <c r="N57" s="8"/>
      <c r="O57" s="8">
        <v>-34197941822</v>
      </c>
      <c r="P57" s="8"/>
      <c r="Q57" s="8">
        <v>-10367124194</v>
      </c>
      <c r="R57" s="8"/>
      <c r="S57" s="8">
        <v>-42730349596</v>
      </c>
      <c r="T57" s="8"/>
      <c r="U57" s="9">
        <f t="shared" si="1"/>
        <v>-1.3027189308756822E-2</v>
      </c>
    </row>
    <row r="58" spans="1:21">
      <c r="A58" s="1" t="s">
        <v>225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9">
        <f t="shared" si="0"/>
        <v>0</v>
      </c>
      <c r="L58" s="8"/>
      <c r="M58" s="8">
        <v>32831054000</v>
      </c>
      <c r="N58" s="8"/>
      <c r="O58" s="8">
        <v>0</v>
      </c>
      <c r="P58" s="8"/>
      <c r="Q58" s="8">
        <v>-109811322087</v>
      </c>
      <c r="R58" s="8"/>
      <c r="S58" s="8">
        <v>-76980268087</v>
      </c>
      <c r="T58" s="8"/>
      <c r="U58" s="9">
        <f t="shared" si="1"/>
        <v>-2.3468952042041708E-2</v>
      </c>
    </row>
    <row r="59" spans="1:21">
      <c r="A59" s="1" t="s">
        <v>83</v>
      </c>
      <c r="C59" s="8">
        <v>0</v>
      </c>
      <c r="D59" s="8"/>
      <c r="E59" s="8">
        <v>5751711957</v>
      </c>
      <c r="F59" s="8"/>
      <c r="G59" s="8">
        <v>0</v>
      </c>
      <c r="H59" s="8"/>
      <c r="I59" s="8">
        <v>5751711957</v>
      </c>
      <c r="J59" s="8"/>
      <c r="K59" s="9">
        <f t="shared" si="0"/>
        <v>-4.390927505608086E-3</v>
      </c>
      <c r="L59" s="8"/>
      <c r="M59" s="8">
        <v>273274357400</v>
      </c>
      <c r="N59" s="8"/>
      <c r="O59" s="8">
        <v>-53688031058</v>
      </c>
      <c r="P59" s="8"/>
      <c r="Q59" s="8">
        <v>-28690755257</v>
      </c>
      <c r="R59" s="8"/>
      <c r="S59" s="8">
        <v>190895571085</v>
      </c>
      <c r="T59" s="8"/>
      <c r="U59" s="9">
        <f t="shared" si="1"/>
        <v>5.8198277482858059E-2</v>
      </c>
    </row>
    <row r="60" spans="1:21">
      <c r="A60" s="1" t="s">
        <v>90</v>
      </c>
      <c r="C60" s="8">
        <v>0</v>
      </c>
      <c r="D60" s="8"/>
      <c r="E60" s="8">
        <v>-3683362640</v>
      </c>
      <c r="F60" s="8"/>
      <c r="G60" s="8">
        <v>0</v>
      </c>
      <c r="H60" s="8"/>
      <c r="I60" s="8">
        <v>-3683362640</v>
      </c>
      <c r="J60" s="8"/>
      <c r="K60" s="9">
        <f t="shared" si="0"/>
        <v>2.8119242496873901E-3</v>
      </c>
      <c r="L60" s="8"/>
      <c r="M60" s="8">
        <v>0</v>
      </c>
      <c r="N60" s="8"/>
      <c r="O60" s="8">
        <v>1377885926</v>
      </c>
      <c r="P60" s="8"/>
      <c r="Q60" s="8">
        <v>-23727762416</v>
      </c>
      <c r="R60" s="8"/>
      <c r="S60" s="8">
        <v>-22349876490</v>
      </c>
      <c r="T60" s="8"/>
      <c r="U60" s="9">
        <f t="shared" si="1"/>
        <v>-6.813800374098007E-3</v>
      </c>
    </row>
    <row r="61" spans="1:21">
      <c r="A61" s="1" t="s">
        <v>252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v>0</v>
      </c>
      <c r="J61" s="8"/>
      <c r="K61" s="9">
        <f t="shared" si="0"/>
        <v>0</v>
      </c>
      <c r="L61" s="8"/>
      <c r="M61" s="8">
        <v>62316450</v>
      </c>
      <c r="N61" s="8"/>
      <c r="O61" s="8">
        <v>0</v>
      </c>
      <c r="P61" s="8"/>
      <c r="Q61" s="8">
        <v>357515038</v>
      </c>
      <c r="R61" s="8"/>
      <c r="S61" s="8">
        <v>419831488</v>
      </c>
      <c r="T61" s="8"/>
      <c r="U61" s="9">
        <f t="shared" si="1"/>
        <v>1.2799390418432343E-4</v>
      </c>
    </row>
    <row r="62" spans="1:21">
      <c r="A62" s="1" t="s">
        <v>55</v>
      </c>
      <c r="C62" s="8">
        <v>0</v>
      </c>
      <c r="D62" s="8"/>
      <c r="E62" s="8">
        <v>-64147764083</v>
      </c>
      <c r="F62" s="8"/>
      <c r="G62" s="8">
        <v>0</v>
      </c>
      <c r="H62" s="8"/>
      <c r="I62" s="8">
        <v>-64147764083</v>
      </c>
      <c r="J62" s="8"/>
      <c r="K62" s="9">
        <f t="shared" si="0"/>
        <v>4.897119046312895E-2</v>
      </c>
      <c r="L62" s="8"/>
      <c r="M62" s="8">
        <v>54536899725</v>
      </c>
      <c r="N62" s="8"/>
      <c r="O62" s="8">
        <v>-24808160559</v>
      </c>
      <c r="P62" s="8"/>
      <c r="Q62" s="8">
        <v>-9204</v>
      </c>
      <c r="R62" s="8"/>
      <c r="S62" s="8">
        <v>29728729962</v>
      </c>
      <c r="T62" s="8"/>
      <c r="U62" s="9">
        <f t="shared" si="1"/>
        <v>9.0633892955591117E-3</v>
      </c>
    </row>
    <row r="63" spans="1:21">
      <c r="A63" s="1" t="s">
        <v>49</v>
      </c>
      <c r="C63" s="8">
        <v>0</v>
      </c>
      <c r="D63" s="8"/>
      <c r="E63" s="8">
        <v>42896141338</v>
      </c>
      <c r="F63" s="8"/>
      <c r="G63" s="8">
        <v>0</v>
      </c>
      <c r="H63" s="8"/>
      <c r="I63" s="8">
        <v>42896141338</v>
      </c>
      <c r="J63" s="8"/>
      <c r="K63" s="9">
        <f t="shared" si="0"/>
        <v>-3.2747440813033789E-2</v>
      </c>
      <c r="L63" s="8"/>
      <c r="M63" s="8">
        <v>1891200000</v>
      </c>
      <c r="N63" s="8"/>
      <c r="O63" s="8">
        <v>140200929953</v>
      </c>
      <c r="P63" s="8"/>
      <c r="Q63" s="8">
        <v>21940274449</v>
      </c>
      <c r="R63" s="8"/>
      <c r="S63" s="8">
        <v>164032404402</v>
      </c>
      <c r="T63" s="8"/>
      <c r="U63" s="9">
        <f t="shared" si="1"/>
        <v>5.0008511634443635E-2</v>
      </c>
    </row>
    <row r="64" spans="1:21">
      <c r="A64" s="1" t="s">
        <v>63</v>
      </c>
      <c r="C64" s="8">
        <v>0</v>
      </c>
      <c r="D64" s="8"/>
      <c r="E64" s="8">
        <v>-68066287448</v>
      </c>
      <c r="F64" s="8"/>
      <c r="G64" s="8">
        <v>0</v>
      </c>
      <c r="H64" s="8"/>
      <c r="I64" s="8">
        <v>-68066287448</v>
      </c>
      <c r="J64" s="8"/>
      <c r="K64" s="9">
        <f t="shared" si="0"/>
        <v>5.1962639296689941E-2</v>
      </c>
      <c r="L64" s="8"/>
      <c r="M64" s="8">
        <v>145430880000</v>
      </c>
      <c r="N64" s="8"/>
      <c r="O64" s="8">
        <v>-39153174218</v>
      </c>
      <c r="P64" s="8"/>
      <c r="Q64" s="8">
        <v>-760053618</v>
      </c>
      <c r="R64" s="8"/>
      <c r="S64" s="8">
        <v>105517652164</v>
      </c>
      <c r="T64" s="8"/>
      <c r="U64" s="9">
        <f t="shared" si="1"/>
        <v>3.2169136062595152E-2</v>
      </c>
    </row>
    <row r="65" spans="1:21">
      <c r="A65" s="1" t="s">
        <v>273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v>0</v>
      </c>
      <c r="J65" s="8"/>
      <c r="K65" s="9">
        <f t="shared" si="0"/>
        <v>0</v>
      </c>
      <c r="L65" s="8"/>
      <c r="M65" s="8">
        <v>0</v>
      </c>
      <c r="N65" s="8"/>
      <c r="O65" s="8">
        <v>0</v>
      </c>
      <c r="P65" s="8"/>
      <c r="Q65" s="8">
        <v>16311064391</v>
      </c>
      <c r="R65" s="8"/>
      <c r="S65" s="8">
        <v>16311064391</v>
      </c>
      <c r="T65" s="8"/>
      <c r="U65" s="9">
        <f t="shared" si="1"/>
        <v>4.972749478014341E-3</v>
      </c>
    </row>
    <row r="66" spans="1:21">
      <c r="A66" s="1" t="s">
        <v>228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0</v>
      </c>
      <c r="J66" s="8"/>
      <c r="K66" s="9">
        <f t="shared" si="0"/>
        <v>0</v>
      </c>
      <c r="L66" s="8"/>
      <c r="M66" s="8">
        <v>4000000000</v>
      </c>
      <c r="N66" s="8"/>
      <c r="O66" s="8">
        <v>0</v>
      </c>
      <c r="P66" s="8"/>
      <c r="Q66" s="8">
        <v>-4486231029</v>
      </c>
      <c r="R66" s="8"/>
      <c r="S66" s="8">
        <v>-486231029</v>
      </c>
      <c r="T66" s="8"/>
      <c r="U66" s="9">
        <f t="shared" si="1"/>
        <v>-1.4823711302300172E-4</v>
      </c>
    </row>
    <row r="67" spans="1:21">
      <c r="A67" s="1" t="s">
        <v>16</v>
      </c>
      <c r="C67" s="8">
        <v>0</v>
      </c>
      <c r="D67" s="8"/>
      <c r="E67" s="8">
        <v>-69617352302</v>
      </c>
      <c r="F67" s="8"/>
      <c r="G67" s="8">
        <v>0</v>
      </c>
      <c r="H67" s="8"/>
      <c r="I67" s="8">
        <v>-69617352302</v>
      </c>
      <c r="J67" s="8"/>
      <c r="K67" s="9">
        <f t="shared" si="0"/>
        <v>5.3146741244306059E-2</v>
      </c>
      <c r="L67" s="8"/>
      <c r="M67" s="8">
        <v>4928400000</v>
      </c>
      <c r="N67" s="8"/>
      <c r="O67" s="8">
        <v>-98378060652</v>
      </c>
      <c r="P67" s="8"/>
      <c r="Q67" s="8">
        <v>-39376092159</v>
      </c>
      <c r="R67" s="8"/>
      <c r="S67" s="8">
        <v>-132825752811</v>
      </c>
      <c r="T67" s="8"/>
      <c r="U67" s="9">
        <f t="shared" si="1"/>
        <v>-4.0494548799783599E-2</v>
      </c>
    </row>
    <row r="68" spans="1:21">
      <c r="A68" s="1" t="s">
        <v>26</v>
      </c>
      <c r="C68" s="8">
        <v>0</v>
      </c>
      <c r="D68" s="8"/>
      <c r="E68" s="8">
        <v>-10333149750</v>
      </c>
      <c r="F68" s="8"/>
      <c r="G68" s="8">
        <v>0</v>
      </c>
      <c r="H68" s="8"/>
      <c r="I68" s="8">
        <v>-10333149750</v>
      </c>
      <c r="J68" s="8"/>
      <c r="K68" s="9">
        <f t="shared" si="0"/>
        <v>7.8884533502452513E-3</v>
      </c>
      <c r="L68" s="8"/>
      <c r="M68" s="8">
        <v>12100000000</v>
      </c>
      <c r="N68" s="8"/>
      <c r="O68" s="8">
        <v>-28648521009</v>
      </c>
      <c r="P68" s="8"/>
      <c r="Q68" s="8">
        <v>-1779397685</v>
      </c>
      <c r="R68" s="8"/>
      <c r="S68" s="8">
        <v>-18327918694</v>
      </c>
      <c r="T68" s="8"/>
      <c r="U68" s="9">
        <f t="shared" si="1"/>
        <v>-5.5876272653896473E-3</v>
      </c>
    </row>
    <row r="69" spans="1:21">
      <c r="A69" s="1" t="s">
        <v>22</v>
      </c>
      <c r="C69" s="8">
        <v>0</v>
      </c>
      <c r="D69" s="8"/>
      <c r="E69" s="8">
        <v>-23117626800</v>
      </c>
      <c r="F69" s="8"/>
      <c r="G69" s="8">
        <v>0</v>
      </c>
      <c r="H69" s="8"/>
      <c r="I69" s="8">
        <v>-23117626800</v>
      </c>
      <c r="J69" s="8"/>
      <c r="K69" s="9">
        <f t="shared" si="0"/>
        <v>1.764828004937985E-2</v>
      </c>
      <c r="L69" s="8"/>
      <c r="M69" s="8">
        <v>28455173100</v>
      </c>
      <c r="N69" s="8"/>
      <c r="O69" s="8">
        <v>-10547346014</v>
      </c>
      <c r="P69" s="8"/>
      <c r="Q69" s="8">
        <v>175125020</v>
      </c>
      <c r="R69" s="8"/>
      <c r="S69" s="8">
        <v>18082952106</v>
      </c>
      <c r="T69" s="8"/>
      <c r="U69" s="9">
        <f t="shared" si="1"/>
        <v>5.5129443726361794E-3</v>
      </c>
    </row>
    <row r="70" spans="1:21">
      <c r="A70" s="1" t="s">
        <v>88</v>
      </c>
      <c r="C70" s="8">
        <v>0</v>
      </c>
      <c r="D70" s="8"/>
      <c r="E70" s="8">
        <v>-220096149467</v>
      </c>
      <c r="F70" s="8"/>
      <c r="G70" s="8">
        <v>0</v>
      </c>
      <c r="H70" s="8"/>
      <c r="I70" s="8">
        <v>-220096149467</v>
      </c>
      <c r="J70" s="8"/>
      <c r="K70" s="9">
        <f t="shared" si="0"/>
        <v>0.16802410200617054</v>
      </c>
      <c r="L70" s="8"/>
      <c r="M70" s="8">
        <v>332824147500</v>
      </c>
      <c r="N70" s="8"/>
      <c r="O70" s="8">
        <v>186702250915</v>
      </c>
      <c r="P70" s="8"/>
      <c r="Q70" s="8">
        <v>3816266359</v>
      </c>
      <c r="R70" s="8"/>
      <c r="S70" s="8">
        <v>523342664774</v>
      </c>
      <c r="T70" s="8"/>
      <c r="U70" s="9">
        <f t="shared" si="1"/>
        <v>0.15955132667574437</v>
      </c>
    </row>
    <row r="71" spans="1:21">
      <c r="A71" s="1" t="s">
        <v>79</v>
      </c>
      <c r="C71" s="8">
        <v>0</v>
      </c>
      <c r="D71" s="8"/>
      <c r="E71" s="8">
        <v>-64572623176</v>
      </c>
      <c r="F71" s="8"/>
      <c r="G71" s="8">
        <v>0</v>
      </c>
      <c r="H71" s="8"/>
      <c r="I71" s="8">
        <v>-64572623176</v>
      </c>
      <c r="J71" s="8"/>
      <c r="K71" s="9">
        <f t="shared" si="0"/>
        <v>4.9295533109528514E-2</v>
      </c>
      <c r="L71" s="8"/>
      <c r="M71" s="8">
        <v>97438695000</v>
      </c>
      <c r="N71" s="8"/>
      <c r="O71" s="8">
        <v>141614442552</v>
      </c>
      <c r="P71" s="8"/>
      <c r="Q71" s="8">
        <v>1180635663</v>
      </c>
      <c r="R71" s="8"/>
      <c r="S71" s="8">
        <v>240233773215</v>
      </c>
      <c r="T71" s="8"/>
      <c r="U71" s="9">
        <f t="shared" si="1"/>
        <v>7.3240000880351305E-2</v>
      </c>
    </row>
    <row r="72" spans="1:21">
      <c r="A72" s="1" t="s">
        <v>24</v>
      </c>
      <c r="C72" s="8">
        <v>0</v>
      </c>
      <c r="D72" s="8"/>
      <c r="E72" s="8">
        <v>-7291291789</v>
      </c>
      <c r="F72" s="8"/>
      <c r="G72" s="8">
        <v>0</v>
      </c>
      <c r="H72" s="8"/>
      <c r="I72" s="8">
        <v>-7291291789</v>
      </c>
      <c r="J72" s="8"/>
      <c r="K72" s="9">
        <f t="shared" si="0"/>
        <v>5.5662616464600004E-3</v>
      </c>
      <c r="L72" s="8"/>
      <c r="M72" s="8">
        <v>4498279280</v>
      </c>
      <c r="N72" s="8"/>
      <c r="O72" s="8">
        <v>6388528308</v>
      </c>
      <c r="P72" s="8"/>
      <c r="Q72" s="8">
        <v>-7885931</v>
      </c>
      <c r="R72" s="8"/>
      <c r="S72" s="8">
        <v>10878921657</v>
      </c>
      <c r="T72" s="8"/>
      <c r="U72" s="9">
        <f t="shared" si="1"/>
        <v>3.3166536955770674E-3</v>
      </c>
    </row>
    <row r="73" spans="1:21">
      <c r="A73" s="1" t="s">
        <v>275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0</v>
      </c>
      <c r="J73" s="8"/>
      <c r="K73" s="9">
        <f t="shared" ref="K73:K121" si="2">I73/$I$122</f>
        <v>0</v>
      </c>
      <c r="L73" s="8"/>
      <c r="M73" s="8">
        <v>0</v>
      </c>
      <c r="N73" s="8"/>
      <c r="O73" s="8">
        <v>0</v>
      </c>
      <c r="P73" s="8"/>
      <c r="Q73" s="8">
        <v>4438856474</v>
      </c>
      <c r="R73" s="8"/>
      <c r="S73" s="8">
        <v>4438856474</v>
      </c>
      <c r="T73" s="8"/>
      <c r="U73" s="9">
        <f t="shared" ref="U73:U121" si="3">S73/$S$122</f>
        <v>1.3532728879571791E-3</v>
      </c>
    </row>
    <row r="74" spans="1:21">
      <c r="A74" s="1" t="s">
        <v>249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0</v>
      </c>
      <c r="J74" s="8"/>
      <c r="K74" s="9">
        <f t="shared" si="2"/>
        <v>0</v>
      </c>
      <c r="L74" s="8"/>
      <c r="M74" s="8">
        <v>1206175800</v>
      </c>
      <c r="N74" s="8"/>
      <c r="O74" s="8">
        <v>0</v>
      </c>
      <c r="P74" s="8"/>
      <c r="Q74" s="8">
        <v>-3355744840</v>
      </c>
      <c r="R74" s="8"/>
      <c r="S74" s="8">
        <v>-2149569040</v>
      </c>
      <c r="T74" s="8"/>
      <c r="U74" s="9">
        <f t="shared" si="3"/>
        <v>-6.5533849081693494E-4</v>
      </c>
    </row>
    <row r="75" spans="1:21">
      <c r="A75" s="1" t="s">
        <v>276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0</v>
      </c>
      <c r="J75" s="8"/>
      <c r="K75" s="9">
        <f t="shared" si="2"/>
        <v>0</v>
      </c>
      <c r="L75" s="8"/>
      <c r="M75" s="8">
        <v>0</v>
      </c>
      <c r="N75" s="8"/>
      <c r="O75" s="8">
        <v>0</v>
      </c>
      <c r="P75" s="8"/>
      <c r="Q75" s="8">
        <v>1495814894</v>
      </c>
      <c r="R75" s="8"/>
      <c r="S75" s="8">
        <v>1495814894</v>
      </c>
      <c r="T75" s="8"/>
      <c r="U75" s="9">
        <f t="shared" si="3"/>
        <v>4.5602865362047337E-4</v>
      </c>
    </row>
    <row r="76" spans="1:21">
      <c r="A76" s="1" t="s">
        <v>99</v>
      </c>
      <c r="C76" s="8">
        <v>0</v>
      </c>
      <c r="D76" s="8"/>
      <c r="E76" s="8">
        <v>-2497361257</v>
      </c>
      <c r="F76" s="8"/>
      <c r="G76" s="8">
        <v>0</v>
      </c>
      <c r="H76" s="8"/>
      <c r="I76" s="8">
        <v>-2497361257</v>
      </c>
      <c r="J76" s="8"/>
      <c r="K76" s="9">
        <f t="shared" si="2"/>
        <v>1.9065162366929155E-3</v>
      </c>
      <c r="L76" s="8"/>
      <c r="M76" s="8">
        <v>5785163520</v>
      </c>
      <c r="N76" s="8"/>
      <c r="O76" s="8">
        <v>32371039239</v>
      </c>
      <c r="P76" s="8"/>
      <c r="Q76" s="8">
        <v>-21833770359</v>
      </c>
      <c r="R76" s="8"/>
      <c r="S76" s="8">
        <v>16322432400</v>
      </c>
      <c r="T76" s="8"/>
      <c r="U76" s="9">
        <f t="shared" si="3"/>
        <v>4.9762152396265625E-3</v>
      </c>
    </row>
    <row r="77" spans="1:21">
      <c r="A77" s="1" t="s">
        <v>80</v>
      </c>
      <c r="C77" s="8">
        <v>0</v>
      </c>
      <c r="D77" s="8"/>
      <c r="E77" s="8">
        <v>-2283561687</v>
      </c>
      <c r="F77" s="8"/>
      <c r="G77" s="8">
        <v>0</v>
      </c>
      <c r="H77" s="8"/>
      <c r="I77" s="8">
        <v>-2283561687</v>
      </c>
      <c r="J77" s="8"/>
      <c r="K77" s="9">
        <f t="shared" si="2"/>
        <v>1.7432990207372971E-3</v>
      </c>
      <c r="L77" s="8"/>
      <c r="M77" s="8">
        <v>21637000</v>
      </c>
      <c r="N77" s="8"/>
      <c r="O77" s="8">
        <v>-1346692121</v>
      </c>
      <c r="P77" s="8"/>
      <c r="Q77" s="8">
        <v>89591009</v>
      </c>
      <c r="R77" s="8"/>
      <c r="S77" s="8">
        <v>-1235464112</v>
      </c>
      <c r="T77" s="8"/>
      <c r="U77" s="9">
        <f t="shared" si="3"/>
        <v>-3.7665558609672041E-4</v>
      </c>
    </row>
    <row r="78" spans="1:21">
      <c r="A78" s="1" t="s">
        <v>81</v>
      </c>
      <c r="C78" s="8">
        <v>0</v>
      </c>
      <c r="D78" s="8"/>
      <c r="E78" s="8">
        <v>-50808296736</v>
      </c>
      <c r="F78" s="8"/>
      <c r="G78" s="8">
        <v>0</v>
      </c>
      <c r="H78" s="8"/>
      <c r="I78" s="8">
        <v>-50808296736</v>
      </c>
      <c r="J78" s="8"/>
      <c r="K78" s="9">
        <f t="shared" si="2"/>
        <v>3.8787677359205408E-2</v>
      </c>
      <c r="L78" s="8"/>
      <c r="M78" s="8">
        <v>73095000000</v>
      </c>
      <c r="N78" s="8"/>
      <c r="O78" s="8">
        <v>-240616586373</v>
      </c>
      <c r="P78" s="8"/>
      <c r="Q78" s="8">
        <v>-9938</v>
      </c>
      <c r="R78" s="8"/>
      <c r="S78" s="8">
        <v>-167521596311</v>
      </c>
      <c r="T78" s="8"/>
      <c r="U78" s="9">
        <f t="shared" si="3"/>
        <v>-5.1072260561444704E-2</v>
      </c>
    </row>
    <row r="79" spans="1:21">
      <c r="A79" s="1" t="s">
        <v>94</v>
      </c>
      <c r="C79" s="8">
        <v>0</v>
      </c>
      <c r="D79" s="8"/>
      <c r="E79" s="8">
        <v>-439161368</v>
      </c>
      <c r="F79" s="8"/>
      <c r="G79" s="8">
        <v>0</v>
      </c>
      <c r="H79" s="8"/>
      <c r="I79" s="8">
        <v>-439161368</v>
      </c>
      <c r="J79" s="8"/>
      <c r="K79" s="9">
        <f t="shared" si="2"/>
        <v>3.3526117868347812E-4</v>
      </c>
      <c r="L79" s="8"/>
      <c r="M79" s="8">
        <v>5100135135</v>
      </c>
      <c r="N79" s="8"/>
      <c r="O79" s="8">
        <v>-256069725</v>
      </c>
      <c r="P79" s="8"/>
      <c r="Q79" s="8">
        <v>-2109495482</v>
      </c>
      <c r="R79" s="8"/>
      <c r="S79" s="8">
        <v>2734569928</v>
      </c>
      <c r="T79" s="8"/>
      <c r="U79" s="9">
        <f t="shared" si="3"/>
        <v>8.3368754215444704E-4</v>
      </c>
    </row>
    <row r="80" spans="1:21">
      <c r="A80" s="1" t="s">
        <v>73</v>
      </c>
      <c r="C80" s="8">
        <v>0</v>
      </c>
      <c r="D80" s="8"/>
      <c r="E80" s="8">
        <v>-11603333141</v>
      </c>
      <c r="F80" s="8"/>
      <c r="G80" s="8">
        <v>0</v>
      </c>
      <c r="H80" s="8"/>
      <c r="I80" s="8">
        <v>-11603333141</v>
      </c>
      <c r="J80" s="8"/>
      <c r="K80" s="9">
        <f t="shared" si="2"/>
        <v>8.8581269414133093E-3</v>
      </c>
      <c r="L80" s="8"/>
      <c r="M80" s="8">
        <v>5987735950</v>
      </c>
      <c r="N80" s="8"/>
      <c r="O80" s="8">
        <v>-20670838512</v>
      </c>
      <c r="P80" s="8"/>
      <c r="Q80" s="8">
        <v>-5916659921</v>
      </c>
      <c r="R80" s="8"/>
      <c r="S80" s="8">
        <v>-20599762483</v>
      </c>
      <c r="T80" s="8"/>
      <c r="U80" s="9">
        <f t="shared" si="3"/>
        <v>-6.2802436235295496E-3</v>
      </c>
    </row>
    <row r="81" spans="1:21">
      <c r="A81" s="1" t="s">
        <v>278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v>0</v>
      </c>
      <c r="J81" s="8"/>
      <c r="K81" s="9">
        <f t="shared" si="2"/>
        <v>0</v>
      </c>
      <c r="L81" s="8"/>
      <c r="M81" s="8">
        <v>0</v>
      </c>
      <c r="N81" s="8"/>
      <c r="O81" s="8">
        <v>0</v>
      </c>
      <c r="P81" s="8"/>
      <c r="Q81" s="8">
        <v>16184391849</v>
      </c>
      <c r="R81" s="8"/>
      <c r="S81" s="8">
        <v>16184391849</v>
      </c>
      <c r="T81" s="8"/>
      <c r="U81" s="9">
        <f t="shared" si="3"/>
        <v>4.9341308568128439E-3</v>
      </c>
    </row>
    <row r="82" spans="1:21">
      <c r="A82" s="1" t="s">
        <v>279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v>0</v>
      </c>
      <c r="J82" s="8"/>
      <c r="K82" s="9">
        <f t="shared" si="2"/>
        <v>0</v>
      </c>
      <c r="L82" s="8"/>
      <c r="M82" s="8">
        <v>0</v>
      </c>
      <c r="N82" s="8"/>
      <c r="O82" s="8">
        <v>0</v>
      </c>
      <c r="P82" s="8"/>
      <c r="Q82" s="8">
        <v>267796259918</v>
      </c>
      <c r="R82" s="8"/>
      <c r="S82" s="8">
        <v>267796259918</v>
      </c>
      <c r="T82" s="8"/>
      <c r="U82" s="9">
        <f t="shared" si="3"/>
        <v>8.1642968220774964E-2</v>
      </c>
    </row>
    <row r="83" spans="1:21">
      <c r="A83" s="1" t="s">
        <v>17</v>
      </c>
      <c r="C83" s="8">
        <v>0</v>
      </c>
      <c r="D83" s="8"/>
      <c r="E83" s="8">
        <v>-13671314969</v>
      </c>
      <c r="F83" s="8"/>
      <c r="G83" s="8">
        <v>0</v>
      </c>
      <c r="H83" s="8"/>
      <c r="I83" s="8">
        <v>-13671314969</v>
      </c>
      <c r="J83" s="8"/>
      <c r="K83" s="9">
        <f t="shared" si="2"/>
        <v>1.0436849651720773E-2</v>
      </c>
      <c r="L83" s="8"/>
      <c r="M83" s="8">
        <v>1797521848</v>
      </c>
      <c r="N83" s="8"/>
      <c r="O83" s="8">
        <v>58857375453</v>
      </c>
      <c r="P83" s="8"/>
      <c r="Q83" s="8">
        <v>0</v>
      </c>
      <c r="R83" s="8"/>
      <c r="S83" s="8">
        <v>60654897301</v>
      </c>
      <c r="T83" s="8"/>
      <c r="U83" s="9">
        <f t="shared" si="3"/>
        <v>1.8491840977526135E-2</v>
      </c>
    </row>
    <row r="84" spans="1:21">
      <c r="A84" s="1" t="s">
        <v>19</v>
      </c>
      <c r="C84" s="8">
        <v>0</v>
      </c>
      <c r="D84" s="8"/>
      <c r="E84" s="8">
        <v>-13696576643</v>
      </c>
      <c r="F84" s="8"/>
      <c r="G84" s="8">
        <v>0</v>
      </c>
      <c r="H84" s="8"/>
      <c r="I84" s="8">
        <v>-13696576643</v>
      </c>
      <c r="J84" s="8"/>
      <c r="K84" s="9">
        <f t="shared" si="2"/>
        <v>1.0456134723719087E-2</v>
      </c>
      <c r="L84" s="8"/>
      <c r="M84" s="8">
        <v>1037727621</v>
      </c>
      <c r="N84" s="8"/>
      <c r="O84" s="8">
        <v>-8436224279</v>
      </c>
      <c r="P84" s="8"/>
      <c r="Q84" s="8">
        <v>0</v>
      </c>
      <c r="R84" s="8"/>
      <c r="S84" s="8">
        <v>-7398496658</v>
      </c>
      <c r="T84" s="8"/>
      <c r="U84" s="9">
        <f t="shared" si="3"/>
        <v>-2.2555775338892379E-3</v>
      </c>
    </row>
    <row r="85" spans="1:21">
      <c r="A85" s="1" t="s">
        <v>71</v>
      </c>
      <c r="C85" s="8">
        <v>0</v>
      </c>
      <c r="D85" s="8"/>
      <c r="E85" s="8">
        <v>-571348776</v>
      </c>
      <c r="F85" s="8"/>
      <c r="G85" s="8">
        <v>0</v>
      </c>
      <c r="H85" s="8"/>
      <c r="I85" s="8">
        <v>-571348776</v>
      </c>
      <c r="J85" s="8"/>
      <c r="K85" s="9">
        <f t="shared" si="2"/>
        <v>4.3617466844470372E-4</v>
      </c>
      <c r="L85" s="8"/>
      <c r="M85" s="8">
        <v>22410565100</v>
      </c>
      <c r="N85" s="8"/>
      <c r="O85" s="8">
        <v>128375012615</v>
      </c>
      <c r="P85" s="8"/>
      <c r="Q85" s="8">
        <v>0</v>
      </c>
      <c r="R85" s="8"/>
      <c r="S85" s="8">
        <v>150785577715</v>
      </c>
      <c r="T85" s="8"/>
      <c r="U85" s="9">
        <f t="shared" si="3"/>
        <v>4.5969955417997532E-2</v>
      </c>
    </row>
    <row r="86" spans="1:21">
      <c r="A86" s="1" t="s">
        <v>21</v>
      </c>
      <c r="C86" s="8">
        <v>0</v>
      </c>
      <c r="D86" s="8"/>
      <c r="E86" s="8">
        <v>-83430737194</v>
      </c>
      <c r="F86" s="8"/>
      <c r="G86" s="8">
        <v>0</v>
      </c>
      <c r="H86" s="8"/>
      <c r="I86" s="8">
        <v>-83430737194</v>
      </c>
      <c r="J86" s="8"/>
      <c r="K86" s="9">
        <f t="shared" si="2"/>
        <v>6.3692048819038977E-2</v>
      </c>
      <c r="L86" s="8"/>
      <c r="M86" s="8">
        <v>12876500000</v>
      </c>
      <c r="N86" s="8"/>
      <c r="O86" s="8">
        <v>-15068053299</v>
      </c>
      <c r="P86" s="8"/>
      <c r="Q86" s="8">
        <v>0</v>
      </c>
      <c r="R86" s="8"/>
      <c r="S86" s="8">
        <v>-2191553299</v>
      </c>
      <c r="T86" s="8"/>
      <c r="U86" s="9">
        <f t="shared" si="3"/>
        <v>-6.6813821970171979E-4</v>
      </c>
    </row>
    <row r="87" spans="1:21">
      <c r="A87" s="1" t="s">
        <v>29</v>
      </c>
      <c r="C87" s="8">
        <v>0</v>
      </c>
      <c r="D87" s="8"/>
      <c r="E87" s="8">
        <v>-163088114998</v>
      </c>
      <c r="F87" s="8"/>
      <c r="G87" s="8">
        <v>0</v>
      </c>
      <c r="H87" s="8"/>
      <c r="I87" s="8">
        <v>-163088114998</v>
      </c>
      <c r="J87" s="8"/>
      <c r="K87" s="9">
        <f t="shared" si="2"/>
        <v>0.12450346876480289</v>
      </c>
      <c r="L87" s="8"/>
      <c r="M87" s="8">
        <v>241422103500</v>
      </c>
      <c r="N87" s="8"/>
      <c r="O87" s="8">
        <v>-434372214775</v>
      </c>
      <c r="P87" s="8"/>
      <c r="Q87" s="8">
        <v>0</v>
      </c>
      <c r="R87" s="8"/>
      <c r="S87" s="8">
        <v>-192950111275</v>
      </c>
      <c r="T87" s="8"/>
      <c r="U87" s="9">
        <f t="shared" si="3"/>
        <v>-5.8824644555691107E-2</v>
      </c>
    </row>
    <row r="88" spans="1:21">
      <c r="A88" s="1" t="s">
        <v>86</v>
      </c>
      <c r="C88" s="8">
        <v>0</v>
      </c>
      <c r="D88" s="8"/>
      <c r="E88" s="8">
        <v>-160880049577</v>
      </c>
      <c r="F88" s="8"/>
      <c r="G88" s="8">
        <v>0</v>
      </c>
      <c r="H88" s="8"/>
      <c r="I88" s="8">
        <v>-160880049577</v>
      </c>
      <c r="J88" s="8"/>
      <c r="K88" s="9">
        <f t="shared" si="2"/>
        <v>0.12281780452018588</v>
      </c>
      <c r="L88" s="8"/>
      <c r="M88" s="8">
        <v>148301126957</v>
      </c>
      <c r="N88" s="8"/>
      <c r="O88" s="8">
        <v>-191416950815</v>
      </c>
      <c r="P88" s="8"/>
      <c r="Q88" s="8">
        <v>0</v>
      </c>
      <c r="R88" s="8"/>
      <c r="S88" s="8">
        <v>-43115823858</v>
      </c>
      <c r="T88" s="8"/>
      <c r="U88" s="9">
        <f t="shared" si="3"/>
        <v>-1.3144708735398662E-2</v>
      </c>
    </row>
    <row r="89" spans="1:21">
      <c r="A89" s="1" t="s">
        <v>53</v>
      </c>
      <c r="C89" s="8">
        <v>18561372168</v>
      </c>
      <c r="D89" s="8"/>
      <c r="E89" s="8">
        <v>-29125599897</v>
      </c>
      <c r="F89" s="8"/>
      <c r="G89" s="8">
        <v>0</v>
      </c>
      <c r="H89" s="8"/>
      <c r="I89" s="8">
        <v>-10564227729</v>
      </c>
      <c r="J89" s="8"/>
      <c r="K89" s="9">
        <f t="shared" si="2"/>
        <v>8.0648611157100314E-3</v>
      </c>
      <c r="L89" s="8"/>
      <c r="M89" s="8">
        <v>18561372168</v>
      </c>
      <c r="N89" s="8"/>
      <c r="O89" s="8">
        <v>-27566461591</v>
      </c>
      <c r="P89" s="8"/>
      <c r="Q89" s="8">
        <v>0</v>
      </c>
      <c r="R89" s="8"/>
      <c r="S89" s="8">
        <v>-9005089423</v>
      </c>
      <c r="T89" s="8"/>
      <c r="U89" s="9">
        <f t="shared" si="3"/>
        <v>-2.745379004965741E-3</v>
      </c>
    </row>
    <row r="90" spans="1:21">
      <c r="A90" s="1" t="s">
        <v>72</v>
      </c>
      <c r="C90" s="8">
        <v>0</v>
      </c>
      <c r="D90" s="8"/>
      <c r="E90" s="8">
        <v>5926582383</v>
      </c>
      <c r="F90" s="8"/>
      <c r="G90" s="8">
        <v>0</v>
      </c>
      <c r="H90" s="8"/>
      <c r="I90" s="8">
        <v>5926582383</v>
      </c>
      <c r="J90" s="8"/>
      <c r="K90" s="9">
        <f t="shared" si="2"/>
        <v>-4.5244257352101986E-3</v>
      </c>
      <c r="L90" s="8"/>
      <c r="M90" s="8">
        <v>55034368800</v>
      </c>
      <c r="N90" s="8"/>
      <c r="O90" s="8">
        <v>113060956232</v>
      </c>
      <c r="P90" s="8"/>
      <c r="Q90" s="8">
        <v>0</v>
      </c>
      <c r="R90" s="8"/>
      <c r="S90" s="8">
        <v>168095325032</v>
      </c>
      <c r="T90" s="8"/>
      <c r="U90" s="9">
        <f t="shared" si="3"/>
        <v>5.1247173070492778E-2</v>
      </c>
    </row>
    <row r="91" spans="1:21">
      <c r="A91" s="1" t="s">
        <v>51</v>
      </c>
      <c r="C91" s="8">
        <v>0</v>
      </c>
      <c r="D91" s="8"/>
      <c r="E91" s="8">
        <v>-73555250234</v>
      </c>
      <c r="F91" s="8"/>
      <c r="G91" s="8">
        <v>0</v>
      </c>
      <c r="H91" s="8"/>
      <c r="I91" s="8">
        <v>-73555250234</v>
      </c>
      <c r="J91" s="8"/>
      <c r="K91" s="9">
        <f t="shared" si="2"/>
        <v>5.6152980860122062E-2</v>
      </c>
      <c r="L91" s="8"/>
      <c r="M91" s="8">
        <v>32832324000</v>
      </c>
      <c r="N91" s="8"/>
      <c r="O91" s="8">
        <v>23164842489</v>
      </c>
      <c r="P91" s="8"/>
      <c r="Q91" s="8">
        <v>0</v>
      </c>
      <c r="R91" s="8"/>
      <c r="S91" s="8">
        <v>55997166489</v>
      </c>
      <c r="T91" s="8"/>
      <c r="U91" s="9">
        <f t="shared" si="3"/>
        <v>1.7071839933517977E-2</v>
      </c>
    </row>
    <row r="92" spans="1:21">
      <c r="A92" s="1" t="s">
        <v>87</v>
      </c>
      <c r="C92" s="8">
        <v>0</v>
      </c>
      <c r="D92" s="8"/>
      <c r="E92" s="8">
        <v>-39629791350</v>
      </c>
      <c r="F92" s="8"/>
      <c r="G92" s="8">
        <v>0</v>
      </c>
      <c r="H92" s="8"/>
      <c r="I92" s="8">
        <v>-39629791350</v>
      </c>
      <c r="J92" s="8"/>
      <c r="K92" s="9">
        <f t="shared" si="2"/>
        <v>3.0253869140377816E-2</v>
      </c>
      <c r="L92" s="8"/>
      <c r="M92" s="8">
        <v>7700000000</v>
      </c>
      <c r="N92" s="8"/>
      <c r="O92" s="8">
        <v>-40294467865</v>
      </c>
      <c r="P92" s="8"/>
      <c r="Q92" s="8">
        <v>0</v>
      </c>
      <c r="R92" s="8"/>
      <c r="S92" s="8">
        <v>-32594467865</v>
      </c>
      <c r="T92" s="8"/>
      <c r="U92" s="9">
        <f t="shared" si="3"/>
        <v>-9.9370659802721119E-3</v>
      </c>
    </row>
    <row r="93" spans="1:21">
      <c r="A93" s="1" t="s">
        <v>84</v>
      </c>
      <c r="C93" s="8">
        <v>0</v>
      </c>
      <c r="D93" s="8"/>
      <c r="E93" s="8">
        <v>21627927465</v>
      </c>
      <c r="F93" s="8"/>
      <c r="G93" s="8">
        <v>0</v>
      </c>
      <c r="H93" s="8"/>
      <c r="I93" s="8">
        <v>21627927465</v>
      </c>
      <c r="J93" s="8"/>
      <c r="K93" s="9">
        <f t="shared" si="2"/>
        <v>-1.6511025292180685E-2</v>
      </c>
      <c r="L93" s="8"/>
      <c r="M93" s="8">
        <v>16725372800</v>
      </c>
      <c r="N93" s="8"/>
      <c r="O93" s="8">
        <v>80052081406</v>
      </c>
      <c r="P93" s="8"/>
      <c r="Q93" s="8">
        <v>0</v>
      </c>
      <c r="R93" s="8"/>
      <c r="S93" s="8">
        <v>96777454206</v>
      </c>
      <c r="T93" s="8"/>
      <c r="U93" s="9">
        <f t="shared" si="3"/>
        <v>2.950451444186462E-2</v>
      </c>
    </row>
    <row r="94" spans="1:21">
      <c r="A94" s="1" t="s">
        <v>35</v>
      </c>
      <c r="C94" s="8">
        <v>0</v>
      </c>
      <c r="D94" s="8"/>
      <c r="E94" s="8">
        <v>-47753637141</v>
      </c>
      <c r="F94" s="8"/>
      <c r="G94" s="8">
        <v>0</v>
      </c>
      <c r="H94" s="8"/>
      <c r="I94" s="8">
        <v>-47753637141</v>
      </c>
      <c r="J94" s="8"/>
      <c r="K94" s="9">
        <f t="shared" si="2"/>
        <v>3.6455712730894804E-2</v>
      </c>
      <c r="L94" s="8"/>
      <c r="M94" s="8">
        <v>34289562190</v>
      </c>
      <c r="N94" s="8"/>
      <c r="O94" s="8">
        <v>98113434060</v>
      </c>
      <c r="P94" s="8"/>
      <c r="Q94" s="8">
        <v>0</v>
      </c>
      <c r="R94" s="8"/>
      <c r="S94" s="8">
        <v>132402996250</v>
      </c>
      <c r="T94" s="8"/>
      <c r="U94" s="9">
        <f t="shared" si="3"/>
        <v>4.0365663129440725E-2</v>
      </c>
    </row>
    <row r="95" spans="1:21">
      <c r="A95" s="1" t="s">
        <v>66</v>
      </c>
      <c r="C95" s="8">
        <v>0</v>
      </c>
      <c r="D95" s="8"/>
      <c r="E95" s="8">
        <v>29844806994</v>
      </c>
      <c r="F95" s="8"/>
      <c r="G95" s="8">
        <v>0</v>
      </c>
      <c r="H95" s="8"/>
      <c r="I95" s="8">
        <v>29844806994</v>
      </c>
      <c r="J95" s="8"/>
      <c r="K95" s="9">
        <f t="shared" si="2"/>
        <v>-2.2783891980201119E-2</v>
      </c>
      <c r="L95" s="8"/>
      <c r="M95" s="8">
        <v>13226638530</v>
      </c>
      <c r="N95" s="8"/>
      <c r="O95" s="8">
        <v>143100307910</v>
      </c>
      <c r="P95" s="8"/>
      <c r="Q95" s="8">
        <v>0</v>
      </c>
      <c r="R95" s="8"/>
      <c r="S95" s="8">
        <v>156326946440</v>
      </c>
      <c r="T95" s="8"/>
      <c r="U95" s="9">
        <f t="shared" si="3"/>
        <v>4.7659350896684584E-2</v>
      </c>
    </row>
    <row r="96" spans="1:21">
      <c r="A96" s="1" t="s">
        <v>50</v>
      </c>
      <c r="C96" s="8">
        <v>0</v>
      </c>
      <c r="D96" s="8"/>
      <c r="E96" s="8">
        <v>-1193957460</v>
      </c>
      <c r="F96" s="8"/>
      <c r="G96" s="8">
        <v>0</v>
      </c>
      <c r="H96" s="8"/>
      <c r="I96" s="8">
        <v>-1193957460</v>
      </c>
      <c r="J96" s="8"/>
      <c r="K96" s="9">
        <f t="shared" si="2"/>
        <v>9.114817798307152E-4</v>
      </c>
      <c r="L96" s="8"/>
      <c r="M96" s="8">
        <v>0</v>
      </c>
      <c r="N96" s="8"/>
      <c r="O96" s="8">
        <v>30652234914</v>
      </c>
      <c r="P96" s="8"/>
      <c r="Q96" s="8">
        <v>0</v>
      </c>
      <c r="R96" s="8"/>
      <c r="S96" s="8">
        <v>30652234914</v>
      </c>
      <c r="T96" s="8"/>
      <c r="U96" s="9">
        <f t="shared" si="3"/>
        <v>9.344937982874427E-3</v>
      </c>
    </row>
    <row r="97" spans="1:21">
      <c r="A97" s="1" t="s">
        <v>98</v>
      </c>
      <c r="C97" s="8">
        <v>0</v>
      </c>
      <c r="D97" s="8"/>
      <c r="E97" s="8">
        <v>-937792895</v>
      </c>
      <c r="F97" s="8"/>
      <c r="G97" s="8">
        <v>0</v>
      </c>
      <c r="H97" s="8"/>
      <c r="I97" s="8">
        <v>-937792895</v>
      </c>
      <c r="J97" s="8"/>
      <c r="K97" s="9">
        <f t="shared" si="2"/>
        <v>7.1592260669588593E-4</v>
      </c>
      <c r="L97" s="8"/>
      <c r="M97" s="8">
        <v>0</v>
      </c>
      <c r="N97" s="8"/>
      <c r="O97" s="8">
        <v>623655375</v>
      </c>
      <c r="P97" s="8"/>
      <c r="Q97" s="8">
        <v>0</v>
      </c>
      <c r="R97" s="8"/>
      <c r="S97" s="8">
        <v>623655375</v>
      </c>
      <c r="T97" s="8"/>
      <c r="U97" s="9">
        <f t="shared" si="3"/>
        <v>1.9013363359679278E-4</v>
      </c>
    </row>
    <row r="98" spans="1:21">
      <c r="A98" s="1" t="s">
        <v>44</v>
      </c>
      <c r="C98" s="8">
        <v>0</v>
      </c>
      <c r="D98" s="8"/>
      <c r="E98" s="8">
        <v>275800382345</v>
      </c>
      <c r="F98" s="8"/>
      <c r="G98" s="8">
        <v>0</v>
      </c>
      <c r="H98" s="8"/>
      <c r="I98" s="8">
        <v>275800382345</v>
      </c>
      <c r="J98" s="8"/>
      <c r="K98" s="9">
        <f t="shared" si="2"/>
        <v>-0.21054939710985379</v>
      </c>
      <c r="L98" s="8"/>
      <c r="M98" s="8">
        <v>0</v>
      </c>
      <c r="N98" s="8"/>
      <c r="O98" s="8">
        <v>525885792158</v>
      </c>
      <c r="P98" s="8"/>
      <c r="Q98" s="8">
        <v>0</v>
      </c>
      <c r="R98" s="8"/>
      <c r="S98" s="8">
        <v>525885792158</v>
      </c>
      <c r="T98" s="8"/>
      <c r="U98" s="9">
        <f t="shared" si="3"/>
        <v>0.16032664918494174</v>
      </c>
    </row>
    <row r="99" spans="1:21">
      <c r="A99" s="1" t="s">
        <v>78</v>
      </c>
      <c r="C99" s="8">
        <v>0</v>
      </c>
      <c r="D99" s="8"/>
      <c r="E99" s="8">
        <v>5137697</v>
      </c>
      <c r="F99" s="8"/>
      <c r="G99" s="8">
        <v>0</v>
      </c>
      <c r="H99" s="8"/>
      <c r="I99" s="8">
        <v>5137697</v>
      </c>
      <c r="J99" s="8"/>
      <c r="K99" s="9">
        <f t="shared" si="2"/>
        <v>-3.9221809508949556E-6</v>
      </c>
      <c r="L99" s="8"/>
      <c r="M99" s="8">
        <v>0</v>
      </c>
      <c r="N99" s="8"/>
      <c r="O99" s="8">
        <v>-2286019302</v>
      </c>
      <c r="P99" s="8"/>
      <c r="Q99" s="8">
        <v>0</v>
      </c>
      <c r="R99" s="8"/>
      <c r="S99" s="8">
        <v>-2286019302</v>
      </c>
      <c r="T99" s="8"/>
      <c r="U99" s="9">
        <f t="shared" si="3"/>
        <v>-6.96938042683692E-4</v>
      </c>
    </row>
    <row r="100" spans="1:21">
      <c r="A100" s="1" t="s">
        <v>15</v>
      </c>
      <c r="C100" s="8">
        <v>0</v>
      </c>
      <c r="D100" s="8"/>
      <c r="E100" s="8">
        <v>2413628330</v>
      </c>
      <c r="F100" s="8"/>
      <c r="G100" s="8">
        <v>0</v>
      </c>
      <c r="H100" s="8"/>
      <c r="I100" s="8">
        <v>2413628330</v>
      </c>
      <c r="J100" s="8"/>
      <c r="K100" s="9">
        <f t="shared" si="2"/>
        <v>-1.8425934924668395E-3</v>
      </c>
      <c r="L100" s="8"/>
      <c r="M100" s="8">
        <v>0</v>
      </c>
      <c r="N100" s="8"/>
      <c r="O100" s="8">
        <v>15721665305</v>
      </c>
      <c r="P100" s="8"/>
      <c r="Q100" s="8">
        <v>0</v>
      </c>
      <c r="R100" s="8"/>
      <c r="S100" s="8">
        <v>15721665305</v>
      </c>
      <c r="T100" s="8"/>
      <c r="U100" s="9">
        <f t="shared" si="3"/>
        <v>4.793059549326067E-3</v>
      </c>
    </row>
    <row r="101" spans="1:21">
      <c r="A101" s="1" t="s">
        <v>107</v>
      </c>
      <c r="C101" s="8">
        <v>0</v>
      </c>
      <c r="D101" s="8"/>
      <c r="E101" s="8">
        <v>740244137</v>
      </c>
      <c r="F101" s="8"/>
      <c r="G101" s="8">
        <v>0</v>
      </c>
      <c r="H101" s="8"/>
      <c r="I101" s="8">
        <v>740244137</v>
      </c>
      <c r="J101" s="8"/>
      <c r="K101" s="9">
        <f t="shared" si="2"/>
        <v>-5.6511146008670341E-4</v>
      </c>
      <c r="L101" s="8"/>
      <c r="M101" s="8">
        <v>0</v>
      </c>
      <c r="N101" s="8"/>
      <c r="O101" s="8">
        <v>740244137</v>
      </c>
      <c r="P101" s="8"/>
      <c r="Q101" s="8">
        <v>0</v>
      </c>
      <c r="R101" s="8"/>
      <c r="S101" s="8">
        <v>740244137</v>
      </c>
      <c r="T101" s="8"/>
      <c r="U101" s="9">
        <f t="shared" si="3"/>
        <v>2.2567801570944862E-4</v>
      </c>
    </row>
    <row r="102" spans="1:21">
      <c r="A102" s="1" t="s">
        <v>103</v>
      </c>
      <c r="C102" s="8">
        <v>0</v>
      </c>
      <c r="D102" s="8"/>
      <c r="E102" s="8">
        <v>-442189395</v>
      </c>
      <c r="F102" s="8"/>
      <c r="G102" s="8">
        <v>0</v>
      </c>
      <c r="H102" s="8"/>
      <c r="I102" s="8">
        <v>-442189395</v>
      </c>
      <c r="J102" s="8"/>
      <c r="K102" s="9">
        <f t="shared" si="2"/>
        <v>3.3757281166187206E-4</v>
      </c>
      <c r="L102" s="8"/>
      <c r="M102" s="8">
        <v>0</v>
      </c>
      <c r="N102" s="8"/>
      <c r="O102" s="8">
        <v>-442189395</v>
      </c>
      <c r="P102" s="8"/>
      <c r="Q102" s="8">
        <v>0</v>
      </c>
      <c r="R102" s="8"/>
      <c r="S102" s="8">
        <v>-442189395</v>
      </c>
      <c r="T102" s="8"/>
      <c r="U102" s="9">
        <f t="shared" si="3"/>
        <v>-1.3481015281767992E-4</v>
      </c>
    </row>
    <row r="103" spans="1:21">
      <c r="A103" s="1" t="s">
        <v>67</v>
      </c>
      <c r="C103" s="8">
        <v>0</v>
      </c>
      <c r="D103" s="8"/>
      <c r="E103" s="8">
        <v>-10828338887</v>
      </c>
      <c r="F103" s="8"/>
      <c r="G103" s="8">
        <v>0</v>
      </c>
      <c r="H103" s="8"/>
      <c r="I103" s="8">
        <v>-10828338887</v>
      </c>
      <c r="J103" s="8"/>
      <c r="K103" s="9">
        <f t="shared" si="2"/>
        <v>8.2664868154790922E-3</v>
      </c>
      <c r="L103" s="8"/>
      <c r="M103" s="8">
        <v>0</v>
      </c>
      <c r="N103" s="8"/>
      <c r="O103" s="8">
        <v>9357666095</v>
      </c>
      <c r="P103" s="8"/>
      <c r="Q103" s="8">
        <v>0</v>
      </c>
      <c r="R103" s="8"/>
      <c r="S103" s="8">
        <v>9357666095</v>
      </c>
      <c r="T103" s="8"/>
      <c r="U103" s="9">
        <f t="shared" si="3"/>
        <v>2.8528689528697811E-3</v>
      </c>
    </row>
    <row r="104" spans="1:21">
      <c r="A104" s="1" t="s">
        <v>77</v>
      </c>
      <c r="C104" s="8">
        <v>0</v>
      </c>
      <c r="D104" s="8"/>
      <c r="E104" s="8">
        <v>-2596955625</v>
      </c>
      <c r="F104" s="8"/>
      <c r="G104" s="8">
        <v>0</v>
      </c>
      <c r="H104" s="8"/>
      <c r="I104" s="8">
        <v>-2596955625</v>
      </c>
      <c r="J104" s="8"/>
      <c r="K104" s="9">
        <f t="shared" si="2"/>
        <v>1.9825477996648117E-3</v>
      </c>
      <c r="L104" s="8"/>
      <c r="M104" s="8">
        <v>0</v>
      </c>
      <c r="N104" s="8"/>
      <c r="O104" s="8">
        <v>546430500</v>
      </c>
      <c r="P104" s="8"/>
      <c r="Q104" s="8">
        <v>0</v>
      </c>
      <c r="R104" s="8"/>
      <c r="S104" s="8">
        <v>546430500</v>
      </c>
      <c r="T104" s="8"/>
      <c r="U104" s="9">
        <f t="shared" si="3"/>
        <v>1.6659010831601069E-4</v>
      </c>
    </row>
    <row r="105" spans="1:21">
      <c r="A105" s="1" t="s">
        <v>43</v>
      </c>
      <c r="C105" s="8">
        <v>0</v>
      </c>
      <c r="D105" s="8"/>
      <c r="E105" s="8">
        <v>3435104745</v>
      </c>
      <c r="F105" s="8"/>
      <c r="G105" s="8">
        <v>0</v>
      </c>
      <c r="H105" s="8"/>
      <c r="I105" s="8">
        <v>3435104745</v>
      </c>
      <c r="J105" s="8"/>
      <c r="K105" s="9">
        <f t="shared" si="2"/>
        <v>-2.6224011254785701E-3</v>
      </c>
      <c r="L105" s="8"/>
      <c r="M105" s="8">
        <v>0</v>
      </c>
      <c r="N105" s="8"/>
      <c r="O105" s="8">
        <v>5727230592</v>
      </c>
      <c r="P105" s="8"/>
      <c r="Q105" s="8">
        <v>0</v>
      </c>
      <c r="R105" s="8"/>
      <c r="S105" s="8">
        <v>5727230592</v>
      </c>
      <c r="T105" s="8"/>
      <c r="U105" s="9">
        <f t="shared" si="3"/>
        <v>1.7460591322630236E-3</v>
      </c>
    </row>
    <row r="106" spans="1:21">
      <c r="A106" s="1" t="s">
        <v>64</v>
      </c>
      <c r="C106" s="8">
        <v>0</v>
      </c>
      <c r="D106" s="8"/>
      <c r="E106" s="8">
        <v>-125768941809</v>
      </c>
      <c r="F106" s="8"/>
      <c r="G106" s="8">
        <v>0</v>
      </c>
      <c r="H106" s="8"/>
      <c r="I106" s="8">
        <v>-125768941809</v>
      </c>
      <c r="J106" s="8"/>
      <c r="K106" s="9">
        <f t="shared" si="2"/>
        <v>9.6013553889510411E-2</v>
      </c>
      <c r="L106" s="8"/>
      <c r="M106" s="8">
        <v>0</v>
      </c>
      <c r="N106" s="8"/>
      <c r="O106" s="8">
        <v>284485806160</v>
      </c>
      <c r="P106" s="8"/>
      <c r="Q106" s="8">
        <v>0</v>
      </c>
      <c r="R106" s="8"/>
      <c r="S106" s="8">
        <v>284485806160</v>
      </c>
      <c r="T106" s="8"/>
      <c r="U106" s="9">
        <f t="shared" si="3"/>
        <v>8.6731105351114238E-2</v>
      </c>
    </row>
    <row r="107" spans="1:21">
      <c r="A107" s="1" t="s">
        <v>57</v>
      </c>
      <c r="C107" s="8">
        <v>0</v>
      </c>
      <c r="D107" s="8"/>
      <c r="E107" s="8">
        <v>-5353837989</v>
      </c>
      <c r="F107" s="8"/>
      <c r="G107" s="8">
        <v>0</v>
      </c>
      <c r="H107" s="8"/>
      <c r="I107" s="8">
        <v>-5353837989</v>
      </c>
      <c r="J107" s="8"/>
      <c r="K107" s="9">
        <f t="shared" si="2"/>
        <v>4.0871856348542075E-3</v>
      </c>
      <c r="L107" s="8"/>
      <c r="M107" s="8">
        <v>0</v>
      </c>
      <c r="N107" s="8"/>
      <c r="O107" s="8">
        <v>7622355903</v>
      </c>
      <c r="P107" s="8"/>
      <c r="Q107" s="8">
        <v>0</v>
      </c>
      <c r="R107" s="8"/>
      <c r="S107" s="8">
        <v>7622355903</v>
      </c>
      <c r="T107" s="8"/>
      <c r="U107" s="9">
        <f t="shared" si="3"/>
        <v>2.3238254370939277E-3</v>
      </c>
    </row>
    <row r="108" spans="1:21">
      <c r="A108" s="1" t="s">
        <v>56</v>
      </c>
      <c r="C108" s="8">
        <v>0</v>
      </c>
      <c r="D108" s="8"/>
      <c r="E108" s="8">
        <v>-14493050190</v>
      </c>
      <c r="F108" s="8"/>
      <c r="G108" s="8">
        <v>0</v>
      </c>
      <c r="H108" s="8"/>
      <c r="I108" s="8">
        <v>-14493050190</v>
      </c>
      <c r="J108" s="8"/>
      <c r="K108" s="9">
        <f t="shared" si="2"/>
        <v>1.1064172405570534E-2</v>
      </c>
      <c r="L108" s="8"/>
      <c r="M108" s="8">
        <v>0</v>
      </c>
      <c r="N108" s="8"/>
      <c r="O108" s="8">
        <v>24960890452</v>
      </c>
      <c r="P108" s="8"/>
      <c r="Q108" s="8">
        <v>0</v>
      </c>
      <c r="R108" s="8"/>
      <c r="S108" s="8">
        <v>24960890452</v>
      </c>
      <c r="T108" s="8"/>
      <c r="U108" s="9">
        <f t="shared" si="3"/>
        <v>7.6098194446736732E-3</v>
      </c>
    </row>
    <row r="109" spans="1:21">
      <c r="A109" s="1" t="s">
        <v>70</v>
      </c>
      <c r="C109" s="8">
        <v>0</v>
      </c>
      <c r="D109" s="8"/>
      <c r="E109" s="8">
        <v>-26961555136</v>
      </c>
      <c r="F109" s="8"/>
      <c r="G109" s="8">
        <v>0</v>
      </c>
      <c r="H109" s="8"/>
      <c r="I109" s="8">
        <v>-26961555136</v>
      </c>
      <c r="J109" s="8"/>
      <c r="K109" s="9">
        <f t="shared" si="2"/>
        <v>2.0582782122208307E-2</v>
      </c>
      <c r="L109" s="8"/>
      <c r="M109" s="8">
        <v>0</v>
      </c>
      <c r="N109" s="8"/>
      <c r="O109" s="8">
        <v>32385615633</v>
      </c>
      <c r="P109" s="8"/>
      <c r="Q109" s="8">
        <v>0</v>
      </c>
      <c r="R109" s="8"/>
      <c r="S109" s="8">
        <v>32385615633</v>
      </c>
      <c r="T109" s="8"/>
      <c r="U109" s="9">
        <f t="shared" si="3"/>
        <v>9.8733932607754493E-3</v>
      </c>
    </row>
    <row r="110" spans="1:21">
      <c r="A110" s="1" t="s">
        <v>52</v>
      </c>
      <c r="C110" s="8">
        <v>0</v>
      </c>
      <c r="D110" s="8"/>
      <c r="E110" s="8">
        <v>201616402</v>
      </c>
      <c r="F110" s="8"/>
      <c r="G110" s="8">
        <v>0</v>
      </c>
      <c r="H110" s="8"/>
      <c r="I110" s="8">
        <v>201616402</v>
      </c>
      <c r="J110" s="8"/>
      <c r="K110" s="9">
        <f t="shared" si="2"/>
        <v>-1.5391643596583831E-4</v>
      </c>
      <c r="L110" s="8"/>
      <c r="M110" s="8">
        <v>0</v>
      </c>
      <c r="N110" s="8"/>
      <c r="O110" s="8">
        <v>8823442982</v>
      </c>
      <c r="P110" s="8"/>
      <c r="Q110" s="8">
        <v>0</v>
      </c>
      <c r="R110" s="8"/>
      <c r="S110" s="8">
        <v>8823442982</v>
      </c>
      <c r="T110" s="8"/>
      <c r="U110" s="9">
        <f t="shared" si="3"/>
        <v>2.6900005070938106E-3</v>
      </c>
    </row>
    <row r="111" spans="1:21">
      <c r="A111" s="1" t="s">
        <v>108</v>
      </c>
      <c r="C111" s="8">
        <v>0</v>
      </c>
      <c r="D111" s="8"/>
      <c r="E111" s="8">
        <v>9375169573</v>
      </c>
      <c r="F111" s="8"/>
      <c r="G111" s="8">
        <v>0</v>
      </c>
      <c r="H111" s="8"/>
      <c r="I111" s="8">
        <v>9375169573</v>
      </c>
      <c r="J111" s="8"/>
      <c r="K111" s="9">
        <f t="shared" si="2"/>
        <v>-7.1571195246879285E-3</v>
      </c>
      <c r="L111" s="8"/>
      <c r="M111" s="8">
        <v>0</v>
      </c>
      <c r="N111" s="8"/>
      <c r="O111" s="8">
        <v>9375169573</v>
      </c>
      <c r="P111" s="8"/>
      <c r="Q111" s="8">
        <v>0</v>
      </c>
      <c r="R111" s="8"/>
      <c r="S111" s="8">
        <v>9375169573</v>
      </c>
      <c r="T111" s="8"/>
      <c r="U111" s="9">
        <f t="shared" si="3"/>
        <v>2.8582052331395076E-3</v>
      </c>
    </row>
    <row r="112" spans="1:21">
      <c r="A112" s="1" t="s">
        <v>65</v>
      </c>
      <c r="C112" s="8">
        <v>0</v>
      </c>
      <c r="D112" s="8"/>
      <c r="E112" s="8">
        <v>-3534610344</v>
      </c>
      <c r="F112" s="8"/>
      <c r="G112" s="8">
        <v>0</v>
      </c>
      <c r="H112" s="8"/>
      <c r="I112" s="8">
        <v>-3534610344</v>
      </c>
      <c r="J112" s="8"/>
      <c r="K112" s="9">
        <f t="shared" si="2"/>
        <v>2.6983649211062984E-3</v>
      </c>
      <c r="L112" s="8"/>
      <c r="M112" s="8">
        <v>0</v>
      </c>
      <c r="N112" s="8"/>
      <c r="O112" s="8">
        <v>8150319364</v>
      </c>
      <c r="P112" s="8"/>
      <c r="Q112" s="8">
        <v>0</v>
      </c>
      <c r="R112" s="8"/>
      <c r="S112" s="8">
        <v>8150319364</v>
      </c>
      <c r="T112" s="8"/>
      <c r="U112" s="9">
        <f t="shared" si="3"/>
        <v>2.4847855045771411E-3</v>
      </c>
    </row>
    <row r="113" spans="1:21">
      <c r="A113" s="1" t="s">
        <v>101</v>
      </c>
      <c r="C113" s="8">
        <v>0</v>
      </c>
      <c r="D113" s="8"/>
      <c r="E113" s="8">
        <v>1440746550</v>
      </c>
      <c r="F113" s="8"/>
      <c r="G113" s="8">
        <v>0</v>
      </c>
      <c r="H113" s="8"/>
      <c r="I113" s="8">
        <v>1440746550</v>
      </c>
      <c r="J113" s="8"/>
      <c r="K113" s="9">
        <f t="shared" si="2"/>
        <v>-1.0998836002741358E-3</v>
      </c>
      <c r="L113" s="8"/>
      <c r="M113" s="8">
        <v>0</v>
      </c>
      <c r="N113" s="8"/>
      <c r="O113" s="8">
        <v>1440746550</v>
      </c>
      <c r="P113" s="8"/>
      <c r="Q113" s="8">
        <v>0</v>
      </c>
      <c r="R113" s="8"/>
      <c r="S113" s="8">
        <v>1440746550</v>
      </c>
      <c r="T113" s="8"/>
      <c r="U113" s="9">
        <f t="shared" si="3"/>
        <v>4.3923998353023622E-4</v>
      </c>
    </row>
    <row r="114" spans="1:21">
      <c r="A114" s="1" t="s">
        <v>42</v>
      </c>
      <c r="C114" s="8">
        <v>0</v>
      </c>
      <c r="D114" s="8"/>
      <c r="E114" s="8">
        <v>19160250911</v>
      </c>
      <c r="F114" s="8"/>
      <c r="G114" s="8">
        <v>0</v>
      </c>
      <c r="H114" s="8"/>
      <c r="I114" s="8">
        <v>19160250911</v>
      </c>
      <c r="J114" s="8"/>
      <c r="K114" s="9">
        <f t="shared" si="2"/>
        <v>-1.4627170722113803E-2</v>
      </c>
      <c r="L114" s="8"/>
      <c r="M114" s="8">
        <v>0</v>
      </c>
      <c r="N114" s="8"/>
      <c r="O114" s="8">
        <v>36846208179</v>
      </c>
      <c r="P114" s="8"/>
      <c r="Q114" s="8">
        <v>0</v>
      </c>
      <c r="R114" s="8"/>
      <c r="S114" s="8">
        <v>36846208179</v>
      </c>
      <c r="T114" s="8"/>
      <c r="U114" s="9">
        <f t="shared" si="3"/>
        <v>1.1233292818709589E-2</v>
      </c>
    </row>
    <row r="115" spans="1:21">
      <c r="A115" s="1" t="s">
        <v>59</v>
      </c>
      <c r="C115" s="8">
        <v>0</v>
      </c>
      <c r="D115" s="8"/>
      <c r="E115" s="8">
        <v>-4528891800</v>
      </c>
      <c r="F115" s="8"/>
      <c r="G115" s="8">
        <v>0</v>
      </c>
      <c r="H115" s="8"/>
      <c r="I115" s="8">
        <v>-4528891800</v>
      </c>
      <c r="J115" s="8"/>
      <c r="K115" s="9">
        <f t="shared" si="2"/>
        <v>3.4574115886211987E-3</v>
      </c>
      <c r="L115" s="8"/>
      <c r="M115" s="8">
        <v>0</v>
      </c>
      <c r="N115" s="8"/>
      <c r="O115" s="8">
        <v>-618550712</v>
      </c>
      <c r="P115" s="8"/>
      <c r="Q115" s="8">
        <v>0</v>
      </c>
      <c r="R115" s="8"/>
      <c r="S115" s="8">
        <v>-618550712</v>
      </c>
      <c r="T115" s="8"/>
      <c r="U115" s="9">
        <f t="shared" si="3"/>
        <v>-1.885773764660383E-4</v>
      </c>
    </row>
    <row r="116" spans="1:21">
      <c r="A116" s="1" t="s">
        <v>105</v>
      </c>
      <c r="C116" s="8">
        <v>0</v>
      </c>
      <c r="D116" s="8"/>
      <c r="E116" s="8">
        <v>-1647577694</v>
      </c>
      <c r="F116" s="8"/>
      <c r="G116" s="8">
        <v>0</v>
      </c>
      <c r="H116" s="8"/>
      <c r="I116" s="8">
        <v>-1647577694</v>
      </c>
      <c r="J116" s="8"/>
      <c r="K116" s="9">
        <f t="shared" si="2"/>
        <v>1.2577810342895345E-3</v>
      </c>
      <c r="L116" s="8"/>
      <c r="M116" s="8">
        <v>0</v>
      </c>
      <c r="N116" s="8"/>
      <c r="O116" s="8">
        <v>-1647577694</v>
      </c>
      <c r="P116" s="8"/>
      <c r="Q116" s="8">
        <v>0</v>
      </c>
      <c r="R116" s="8"/>
      <c r="S116" s="8">
        <v>-1647577694</v>
      </c>
      <c r="T116" s="8"/>
      <c r="U116" s="9">
        <f t="shared" si="3"/>
        <v>-5.0229653451354405E-4</v>
      </c>
    </row>
    <row r="117" spans="1:21">
      <c r="A117" s="1" t="s">
        <v>95</v>
      </c>
      <c r="C117" s="8">
        <v>0</v>
      </c>
      <c r="D117" s="8"/>
      <c r="E117" s="8">
        <v>-15614920229</v>
      </c>
      <c r="F117" s="8"/>
      <c r="G117" s="8">
        <v>0</v>
      </c>
      <c r="H117" s="8"/>
      <c r="I117" s="8">
        <v>-15614920229</v>
      </c>
      <c r="J117" s="8"/>
      <c r="K117" s="9">
        <f t="shared" si="2"/>
        <v>1.1920621763394786E-2</v>
      </c>
      <c r="L117" s="8"/>
      <c r="M117" s="8">
        <v>0</v>
      </c>
      <c r="N117" s="8"/>
      <c r="O117" s="8">
        <v>27708608598</v>
      </c>
      <c r="P117" s="8"/>
      <c r="Q117" s="8">
        <v>0</v>
      </c>
      <c r="R117" s="8"/>
      <c r="S117" s="8">
        <v>27708608598</v>
      </c>
      <c r="T117" s="8"/>
      <c r="U117" s="9">
        <f t="shared" si="3"/>
        <v>8.4475154802427128E-3</v>
      </c>
    </row>
    <row r="118" spans="1:21">
      <c r="A118" s="1" t="s">
        <v>40</v>
      </c>
      <c r="C118" s="8">
        <v>0</v>
      </c>
      <c r="D118" s="8"/>
      <c r="E118" s="8">
        <v>286335064411</v>
      </c>
      <c r="F118" s="8"/>
      <c r="G118" s="8">
        <v>0</v>
      </c>
      <c r="H118" s="8"/>
      <c r="I118" s="8">
        <v>286335064411</v>
      </c>
      <c r="J118" s="8"/>
      <c r="K118" s="9">
        <f t="shared" si="2"/>
        <v>-0.21859170270378039</v>
      </c>
      <c r="L118" s="8"/>
      <c r="M118" s="8">
        <v>0</v>
      </c>
      <c r="N118" s="8"/>
      <c r="O118" s="8">
        <v>289079900390</v>
      </c>
      <c r="P118" s="8"/>
      <c r="Q118" s="8">
        <v>0</v>
      </c>
      <c r="R118" s="8"/>
      <c r="S118" s="8">
        <v>289079900390</v>
      </c>
      <c r="T118" s="8"/>
      <c r="U118" s="9">
        <f t="shared" si="3"/>
        <v>8.8131705528794027E-2</v>
      </c>
    </row>
    <row r="119" spans="1:21">
      <c r="A119" s="1" t="s">
        <v>96</v>
      </c>
      <c r="C119" s="8">
        <v>0</v>
      </c>
      <c r="D119" s="8"/>
      <c r="E119" s="8">
        <v>-3536577510</v>
      </c>
      <c r="F119" s="8"/>
      <c r="G119" s="8">
        <v>0</v>
      </c>
      <c r="H119" s="8"/>
      <c r="I119" s="8">
        <v>-3536577510</v>
      </c>
      <c r="J119" s="8"/>
      <c r="K119" s="9">
        <f t="shared" si="2"/>
        <v>2.6998666797760774E-3</v>
      </c>
      <c r="L119" s="8"/>
      <c r="M119" s="8">
        <v>0</v>
      </c>
      <c r="N119" s="8"/>
      <c r="O119" s="8">
        <v>11553953391</v>
      </c>
      <c r="P119" s="8"/>
      <c r="Q119" s="8">
        <v>0</v>
      </c>
      <c r="R119" s="8"/>
      <c r="S119" s="8">
        <v>11553953391</v>
      </c>
      <c r="T119" s="8"/>
      <c r="U119" s="9">
        <f t="shared" si="3"/>
        <v>3.5224504248661617E-3</v>
      </c>
    </row>
    <row r="120" spans="1:21">
      <c r="A120" s="1" t="s">
        <v>54</v>
      </c>
      <c r="C120" s="8">
        <v>0</v>
      </c>
      <c r="D120" s="8"/>
      <c r="E120" s="8">
        <v>-5984866655</v>
      </c>
      <c r="F120" s="8"/>
      <c r="G120" s="8">
        <v>0</v>
      </c>
      <c r="H120" s="8"/>
      <c r="I120" s="8">
        <v>-5984866655</v>
      </c>
      <c r="J120" s="8"/>
      <c r="K120" s="9">
        <f t="shared" si="2"/>
        <v>4.5689206638475201E-3</v>
      </c>
      <c r="L120" s="8"/>
      <c r="M120" s="8">
        <v>0</v>
      </c>
      <c r="N120" s="8"/>
      <c r="O120" s="8">
        <v>11292201238</v>
      </c>
      <c r="P120" s="8"/>
      <c r="Q120" s="8">
        <v>0</v>
      </c>
      <c r="R120" s="8"/>
      <c r="S120" s="8">
        <v>11292201238</v>
      </c>
      <c r="T120" s="8"/>
      <c r="U120" s="9">
        <f t="shared" si="3"/>
        <v>3.4426501217714057E-3</v>
      </c>
    </row>
    <row r="121" spans="1:21">
      <c r="A121" s="1" t="s">
        <v>102</v>
      </c>
      <c r="C121" s="8">
        <v>0</v>
      </c>
      <c r="D121" s="8"/>
      <c r="E121" s="8">
        <v>1243612551</v>
      </c>
      <c r="F121" s="8"/>
      <c r="G121" s="8">
        <v>0</v>
      </c>
      <c r="H121" s="8"/>
      <c r="I121" s="8">
        <v>1243612551</v>
      </c>
      <c r="J121" s="8"/>
      <c r="K121" s="9">
        <f t="shared" si="2"/>
        <v>-9.4938908577638613E-4</v>
      </c>
      <c r="L121" s="8"/>
      <c r="M121" s="8">
        <v>0</v>
      </c>
      <c r="N121" s="8"/>
      <c r="O121" s="8">
        <v>1243612551</v>
      </c>
      <c r="P121" s="8"/>
      <c r="Q121" s="8">
        <v>0</v>
      </c>
      <c r="R121" s="8"/>
      <c r="S121" s="8">
        <v>1243612551</v>
      </c>
      <c r="T121" s="8"/>
      <c r="U121" s="9">
        <f t="shared" si="3"/>
        <v>3.7913979833526933E-4</v>
      </c>
    </row>
    <row r="122" spans="1:21" ht="24.75" thickBot="1">
      <c r="C122" s="11">
        <f>SUM(C8:C121)</f>
        <v>101059540608</v>
      </c>
      <c r="D122" s="8"/>
      <c r="E122" s="11">
        <f>SUM(E8:E121)</f>
        <v>-1491269034368</v>
      </c>
      <c r="F122" s="8"/>
      <c r="G122" s="11">
        <f>SUM(G8:G121)</f>
        <v>80301291073</v>
      </c>
      <c r="H122" s="8"/>
      <c r="I122" s="11">
        <f>SUM(I8:I121)</f>
        <v>-1309908202687</v>
      </c>
      <c r="J122" s="8"/>
      <c r="K122" s="15">
        <f>SUM(K8:K121)</f>
        <v>1</v>
      </c>
      <c r="L122" s="8"/>
      <c r="M122" s="11">
        <f>SUM(M8:M121)</f>
        <v>2921972859958</v>
      </c>
      <c r="N122" s="8"/>
      <c r="O122" s="11">
        <f>SUM(O8:O121)</f>
        <v>1024618437279</v>
      </c>
      <c r="P122" s="8"/>
      <c r="Q122" s="11">
        <f>SUM(Q8:Q121)</f>
        <v>-666501587688</v>
      </c>
      <c r="R122" s="8"/>
      <c r="S122" s="11">
        <f>SUM(S8:S121)</f>
        <v>3280089709549</v>
      </c>
      <c r="T122" s="8"/>
      <c r="U122" s="15">
        <f>SUM(U8:U121)</f>
        <v>0.99999999999999978</v>
      </c>
    </row>
    <row r="123" spans="1:21" ht="24.75" thickTop="1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2023-02-25T08:59:50Z</dcterms:created>
  <dcterms:modified xsi:type="dcterms:W3CDTF">2023-02-28T05:48:54Z</dcterms:modified>
</cp:coreProperties>
</file>