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2\دی\"/>
    </mc:Choice>
  </mc:AlternateContent>
  <xr:revisionPtr revIDLastSave="0" documentId="13_ncr:1_{031E89B1-7468-4204-8D8B-035455503E7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definedNames>
    <definedName name="_xlnm._FilterDatabase" localSheetId="6" hidden="1">'درآمد سود سهام'!$A$7:$A$86</definedName>
    <definedName name="_xlnm._FilterDatabase" localSheetId="7" hidden="1">'درآمد ناشی از تغییر قیمت اوراق'!$A$7:$A$113</definedName>
    <definedName name="_xlnm._FilterDatabase" localSheetId="8" hidden="1">'درآمد ناشی از فروش'!$A$6:$Q$7</definedName>
    <definedName name="_xlnm._FilterDatabase" localSheetId="9" hidden="1">'سرمایه‌گذاری در سهام'!$A$7:$A$127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S11" i="6"/>
  <c r="AK18" i="3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" i="11"/>
  <c r="K127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8" i="11"/>
  <c r="U127" i="11"/>
  <c r="Q118" i="10"/>
  <c r="E11" i="15" l="1"/>
  <c r="C11" i="15"/>
  <c r="E10" i="15" s="1"/>
  <c r="E9" i="15"/>
  <c r="E7" i="15"/>
  <c r="K11" i="13"/>
  <c r="K9" i="13"/>
  <c r="K10" i="13"/>
  <c r="K8" i="13"/>
  <c r="G11" i="13"/>
  <c r="G9" i="13"/>
  <c r="G10" i="13"/>
  <c r="G8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8" i="12"/>
  <c r="Q38" i="12" s="1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8" i="12"/>
  <c r="I38" i="12" s="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8" i="11"/>
  <c r="O118" i="10"/>
  <c r="M118" i="10"/>
  <c r="J119" i="10"/>
  <c r="P119" i="10"/>
  <c r="J122" i="10"/>
  <c r="P122" i="10"/>
  <c r="Q74" i="9"/>
  <c r="Q51" i="9"/>
  <c r="Q100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8" i="9"/>
  <c r="G113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8" i="9"/>
  <c r="S84" i="8"/>
  <c r="S85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" i="8"/>
  <c r="K86" i="8"/>
  <c r="I86" i="8"/>
  <c r="E9" i="14"/>
  <c r="C9" i="14"/>
  <c r="I11" i="13"/>
  <c r="E11" i="13"/>
  <c r="O38" i="12"/>
  <c r="M38" i="12"/>
  <c r="K38" i="12"/>
  <c r="G38" i="12"/>
  <c r="E38" i="12"/>
  <c r="C38" i="12"/>
  <c r="Q127" i="11"/>
  <c r="O127" i="11"/>
  <c r="M127" i="11"/>
  <c r="G127" i="11"/>
  <c r="E127" i="11"/>
  <c r="C127" i="11"/>
  <c r="I118" i="10"/>
  <c r="G118" i="10"/>
  <c r="E118" i="10"/>
  <c r="O113" i="9"/>
  <c r="M113" i="9"/>
  <c r="E113" i="9"/>
  <c r="Q86" i="8"/>
  <c r="O86" i="8"/>
  <c r="S20" i="7"/>
  <c r="Q20" i="7"/>
  <c r="O20" i="7"/>
  <c r="M20" i="7"/>
  <c r="K20" i="7"/>
  <c r="I20" i="7"/>
  <c r="Q11" i="6"/>
  <c r="O11" i="6"/>
  <c r="M11" i="6"/>
  <c r="K11" i="6"/>
  <c r="AI18" i="3"/>
  <c r="AG18" i="3"/>
  <c r="AA18" i="3"/>
  <c r="W18" i="3"/>
  <c r="S18" i="3"/>
  <c r="Q18" i="3"/>
  <c r="W109" i="1"/>
  <c r="U109" i="1"/>
  <c r="O109" i="1"/>
  <c r="K109" i="1"/>
  <c r="G109" i="1"/>
  <c r="E109" i="1"/>
  <c r="E8" i="15" l="1"/>
  <c r="I127" i="11"/>
  <c r="S127" i="11"/>
  <c r="Q113" i="9"/>
  <c r="I113" i="9"/>
  <c r="M86" i="8"/>
  <c r="S86" i="8"/>
  <c r="Y109" i="1"/>
</calcChain>
</file>

<file path=xl/sharedStrings.xml><?xml version="1.0" encoding="utf-8"?>
<sst xmlns="http://schemas.openxmlformats.org/spreadsheetml/2006/main" count="1735" uniqueCount="303">
  <si>
    <t>صندوق سرمایه‌گذاری مشترک پیشرو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</si>
  <si>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</si>
  <si>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</si>
  <si>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</si>
  <si>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</si>
  <si>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</si>
  <si>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</si>
  <si>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</si>
  <si>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</si>
  <si>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</si>
  <si>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</si>
  <si>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</si>
  <si>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</si>
  <si>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</si>
  <si>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</si>
  <si>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افست‌</t>
  </si>
  <si>
    <t>بانک تجارت</t>
  </si>
  <si>
    <t>بانک خاورمیانه</t>
  </si>
  <si>
    <t>بانک سامان</t>
  </si>
  <si>
    <t>بانک سینا</t>
  </si>
  <si>
    <t>بانک‌اقتصادنوین‌</t>
  </si>
  <si>
    <t>بیمه  ما</t>
  </si>
  <si>
    <t>بیمه اتکایی امین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</si>
  <si>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</si>
  <si>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</si>
  <si>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</si>
  <si>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</si>
  <si>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</si>
  <si>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</si>
  <si>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</si>
  <si>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</si>
  <si>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پردیس</t>
  </si>
  <si>
    <t>پتروشیمی تندگویان</t>
  </si>
  <si>
    <t>پتروشیمی جم پیلن</t>
  </si>
  <si>
    <t>پتروشیمی زاگرس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</si>
  <si>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</si>
  <si>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</si>
  <si>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</si>
  <si>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</si>
  <si>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</si>
  <si>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تایدواترخاورمیانه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</si>
  <si>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</si>
  <si>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</si>
  <si>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</si>
  <si>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</si>
  <si>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تمام سکه طرح جدید0411 آینده</t>
  </si>
  <si>
    <t>تمام سکه طرح جدید0412 سامان</t>
  </si>
  <si>
    <t>توسعه‌معادن‌وفلزات‌</t>
  </si>
  <si>
    <t>تولیدی مخازن گازطبیعی آسیاناما</t>
  </si>
  <si>
    <t>ح . بیمه اتکایی امین</t>
  </si>
  <si>
    <t>ح. گسترش سوخت سبززاگرس(س. عام)</t>
  </si>
  <si>
    <t>ح. مبین انرژی خلیج فارس</t>
  </si>
  <si>
    <t>حفاری شمال</t>
  </si>
  <si>
    <t>حمل و نقل گهرترابر سیرجان</t>
  </si>
  <si>
    <t>داروپخش‌ (هلدینگ‌</t>
  </si>
  <si>
    <t>داروسازی دانا</t>
  </si>
  <si>
    <t>داروسازی کاسپین تامین</t>
  </si>
  <si>
    <t>دوده‌ صنعتی‌ پارس‌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</si>
  <si>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</si>
  <si>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</si>
  <si>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</si>
  <si>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</si>
  <si>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تامین اجتماعی</t>
  </si>
  <si>
    <t>سرمایه گذاری دارویی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</si>
  <si>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</si>
  <si>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</si>
  <si>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</si>
  <si>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</si>
  <si>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</si>
  <si>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</si>
  <si>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</si>
  <si>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</si>
  <si>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</si>
  <si>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</si>
  <si>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</si>
  <si>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</si>
  <si>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</si>
  <si>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</si>
  <si>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</si>
  <si>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</si>
  <si>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شمش طلا</t>
  </si>
  <si>
    <t>شوکو پارس</t>
  </si>
  <si>
    <t>شیشه‌ همدان‌</t>
  </si>
  <si>
    <t>صبا فولاد خلیج فارس</t>
  </si>
  <si>
    <t>صنایع پتروشیمی کرمانشاه</t>
  </si>
  <si>
    <t>صنایع فروآلیاژ ایران</t>
  </si>
  <si>
    <t>فجر انرژی خلیج فارس</t>
  </si>
  <si>
    <t>فرآورده های سیمان شرق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</si>
  <si>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</si>
  <si>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</si>
  <si>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</si>
  <si>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</si>
  <si>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</si>
  <si>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گروه مالی صبا تامین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</si>
  <si>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</si>
  <si>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</si>
  <si>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</si>
  <si>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</si>
  <si>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</si>
  <si>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</si>
  <si>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 شیمی کشاورز</t>
  </si>
  <si>
    <t>ملی‌ صنایع‌ مس‌ ایران‌</t>
  </si>
  <si>
    <t>مولد نیروگاهی تجارت فارس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</si>
  <si>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</si>
  <si>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</si>
  <si>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</si>
  <si>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</si>
  <si>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</si>
  <si>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کارخانجات‌داروپخش‌</t>
  </si>
  <si>
    <t>کاشی‌ پارس‌</t>
  </si>
  <si>
    <t>کالسیمین‌</t>
  </si>
  <si>
    <t>کویر تایر</t>
  </si>
  <si>
    <t>سیمان خوزستان</t>
  </si>
  <si>
    <t>داروسازی‌ ابوریحان‌</t>
  </si>
  <si>
    <t>گسترش سوخت سبززاگرس(سهامی عام)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</si>
  <si>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</si>
  <si>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</si>
  <si>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</si>
  <si>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</si>
  <si>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</si>
  <si>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</si>
  <si>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</si>
  <si>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</si>
  <si>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</si>
  <si>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</si>
  <si>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اسنادخزانه-م14بودجه99-021025</t>
  </si>
  <si>
    <t>بله</t>
  </si>
  <si>
    <t>1400/01/08</t>
  </si>
  <si>
    <t>1402/10/25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</si>
  <si>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</si>
  <si>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</si>
  <si>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</si>
  <si>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</si>
  <si>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</si>
  <si>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</si>
  <si>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مرابحه عام دولت130-ش.خ031110</t>
  </si>
  <si>
    <t>1402/05/10</t>
  </si>
  <si>
    <t>1403/11/10</t>
  </si>
  <si>
    <t>مرابحه عام دولت132-ش.خ041110</t>
  </si>
  <si>
    <t>1404/11/09</t>
  </si>
  <si>
    <t>مرابحه عام دولت3-ش.خ0211</t>
  </si>
  <si>
    <t>1399/03/13</t>
  </si>
  <si>
    <t>1402/11/13</t>
  </si>
  <si>
    <t>مرابحه عام دولت94-ش.خ030816</t>
  </si>
  <si>
    <t>1400/09/16</t>
  </si>
  <si>
    <t>1403/08/16</t>
  </si>
  <si>
    <t>صکوک اجاره صملی404-6ماهه18%</t>
  </si>
  <si>
    <t>1400/05/05</t>
  </si>
  <si>
    <t>1404/05/04</t>
  </si>
  <si>
    <t>گام بانک ملت0211</t>
  </si>
  <si>
    <t>1402/02/16</t>
  </si>
  <si>
    <t>1402/11/30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</si>
  <si>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</si>
  <si>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</si>
  <si>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</si>
  <si>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</si>
  <si>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</si>
  <si>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</si>
  <si>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</si>
  <si>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</si>
  <si>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</si>
  <si>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</si>
  <si>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</si>
  <si>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</si>
  <si>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</si>
  <si>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</si>
  <si>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</si>
  <si>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</si>
  <si>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</si>
  <si>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</si>
  <si>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</si>
  <si>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</si>
  <si>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</si>
  <si>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</si>
  <si>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</si>
  <si>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</si>
  <si>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</si>
  <si>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</si>
  <si>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</si>
  <si>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</si>
  <si>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دولت109-ش.خ020719</t>
  </si>
  <si>
    <t>1402/07/19</t>
  </si>
  <si>
    <t>مرابحه عام دولت104-ش.خ020303</t>
  </si>
  <si>
    <t>1402/03/03</t>
  </si>
  <si>
    <t>مرابحه عام دولت86-ش.خ020404</t>
  </si>
  <si>
    <t>1402/04/04</t>
  </si>
  <si>
    <t>مرابحه عام دولت4-ش.خ 0206</t>
  </si>
  <si>
    <t>1402/06/12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</si>
  <si>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</si>
  <si>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</si>
  <si>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</si>
  <si>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</si>
  <si>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</si>
  <si>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</si>
  <si>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</si>
  <si>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1402/04/19</t>
  </si>
  <si>
    <t>1402/02/30</t>
  </si>
  <si>
    <t>1402/04/15</t>
  </si>
  <si>
    <t>1402/04/18</t>
  </si>
  <si>
    <t>1402/04/31</t>
  </si>
  <si>
    <t>1402/04/29</t>
  </si>
  <si>
    <t>1402/01/31</t>
  </si>
  <si>
    <t>1402/04/20</t>
  </si>
  <si>
    <t>1402/04/17</t>
  </si>
  <si>
    <t>1402/05/01</t>
  </si>
  <si>
    <t>1402/03/08</t>
  </si>
  <si>
    <t>1402/02/25</t>
  </si>
  <si>
    <t>1402/02/27</t>
  </si>
  <si>
    <t>1402/02/10</t>
  </si>
  <si>
    <t>1402/04/12</t>
  </si>
  <si>
    <t>1402/04/24</t>
  </si>
  <si>
    <t>1402/04/30</t>
  </si>
  <si>
    <t>1402/04/07</t>
  </si>
  <si>
    <t>1402/04/28</t>
  </si>
  <si>
    <t>1402/03/20</t>
  </si>
  <si>
    <t>1402/10/28</t>
  </si>
  <si>
    <t>1402/03/02</t>
  </si>
  <si>
    <t>1402/07/29</t>
  </si>
  <si>
    <t>صنایع‌ لاستیکی‌  سهند</t>
  </si>
  <si>
    <t>1402/02/19</t>
  </si>
  <si>
    <t>1402/03/31</t>
  </si>
  <si>
    <t>بانک صادرات ایران</t>
  </si>
  <si>
    <t>1402/04/26</t>
  </si>
  <si>
    <t>1402/04/27</t>
  </si>
  <si>
    <t>1402/04/14</t>
  </si>
  <si>
    <t>1402/10/06</t>
  </si>
  <si>
    <t>1402/04/10</t>
  </si>
  <si>
    <t>1402/03/28</t>
  </si>
  <si>
    <t>1402/06/19</t>
  </si>
  <si>
    <t>1402/07/09</t>
  </si>
  <si>
    <t>واسپاری ملت</t>
  </si>
  <si>
    <t>1402/04/25</t>
  </si>
  <si>
    <t>1402/05/11</t>
  </si>
  <si>
    <t>پتروشیمی پارس</t>
  </si>
  <si>
    <t>1402/06/06</t>
  </si>
  <si>
    <t>1402/03/07</t>
  </si>
  <si>
    <t>1402/03/22</t>
  </si>
  <si>
    <t>سرمایه گذاری صبا تامین</t>
  </si>
  <si>
    <t>1402/06/22</t>
  </si>
  <si>
    <t>1402/07/30</t>
  </si>
  <si>
    <t>سرمایه گذاری سیمان تامین</t>
  </si>
  <si>
    <t>1402/05/16</t>
  </si>
  <si>
    <t>1402/04/11</t>
  </si>
  <si>
    <t>1402/02/07</t>
  </si>
  <si>
    <t>1402/03/27</t>
  </si>
  <si>
    <t>1402/10/27</t>
  </si>
  <si>
    <t>صنایع گلدیران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</si>
  <si>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</si>
  <si>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</si>
  <si>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</si>
  <si>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</si>
  <si>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</si>
  <si>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اختیارخ فملی-1853-1402/07/05</t>
  </si>
  <si>
    <t>صنایع پتروشیمی خلیج فارس</t>
  </si>
  <si>
    <t>ح . داروپخش‌ (هلدینگ‌</t>
  </si>
  <si>
    <t>ح . سرمایه گذاری صدرتامین</t>
  </si>
  <si>
    <t>ح . سرمایه‌گذاری‌ سپه‌</t>
  </si>
  <si>
    <t>گ.س.وت.ص.پتروشیمی خلیج فارس</t>
  </si>
  <si>
    <t>تولیدی و خدمات صنایع نسوز توکا</t>
  </si>
  <si>
    <t>گروه انتخاب الکترونیک آرمان</t>
  </si>
  <si>
    <t>س. الماس حکمت ایرانیان</t>
  </si>
  <si>
    <t>ح . سرمایه گذاری صبا تامین</t>
  </si>
  <si>
    <t>ح . معدنی‌وصنعتی‌چادرملو</t>
  </si>
  <si>
    <t>معدنی و صنعتی گل گهر</t>
  </si>
  <si>
    <t>نیروترانس‌</t>
  </si>
  <si>
    <t>ح . صبا فولاد خلیج فارس</t>
  </si>
  <si>
    <t>اسنادخزانه-م20بودجه98-020806</t>
  </si>
  <si>
    <t>اسنادخزانه-م8بودجه99-020606</t>
  </si>
  <si>
    <t>اسنادخزانه-م7بودجه99-020704</t>
  </si>
  <si>
    <t>اسنادخزانه-م10بودجه99-020807</t>
  </si>
  <si>
    <t>اسنادخزانه-م11بودجه99-020906</t>
  </si>
  <si>
    <t>اسنادخزانه-م4بودجه00-030522</t>
  </si>
  <si>
    <t>اسنادخزانه-م3بودجه00-030418</t>
  </si>
  <si>
    <t>اسنادخزانه-م5بودجه00-030626</t>
  </si>
  <si>
    <t>اسناد خزانه-م10بودجه00-031115</t>
  </si>
  <si>
    <t>گام بانک اقتصاد نوین0205</t>
  </si>
  <si>
    <t>گام بانک صادرات ایران0207</t>
  </si>
  <si>
    <t>گواهی اعتبار مولد سامان0207</t>
  </si>
  <si>
    <t>گواهی اعتبار مولد رفاه0207</t>
  </si>
  <si>
    <t>گواهی اعتبار مولد شهر0206</t>
  </si>
  <si>
    <t>گواهی اعتبارمولد رفاه0208</t>
  </si>
  <si>
    <t>گواهی اعتبار مولد سامان0208</t>
  </si>
  <si>
    <t>گواهی اعتبارمولد صنعت020930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</si>
  <si>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</si>
  <si>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</si>
  <si>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</si>
  <si>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</si>
  <si>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</si>
  <si>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</si>
  <si>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</si>
  <si>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</si>
  <si>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</si>
  <si>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</si>
  <si>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</si>
  <si>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</si>
  <si>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</si>
  <si>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</si>
  <si>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</si>
  <si>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1402/10/01</t>
  </si>
  <si>
    <t>-</t>
  </si>
  <si>
    <t xml:space="preserve"> 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</si>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</sst>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9" fontId="3" fillId="0" borderId="0" xfId="2" applyFont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2" xfId="0" applyNumberFormat="1" applyFont="1" applyBorder="1" applyAlignment="1">
      <alignment horizontal="center"/>
    </xf>
    <xf numFmtId="164" fontId="3" fillId="0" borderId="0" xfId="1" applyNumberFormat="1" applyFont="1" applyFill="1"/>
    <xf numFmtId="9" fontId="3" fillId="0" borderId="2" xfId="2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200819</xdr:colOff>
      <xdr:row>28</xdr:row>
      <xdr:rowOff>29323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48B1AF-160F-6804-9082-45EEE2B68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999181" y="0"/>
          <a:ext cx="5687219" cy="5363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C9273-46BD-43B6-9F4A-A0D0251D84AB}">
  <dimension ref="A1"/>
  <sheetViews>
    <sheetView rightToLeft="1" zoomScale="115" zoomScaleNormal="115" workbookViewId="0">
      <selection activeCell="D32" sqref="D32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8"/>
  <sheetViews>
    <sheetView rightToLeft="1" topLeftCell="A109" zoomScale="85" zoomScaleNormal="85" workbookViewId="0">
      <selection activeCell="C127" sqref="C127:G127"/>
    </sheetView>
  </sheetViews>
  <sheetFormatPr defaultRowHeight="24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1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4" style="1" customWidth="1"/>
    <col min="16" max="16" width="1" style="1" customWidth="1"/>
    <col min="17" max="17" width="23" style="1" customWidth="1"/>
    <col min="18" max="18" width="1" style="1" customWidth="1"/>
    <col min="19" max="19" width="24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</row>
    <row r="3" spans="1:21" ht="24.75">
      <c r="A3" s="20" t="s">
        <v>171</v>
      </c>
      <c r="B3" s="20" t="s">
        <v>171</v>
      </c>
      <c r="C3" s="20" t="s">
        <v>171</v>
      </c>
      <c r="D3" s="20" t="s">
        <v>171</v>
      </c>
      <c r="E3" s="20" t="s">
        <v>171</v>
      </c>
      <c r="F3" s="20" t="s">
        <v>171</v>
      </c>
      <c r="G3" s="20" t="s">
        <v>171</v>
      </c>
      <c r="H3" s="20" t="s">
        <v>171</v>
      </c>
      <c r="I3" s="20" t="s">
        <v>171</v>
      </c>
      <c r="J3" s="20" t="s">
        <v>171</v>
      </c>
      <c r="K3" s="20" t="s">
        <v>171</v>
      </c>
      <c r="L3" s="20" t="s">
        <v>171</v>
      </c>
      <c r="M3" s="20" t="s">
        <v>171</v>
      </c>
      <c r="N3" s="20" t="s">
        <v>171</v>
      </c>
      <c r="O3" s="20" t="s">
        <v>171</v>
      </c>
      <c r="P3" s="20" t="s">
        <v>171</v>
      </c>
      <c r="Q3" s="20" t="s">
        <v>171</v>
      </c>
      <c r="R3" s="20" t="s">
        <v>171</v>
      </c>
      <c r="S3" s="20" t="s">
        <v>171</v>
      </c>
      <c r="T3" s="20" t="s">
        <v>171</v>
      </c>
      <c r="U3" s="20" t="s">
        <v>171</v>
      </c>
    </row>
    <row r="4" spans="1:21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</row>
    <row r="6" spans="1:21" ht="25.5" thickBot="1">
      <c r="A6" s="19" t="s">
        <v>3</v>
      </c>
      <c r="C6" s="19" t="s">
        <v>173</v>
      </c>
      <c r="D6" s="19" t="s">
        <v>173</v>
      </c>
      <c r="E6" s="19" t="s">
        <v>173</v>
      </c>
      <c r="F6" s="19" t="s">
        <v>173</v>
      </c>
      <c r="G6" s="19" t="s">
        <v>173</v>
      </c>
      <c r="H6" s="19" t="s">
        <v>173</v>
      </c>
      <c r="I6" s="19" t="s">
        <v>173</v>
      </c>
      <c r="J6" s="19" t="s">
        <v>173</v>
      </c>
      <c r="K6" s="19" t="s">
        <v>173</v>
      </c>
      <c r="M6" s="19" t="s">
        <v>174</v>
      </c>
      <c r="N6" s="19" t="s">
        <v>174</v>
      </c>
      <c r="O6" s="19" t="s">
        <v>174</v>
      </c>
      <c r="P6" s="19" t="s">
        <v>174</v>
      </c>
      <c r="Q6" s="19" t="s">
        <v>174</v>
      </c>
      <c r="R6" s="19" t="s">
        <v>174</v>
      </c>
      <c r="S6" s="19" t="s">
        <v>174</v>
      </c>
      <c r="T6" s="19" t="s">
        <v>174</v>
      </c>
      <c r="U6" s="19" t="s">
        <v>174</v>
      </c>
    </row>
    <row r="7" spans="1:21" ht="25.5" thickBot="1">
      <c r="A7" s="19" t="s">
        <v>3</v>
      </c>
      <c r="C7" s="19" t="s">
        <v>283</v>
      </c>
      <c r="E7" s="19" t="s">
        <v>284</v>
      </c>
      <c r="G7" s="19" t="s">
        <v>285</v>
      </c>
      <c r="I7" s="19" t="s">
        <v>158</v>
      </c>
      <c r="K7" s="19" t="s">
        <v>286</v>
      </c>
      <c r="M7" s="19" t="s">
        <v>283</v>
      </c>
      <c r="O7" s="19" t="s">
        <v>284</v>
      </c>
      <c r="Q7" s="19" t="s">
        <v>285</v>
      </c>
      <c r="S7" s="19" t="s">
        <v>158</v>
      </c>
      <c r="U7" s="19" t="s">
        <v>286</v>
      </c>
    </row>
    <row r="8" spans="1:21">
      <c r="A8" s="1" t="s">
        <v>103</v>
      </c>
      <c r="C8" s="7">
        <v>0</v>
      </c>
      <c r="D8" s="7"/>
      <c r="E8" s="7">
        <v>9773710303</v>
      </c>
      <c r="F8" s="7"/>
      <c r="G8" s="7">
        <v>-7869895024</v>
      </c>
      <c r="H8" s="7"/>
      <c r="I8" s="7">
        <f>C8+E8+G8</f>
        <v>1903815279</v>
      </c>
      <c r="K8" s="9">
        <f>I8/$I$127</f>
        <v>-4.9623289341487247E-3</v>
      </c>
      <c r="M8" s="7">
        <v>192598400000</v>
      </c>
      <c r="N8" s="7"/>
      <c r="O8" s="7">
        <v>-362112323325</v>
      </c>
      <c r="P8" s="7"/>
      <c r="Q8" s="7">
        <f>VLOOKUP(A8,'درآمد ناشی از فروش'!A1:Q118,17,0)</f>
        <v>-10523882873</v>
      </c>
      <c r="R8" s="7"/>
      <c r="S8" s="7">
        <f>M8+O8+Q8</f>
        <v>-180037806198</v>
      </c>
      <c r="U8" s="9">
        <v>9.3389836416652217E-2</v>
      </c>
    </row>
    <row r="9" spans="1:21">
      <c r="A9" s="1" t="s">
        <v>110</v>
      </c>
      <c r="C9" s="7">
        <v>0</v>
      </c>
      <c r="D9" s="7"/>
      <c r="E9" s="7">
        <v>3535171609</v>
      </c>
      <c r="F9" s="7"/>
      <c r="G9" s="7">
        <v>33836390</v>
      </c>
      <c r="H9" s="7"/>
      <c r="I9" s="7">
        <f t="shared" ref="I9:I71" si="0">C9+E9+G9</f>
        <v>3569007999</v>
      </c>
      <c r="K9" s="9">
        <f t="shared" ref="K9:K72" si="1">I9/$I$127</f>
        <v>-9.302683855415125E-3</v>
      </c>
      <c r="M9" s="7">
        <v>0</v>
      </c>
      <c r="N9" s="7"/>
      <c r="O9" s="7">
        <v>-117908178</v>
      </c>
      <c r="P9" s="7"/>
      <c r="Q9" s="7">
        <f>VLOOKUP(A9,'درآمد ناشی از فروش'!A2:Q119,17,0)</f>
        <v>-3315714232</v>
      </c>
      <c r="R9" s="7"/>
      <c r="S9" s="7">
        <f t="shared" ref="S9:S71" si="2">M9+O9+Q9</f>
        <v>-3433622410</v>
      </c>
      <c r="U9" s="9">
        <v>1.7811005474805289E-3</v>
      </c>
    </row>
    <row r="10" spans="1:21">
      <c r="A10" s="1" t="s">
        <v>62</v>
      </c>
      <c r="C10" s="7">
        <v>0</v>
      </c>
      <c r="D10" s="7"/>
      <c r="E10" s="7">
        <v>-105251458598</v>
      </c>
      <c r="F10" s="7"/>
      <c r="G10" s="7">
        <v>-723725735</v>
      </c>
      <c r="H10" s="7"/>
      <c r="I10" s="7">
        <f t="shared" si="0"/>
        <v>-105975184333</v>
      </c>
      <c r="K10" s="9">
        <f t="shared" si="1"/>
        <v>0.27622623335264795</v>
      </c>
      <c r="M10" s="7">
        <v>263004458004</v>
      </c>
      <c r="N10" s="7"/>
      <c r="O10" s="7">
        <v>-314763535020</v>
      </c>
      <c r="P10" s="7"/>
      <c r="Q10" s="7">
        <f>VLOOKUP(A10,'درآمد ناشی از فروش'!A3:Q120,17,0)</f>
        <v>-2703513301</v>
      </c>
      <c r="R10" s="7"/>
      <c r="S10" s="7">
        <f t="shared" si="2"/>
        <v>-54462590317</v>
      </c>
      <c r="U10" s="9">
        <v>2.8251024092895659E-2</v>
      </c>
    </row>
    <row r="11" spans="1:21">
      <c r="A11" s="1" t="s">
        <v>101</v>
      </c>
      <c r="C11" s="7">
        <v>0</v>
      </c>
      <c r="D11" s="7"/>
      <c r="E11" s="7">
        <v>-47581584711</v>
      </c>
      <c r="F11" s="7"/>
      <c r="G11" s="7">
        <v>-976491328</v>
      </c>
      <c r="H11" s="7"/>
      <c r="I11" s="7">
        <f t="shared" si="0"/>
        <v>-48558076039</v>
      </c>
      <c r="K11" s="9">
        <f t="shared" si="1"/>
        <v>0.12656750283120488</v>
      </c>
      <c r="M11" s="7">
        <v>70714068960</v>
      </c>
      <c r="N11" s="7"/>
      <c r="O11" s="7">
        <v>-75336381970</v>
      </c>
      <c r="P11" s="7"/>
      <c r="Q11" s="7">
        <f>VLOOKUP(A11,'درآمد ناشی از فروش'!A4:Q121,17,0)</f>
        <v>-14046311733</v>
      </c>
      <c r="R11" s="7"/>
      <c r="S11" s="7">
        <f t="shared" si="2"/>
        <v>-18668624743</v>
      </c>
      <c r="U11" s="9">
        <v>9.6838538954159056E-3</v>
      </c>
    </row>
    <row r="12" spans="1:21">
      <c r="A12" s="1" t="s">
        <v>69</v>
      </c>
      <c r="C12" s="7">
        <v>0</v>
      </c>
      <c r="D12" s="7"/>
      <c r="E12" s="7">
        <v>-10012170510</v>
      </c>
      <c r="F12" s="7"/>
      <c r="G12" s="7">
        <v>-5083432209</v>
      </c>
      <c r="H12" s="7"/>
      <c r="I12" s="7">
        <f t="shared" si="0"/>
        <v>-15095602719</v>
      </c>
      <c r="K12" s="9">
        <f t="shared" si="1"/>
        <v>3.9346961324028679E-2</v>
      </c>
      <c r="M12" s="7">
        <v>229245409300</v>
      </c>
      <c r="N12" s="7"/>
      <c r="O12" s="7">
        <v>-491451290275</v>
      </c>
      <c r="P12" s="7"/>
      <c r="Q12" s="7">
        <f>VLOOKUP(A12,'درآمد ناشی از فروش'!A5:Q122,17,0)</f>
        <v>-14135075741</v>
      </c>
      <c r="R12" s="7"/>
      <c r="S12" s="7">
        <f t="shared" si="2"/>
        <v>-276340956716</v>
      </c>
      <c r="U12" s="9">
        <v>0.14334454128232485</v>
      </c>
    </row>
    <row r="13" spans="1:21">
      <c r="A13" s="1" t="s">
        <v>23</v>
      </c>
      <c r="C13" s="7">
        <v>9554600870</v>
      </c>
      <c r="D13" s="7"/>
      <c r="E13" s="7">
        <v>22111393426</v>
      </c>
      <c r="F13" s="7"/>
      <c r="G13" s="7">
        <v>2117846654</v>
      </c>
      <c r="H13" s="7"/>
      <c r="I13" s="7">
        <f t="shared" si="0"/>
        <v>33783840950</v>
      </c>
      <c r="K13" s="9">
        <f t="shared" si="1"/>
        <v>-8.8058192043149131E-2</v>
      </c>
      <c r="M13" s="7">
        <v>9554600870</v>
      </c>
      <c r="N13" s="7"/>
      <c r="O13" s="7">
        <v>43704909878</v>
      </c>
      <c r="P13" s="7"/>
      <c r="Q13" s="7">
        <f>VLOOKUP(A13,'درآمد ناشی از فروش'!A6:Q123,17,0)</f>
        <v>2117832627</v>
      </c>
      <c r="R13" s="7"/>
      <c r="S13" s="7">
        <f t="shared" si="2"/>
        <v>55377343375</v>
      </c>
      <c r="U13" s="9">
        <v>-2.872552797767584E-2</v>
      </c>
    </row>
    <row r="14" spans="1:21">
      <c r="A14" s="1" t="s">
        <v>15</v>
      </c>
      <c r="C14" s="7">
        <v>2476422491</v>
      </c>
      <c r="D14" s="7"/>
      <c r="E14" s="7">
        <v>1128227249</v>
      </c>
      <c r="F14" s="7"/>
      <c r="G14" s="7">
        <v>277332699</v>
      </c>
      <c r="H14" s="7"/>
      <c r="I14" s="7">
        <f t="shared" si="0"/>
        <v>3881982439</v>
      </c>
      <c r="K14" s="9">
        <f t="shared" si="1"/>
        <v>-1.0118457389955078E-2</v>
      </c>
      <c r="M14" s="7">
        <v>2476422491</v>
      </c>
      <c r="N14" s="7"/>
      <c r="O14" s="7">
        <v>6858423556</v>
      </c>
      <c r="P14" s="7"/>
      <c r="Q14" s="7">
        <f>VLOOKUP(A14,'درآمد ناشی از فروش'!A7:Q124,17,0)</f>
        <v>17429666111</v>
      </c>
      <c r="R14" s="7"/>
      <c r="S14" s="7">
        <f t="shared" si="2"/>
        <v>26764512158</v>
      </c>
      <c r="U14" s="9">
        <v>-1.3883380746476161E-2</v>
      </c>
    </row>
    <row r="15" spans="1:21">
      <c r="A15" s="1" t="s">
        <v>108</v>
      </c>
      <c r="C15" s="7">
        <v>0</v>
      </c>
      <c r="D15" s="7"/>
      <c r="E15" s="7">
        <v>-461351591</v>
      </c>
      <c r="F15" s="7"/>
      <c r="G15" s="7">
        <v>480396077</v>
      </c>
      <c r="H15" s="7"/>
      <c r="I15" s="7">
        <f t="shared" si="0"/>
        <v>19044486</v>
      </c>
      <c r="K15" s="9">
        <f t="shared" si="1"/>
        <v>-4.9639796967818281E-5</v>
      </c>
      <c r="M15" s="7">
        <v>9750972330</v>
      </c>
      <c r="N15" s="7"/>
      <c r="O15" s="7">
        <v>-2466290659</v>
      </c>
      <c r="P15" s="7"/>
      <c r="Q15" s="7">
        <f>VLOOKUP(A15,'درآمد ناشی از فروش'!A8:Q125,17,0)</f>
        <v>501709653</v>
      </c>
      <c r="R15" s="7"/>
      <c r="S15" s="7">
        <f t="shared" si="2"/>
        <v>7786391324</v>
      </c>
      <c r="U15" s="9">
        <v>-4.0389839633164677E-3</v>
      </c>
    </row>
    <row r="16" spans="1:21">
      <c r="A16" s="1" t="s">
        <v>114</v>
      </c>
      <c r="C16" s="7">
        <v>0</v>
      </c>
      <c r="D16" s="7"/>
      <c r="E16" s="7">
        <v>7656202105</v>
      </c>
      <c r="F16" s="7"/>
      <c r="G16" s="7">
        <v>3284376612</v>
      </c>
      <c r="H16" s="7"/>
      <c r="I16" s="7">
        <f t="shared" si="0"/>
        <v>10940578717</v>
      </c>
      <c r="K16" s="9">
        <f t="shared" si="1"/>
        <v>-2.8516816165178403E-2</v>
      </c>
      <c r="M16" s="7">
        <v>0</v>
      </c>
      <c r="N16" s="7"/>
      <c r="O16" s="7">
        <v>7656202105</v>
      </c>
      <c r="P16" s="7"/>
      <c r="Q16" s="7">
        <f>VLOOKUP(A16,'درآمد ناشی از فروش'!A9:Q126,17,0)</f>
        <v>3284376612</v>
      </c>
      <c r="R16" s="7"/>
      <c r="S16" s="7">
        <f t="shared" si="2"/>
        <v>10940578717</v>
      </c>
      <c r="U16" s="9">
        <v>-5.6751350078130822E-3</v>
      </c>
    </row>
    <row r="17" spans="1:21">
      <c r="A17" s="1" t="s">
        <v>111</v>
      </c>
      <c r="C17" s="7">
        <v>0</v>
      </c>
      <c r="D17" s="7"/>
      <c r="E17" s="7">
        <v>-7177801253</v>
      </c>
      <c r="F17" s="7"/>
      <c r="G17" s="7">
        <v>2473308575</v>
      </c>
      <c r="H17" s="7"/>
      <c r="I17" s="7">
        <f t="shared" si="0"/>
        <v>-4704492678</v>
      </c>
      <c r="K17" s="9">
        <f t="shared" si="1"/>
        <v>1.2262345193905873E-2</v>
      </c>
      <c r="M17" s="7">
        <v>0</v>
      </c>
      <c r="N17" s="7"/>
      <c r="O17" s="7">
        <v>19946078438</v>
      </c>
      <c r="P17" s="7"/>
      <c r="Q17" s="7">
        <f>VLOOKUP(A17,'درآمد ناشی از فروش'!A10:Q127,17,0)</f>
        <v>2473308575</v>
      </c>
      <c r="R17" s="7"/>
      <c r="S17" s="7">
        <f t="shared" si="2"/>
        <v>22419387013</v>
      </c>
      <c r="U17" s="9">
        <v>-1.1629462333056057E-2</v>
      </c>
    </row>
    <row r="18" spans="1:21">
      <c r="A18" s="1" t="s">
        <v>64</v>
      </c>
      <c r="C18" s="7">
        <v>0</v>
      </c>
      <c r="D18" s="7"/>
      <c r="E18" s="7">
        <v>-6452724822</v>
      </c>
      <c r="F18" s="7"/>
      <c r="G18" s="7">
        <v>3080489594</v>
      </c>
      <c r="H18" s="7"/>
      <c r="I18" s="7">
        <f t="shared" si="0"/>
        <v>-3372235228</v>
      </c>
      <c r="K18" s="9">
        <f t="shared" si="1"/>
        <v>8.7897920713451861E-3</v>
      </c>
      <c r="M18" s="7">
        <v>35100000000</v>
      </c>
      <c r="N18" s="7"/>
      <c r="O18" s="7">
        <v>3417830813</v>
      </c>
      <c r="P18" s="7"/>
      <c r="Q18" s="7">
        <f>VLOOKUP(A18,'درآمد ناشی از فروش'!A11:Q128,17,0)</f>
        <v>3251349978</v>
      </c>
      <c r="R18" s="7"/>
      <c r="S18" s="7">
        <f t="shared" si="2"/>
        <v>41769180791</v>
      </c>
      <c r="U18" s="9">
        <v>-2.1666654597196463E-2</v>
      </c>
    </row>
    <row r="19" spans="1:21">
      <c r="A19" s="1" t="s">
        <v>50</v>
      </c>
      <c r="C19" s="7">
        <v>0</v>
      </c>
      <c r="D19" s="7"/>
      <c r="E19" s="7">
        <v>0</v>
      </c>
      <c r="F19" s="7"/>
      <c r="G19" s="7">
        <v>-100003157</v>
      </c>
      <c r="H19" s="7"/>
      <c r="I19" s="7">
        <f t="shared" si="0"/>
        <v>-100003157</v>
      </c>
      <c r="K19" s="9">
        <f t="shared" si="1"/>
        <v>2.6066003617114449E-4</v>
      </c>
      <c r="M19" s="7">
        <v>0</v>
      </c>
      <c r="N19" s="7"/>
      <c r="O19" s="7">
        <v>0</v>
      </c>
      <c r="P19" s="7"/>
      <c r="Q19" s="7">
        <f>VLOOKUP(A19,'درآمد ناشی از فروش'!A12:Q129,17,0)</f>
        <v>-100003157</v>
      </c>
      <c r="R19" s="7"/>
      <c r="S19" s="7">
        <f t="shared" si="2"/>
        <v>-100003157</v>
      </c>
      <c r="U19" s="9">
        <v>5.1873985084597955E-5</v>
      </c>
    </row>
    <row r="20" spans="1:21">
      <c r="A20" s="1" t="s">
        <v>55</v>
      </c>
      <c r="C20" s="7">
        <v>0</v>
      </c>
      <c r="D20" s="7"/>
      <c r="E20" s="7">
        <v>-1907990341</v>
      </c>
      <c r="F20" s="7"/>
      <c r="G20" s="7">
        <v>28911965</v>
      </c>
      <c r="H20" s="7"/>
      <c r="I20" s="7">
        <f t="shared" si="0"/>
        <v>-1879078376</v>
      </c>
      <c r="K20" s="9">
        <f t="shared" si="1"/>
        <v>4.8978517493860271E-3</v>
      </c>
      <c r="M20" s="7">
        <v>2797909700</v>
      </c>
      <c r="N20" s="7"/>
      <c r="O20" s="7">
        <v>801448061</v>
      </c>
      <c r="P20" s="7"/>
      <c r="Q20" s="7">
        <f>VLOOKUP(A20,'درآمد ناشی از فروش'!A13:Q130,17,0)</f>
        <v>787134620</v>
      </c>
      <c r="R20" s="7"/>
      <c r="S20" s="7">
        <f t="shared" si="2"/>
        <v>4386492381</v>
      </c>
      <c r="U20" s="9">
        <v>-2.2753765698186566E-3</v>
      </c>
    </row>
    <row r="21" spans="1:21">
      <c r="A21" s="1" t="s">
        <v>40</v>
      </c>
      <c r="C21" s="7">
        <v>0</v>
      </c>
      <c r="D21" s="7"/>
      <c r="E21" s="7">
        <v>15740433312</v>
      </c>
      <c r="F21" s="7"/>
      <c r="G21" s="7">
        <v>503451039</v>
      </c>
      <c r="H21" s="7"/>
      <c r="I21" s="7">
        <f t="shared" si="0"/>
        <v>16243884351</v>
      </c>
      <c r="K21" s="9">
        <f t="shared" si="1"/>
        <v>-4.2339978151805228E-2</v>
      </c>
      <c r="M21" s="7">
        <v>18764654500</v>
      </c>
      <c r="N21" s="7"/>
      <c r="O21" s="7">
        <v>136361549919</v>
      </c>
      <c r="P21" s="7"/>
      <c r="Q21" s="7">
        <f>VLOOKUP(A21,'درآمد ناشی از فروش'!A14:Q131,17,0)</f>
        <v>503446662</v>
      </c>
      <c r="R21" s="7"/>
      <c r="S21" s="7">
        <f t="shared" si="2"/>
        <v>155629651081</v>
      </c>
      <c r="U21" s="9">
        <v>-8.0728753382225502E-2</v>
      </c>
    </row>
    <row r="22" spans="1:21">
      <c r="A22" s="1" t="s">
        <v>47</v>
      </c>
      <c r="C22" s="7">
        <v>0</v>
      </c>
      <c r="D22" s="7"/>
      <c r="E22" s="7">
        <v>-12550662278</v>
      </c>
      <c r="F22" s="7"/>
      <c r="G22" s="7">
        <v>-731620786</v>
      </c>
      <c r="H22" s="7"/>
      <c r="I22" s="7">
        <f t="shared" si="0"/>
        <v>-13282283064</v>
      </c>
      <c r="K22" s="9">
        <f t="shared" si="1"/>
        <v>3.4620510869448055E-2</v>
      </c>
      <c r="M22" s="7">
        <v>15795042000</v>
      </c>
      <c r="N22" s="7"/>
      <c r="O22" s="7">
        <v>-77710067524</v>
      </c>
      <c r="P22" s="7"/>
      <c r="Q22" s="7">
        <f>VLOOKUP(A22,'درآمد ناشی از فروش'!A15:Q132,17,0)</f>
        <v>-2514946412</v>
      </c>
      <c r="R22" s="7"/>
      <c r="S22" s="7">
        <f t="shared" si="2"/>
        <v>-64429971936</v>
      </c>
      <c r="U22" s="9">
        <v>3.3421338920421574E-2</v>
      </c>
    </row>
    <row r="23" spans="1:21">
      <c r="A23" s="1" t="s">
        <v>71</v>
      </c>
      <c r="C23" s="7">
        <v>0</v>
      </c>
      <c r="D23" s="7"/>
      <c r="E23" s="7">
        <v>-12433544792</v>
      </c>
      <c r="F23" s="7"/>
      <c r="G23" s="7">
        <v>5445238996</v>
      </c>
      <c r="H23" s="7"/>
      <c r="I23" s="7">
        <f t="shared" si="0"/>
        <v>-6988305796</v>
      </c>
      <c r="K23" s="9">
        <f t="shared" si="1"/>
        <v>1.8215145363464663E-2</v>
      </c>
      <c r="M23" s="7">
        <v>81144450000</v>
      </c>
      <c r="N23" s="7"/>
      <c r="O23" s="7">
        <v>61327222831</v>
      </c>
      <c r="P23" s="7"/>
      <c r="Q23" s="7">
        <f>VLOOKUP(A23,'درآمد ناشی از فروش'!A16:Q133,17,0)</f>
        <v>8740534167</v>
      </c>
      <c r="R23" s="7"/>
      <c r="S23" s="7">
        <f t="shared" si="2"/>
        <v>151212206998</v>
      </c>
      <c r="U23" s="9">
        <v>-7.8437321437996116E-2</v>
      </c>
    </row>
    <row r="24" spans="1:21">
      <c r="A24" s="1" t="s">
        <v>66</v>
      </c>
      <c r="C24" s="7">
        <v>0</v>
      </c>
      <c r="D24" s="7"/>
      <c r="E24" s="7">
        <v>-14084733019</v>
      </c>
      <c r="F24" s="7"/>
      <c r="G24" s="7">
        <v>0</v>
      </c>
      <c r="H24" s="7"/>
      <c r="I24" s="7">
        <f t="shared" si="0"/>
        <v>-14084733019</v>
      </c>
      <c r="K24" s="9">
        <f t="shared" si="1"/>
        <v>3.6712111180584567E-2</v>
      </c>
      <c r="M24" s="7">
        <v>0</v>
      </c>
      <c r="N24" s="7"/>
      <c r="O24" s="7">
        <v>-24981470017</v>
      </c>
      <c r="P24" s="7"/>
      <c r="Q24" s="7">
        <f>VLOOKUP(A24,'درآمد ناشی از فروش'!A17:Q134,17,0)</f>
        <v>-3003498</v>
      </c>
      <c r="R24" s="7"/>
      <c r="S24" s="7">
        <f t="shared" si="2"/>
        <v>-24984473515</v>
      </c>
      <c r="U24" s="9">
        <v>1.2960032916397256E-2</v>
      </c>
    </row>
    <row r="25" spans="1:21">
      <c r="A25" s="1" t="s">
        <v>54</v>
      </c>
      <c r="C25" s="7">
        <v>0</v>
      </c>
      <c r="D25" s="7"/>
      <c r="E25" s="7">
        <v>-2817479970</v>
      </c>
      <c r="F25" s="7"/>
      <c r="G25" s="7">
        <v>0</v>
      </c>
      <c r="H25" s="7"/>
      <c r="I25" s="7">
        <f t="shared" si="0"/>
        <v>-2817479970</v>
      </c>
      <c r="K25" s="9">
        <f t="shared" si="1"/>
        <v>7.3438124647572395E-3</v>
      </c>
      <c r="M25" s="7">
        <v>30450491436</v>
      </c>
      <c r="N25" s="7"/>
      <c r="O25" s="7">
        <v>-26555367124</v>
      </c>
      <c r="P25" s="7"/>
      <c r="Q25" s="7">
        <f>VLOOKUP(A25,'درآمد ناشی از فروش'!A18:Q135,17,0)</f>
        <v>-6280092025</v>
      </c>
      <c r="R25" s="7"/>
      <c r="S25" s="7">
        <f t="shared" si="2"/>
        <v>-2384967713</v>
      </c>
      <c r="U25" s="9">
        <v>1.2371387392440991E-3</v>
      </c>
    </row>
    <row r="26" spans="1:21">
      <c r="A26" s="1" t="s">
        <v>97</v>
      </c>
      <c r="C26" s="7">
        <v>0</v>
      </c>
      <c r="D26" s="7"/>
      <c r="E26" s="7">
        <v>-39125808000</v>
      </c>
      <c r="F26" s="7"/>
      <c r="G26" s="7">
        <v>0</v>
      </c>
      <c r="H26" s="7"/>
      <c r="I26" s="7">
        <f t="shared" si="0"/>
        <v>-39125808000</v>
      </c>
      <c r="K26" s="9">
        <f t="shared" si="1"/>
        <v>0.10198212570934391</v>
      </c>
      <c r="M26" s="7">
        <v>367400000</v>
      </c>
      <c r="N26" s="7"/>
      <c r="O26" s="7">
        <v>-82164196894</v>
      </c>
      <c r="P26" s="7"/>
      <c r="Q26" s="7">
        <f>VLOOKUP(A26,'درآمد ناشی از فروش'!A19:Q136,17,0)</f>
        <v>-4463158570</v>
      </c>
      <c r="R26" s="7"/>
      <c r="S26" s="7">
        <f t="shared" si="2"/>
        <v>-86259955464</v>
      </c>
      <c r="U26" s="9">
        <v>4.4745063829711093E-2</v>
      </c>
    </row>
    <row r="27" spans="1:21">
      <c r="A27" s="1" t="s">
        <v>68</v>
      </c>
      <c r="C27" s="7">
        <v>0</v>
      </c>
      <c r="D27" s="7"/>
      <c r="E27" s="7">
        <v>-496540201</v>
      </c>
      <c r="F27" s="7"/>
      <c r="G27" s="7">
        <v>0</v>
      </c>
      <c r="H27" s="7"/>
      <c r="I27" s="7">
        <f t="shared" si="0"/>
        <v>-496540201</v>
      </c>
      <c r="K27" s="9">
        <f t="shared" si="1"/>
        <v>1.2942410083422403E-3</v>
      </c>
      <c r="M27" s="7">
        <v>119858159200</v>
      </c>
      <c r="N27" s="7"/>
      <c r="O27" s="7">
        <v>-163858267045</v>
      </c>
      <c r="P27" s="7"/>
      <c r="Q27" s="7">
        <f>VLOOKUP(A27,'درآمد ناشی از فروش'!A20:Q137,17,0)</f>
        <v>-31408504574</v>
      </c>
      <c r="R27" s="7"/>
      <c r="S27" s="7">
        <f t="shared" si="2"/>
        <v>-75408612419</v>
      </c>
      <c r="U27" s="9">
        <v>3.9116217459749136E-2</v>
      </c>
    </row>
    <row r="28" spans="1:21">
      <c r="A28" s="1" t="s">
        <v>28</v>
      </c>
      <c r="C28" s="7">
        <v>0</v>
      </c>
      <c r="D28" s="7"/>
      <c r="E28" s="7">
        <v>-14380905315</v>
      </c>
      <c r="F28" s="7"/>
      <c r="G28" s="7">
        <v>0</v>
      </c>
      <c r="H28" s="7"/>
      <c r="I28" s="7">
        <f t="shared" si="0"/>
        <v>-14380905315</v>
      </c>
      <c r="K28" s="9">
        <f t="shared" si="1"/>
        <v>3.748408962310764E-2</v>
      </c>
      <c r="M28" s="7">
        <v>70510505100</v>
      </c>
      <c r="N28" s="7"/>
      <c r="O28" s="7">
        <v>-102449713144</v>
      </c>
      <c r="P28" s="7"/>
      <c r="Q28" s="7">
        <f>VLOOKUP(A28,'درآمد ناشی از فروش'!A21:Q138,17,0)</f>
        <v>-1326074626</v>
      </c>
      <c r="R28" s="7"/>
      <c r="S28" s="7">
        <f t="shared" si="2"/>
        <v>-33265282670</v>
      </c>
      <c r="U28" s="9">
        <v>1.7255483014986365E-2</v>
      </c>
    </row>
    <row r="29" spans="1:21">
      <c r="A29" s="1" t="s">
        <v>96</v>
      </c>
      <c r="C29" s="7">
        <v>0</v>
      </c>
      <c r="D29" s="7"/>
      <c r="E29" s="7">
        <v>-36269713837</v>
      </c>
      <c r="F29" s="7"/>
      <c r="G29" s="7">
        <v>0</v>
      </c>
      <c r="H29" s="7"/>
      <c r="I29" s="7">
        <f t="shared" si="0"/>
        <v>-36269713837</v>
      </c>
      <c r="K29" s="9">
        <f t="shared" si="1"/>
        <v>9.4537664652621728E-2</v>
      </c>
      <c r="M29" s="7">
        <v>224418188280</v>
      </c>
      <c r="N29" s="7"/>
      <c r="O29" s="7">
        <v>-1370418327260</v>
      </c>
      <c r="P29" s="7"/>
      <c r="Q29" s="7">
        <f>VLOOKUP(A29,'درآمد ناشی از فروش'!A22:Q139,17,0)</f>
        <v>-49571970898</v>
      </c>
      <c r="R29" s="7"/>
      <c r="S29" s="7">
        <f t="shared" si="2"/>
        <v>-1195572109878</v>
      </c>
      <c r="U29" s="9">
        <v>0.62017131914518142</v>
      </c>
    </row>
    <row r="30" spans="1:21">
      <c r="A30" s="1" t="s">
        <v>77</v>
      </c>
      <c r="C30" s="7">
        <v>0</v>
      </c>
      <c r="D30" s="7"/>
      <c r="E30" s="7">
        <v>-19903937594</v>
      </c>
      <c r="F30" s="7"/>
      <c r="G30" s="7">
        <v>0</v>
      </c>
      <c r="H30" s="7"/>
      <c r="I30" s="7">
        <f t="shared" si="0"/>
        <v>-19903937594</v>
      </c>
      <c r="K30" s="9">
        <f t="shared" si="1"/>
        <v>5.1879973081252258E-2</v>
      </c>
      <c r="M30" s="7">
        <v>0</v>
      </c>
      <c r="N30" s="7"/>
      <c r="O30" s="7">
        <v>31385330831</v>
      </c>
      <c r="P30" s="7"/>
      <c r="Q30" s="7">
        <f>VLOOKUP(A30,'درآمد ناشی از فروش'!A23:Q140,17,0)</f>
        <v>4414555021</v>
      </c>
      <c r="R30" s="7"/>
      <c r="S30" s="7">
        <f t="shared" si="2"/>
        <v>35799885852</v>
      </c>
      <c r="U30" s="9">
        <v>-1.8570241184655376E-2</v>
      </c>
    </row>
    <row r="31" spans="1:21">
      <c r="A31" s="1" t="s">
        <v>230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K31" s="9">
        <f t="shared" si="1"/>
        <v>0</v>
      </c>
      <c r="M31" s="7">
        <v>146058660</v>
      </c>
      <c r="N31" s="7"/>
      <c r="O31" s="7">
        <v>0</v>
      </c>
      <c r="P31" s="7"/>
      <c r="Q31" s="7">
        <f>VLOOKUP(A31,'درآمد ناشی از فروش'!A24:Q141,17,0)</f>
        <v>-1597085688</v>
      </c>
      <c r="R31" s="7"/>
      <c r="S31" s="7">
        <f t="shared" si="2"/>
        <v>-1451027028</v>
      </c>
      <c r="U31" s="9">
        <v>7.5268178191434994E-4</v>
      </c>
    </row>
    <row r="32" spans="1:21">
      <c r="A32" s="1" t="s">
        <v>100</v>
      </c>
      <c r="C32" s="7">
        <v>2955056622</v>
      </c>
      <c r="D32" s="7"/>
      <c r="E32" s="7">
        <v>-4359265119</v>
      </c>
      <c r="F32" s="7"/>
      <c r="G32" s="7">
        <v>0</v>
      </c>
      <c r="H32" s="7"/>
      <c r="I32" s="7">
        <f t="shared" si="0"/>
        <v>-1404208497</v>
      </c>
      <c r="K32" s="9">
        <f t="shared" si="1"/>
        <v>3.6600948270047963E-3</v>
      </c>
      <c r="M32" s="7">
        <v>2955056622</v>
      </c>
      <c r="N32" s="7"/>
      <c r="O32" s="7">
        <v>-4533635802</v>
      </c>
      <c r="P32" s="7"/>
      <c r="Q32" s="7">
        <f>VLOOKUP(A32,'درآمد ناشی از فروش'!A25:Q142,17,0)</f>
        <v>-3274469685</v>
      </c>
      <c r="R32" s="7"/>
      <c r="S32" s="7">
        <f t="shared" si="2"/>
        <v>-4853048865</v>
      </c>
      <c r="U32" s="9">
        <v>2.5173903703643581E-3</v>
      </c>
    </row>
    <row r="33" spans="1:21">
      <c r="A33" s="1" t="s">
        <v>252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K33" s="9">
        <f t="shared" si="1"/>
        <v>0</v>
      </c>
      <c r="M33" s="7">
        <v>0</v>
      </c>
      <c r="N33" s="7"/>
      <c r="O33" s="7">
        <v>0</v>
      </c>
      <c r="P33" s="7"/>
      <c r="Q33" s="7">
        <f>VLOOKUP(A33,'درآمد ناشی از فروش'!A26:Q143,17,0)</f>
        <v>-4804813529</v>
      </c>
      <c r="R33" s="7"/>
      <c r="S33" s="7">
        <f t="shared" si="2"/>
        <v>-4804813529</v>
      </c>
      <c r="U33" s="9">
        <v>2.4923695692689028E-3</v>
      </c>
    </row>
    <row r="34" spans="1:21">
      <c r="A34" s="1" t="s">
        <v>26</v>
      </c>
      <c r="C34" s="7">
        <v>0</v>
      </c>
      <c r="D34" s="7"/>
      <c r="E34" s="7">
        <v>10812389337</v>
      </c>
      <c r="F34" s="7"/>
      <c r="G34" s="7">
        <v>0</v>
      </c>
      <c r="H34" s="7"/>
      <c r="I34" s="7">
        <f t="shared" si="0"/>
        <v>10812389337</v>
      </c>
      <c r="K34" s="9">
        <f t="shared" si="1"/>
        <v>-2.8182688229321774E-2</v>
      </c>
      <c r="M34" s="7">
        <v>42774522540</v>
      </c>
      <c r="N34" s="7"/>
      <c r="O34" s="7">
        <v>-94595106402</v>
      </c>
      <c r="P34" s="7"/>
      <c r="Q34" s="7">
        <f>VLOOKUP(A34,'درآمد ناشی از فروش'!A27:Q144,17,0)</f>
        <v>-12907053801</v>
      </c>
      <c r="R34" s="7"/>
      <c r="S34" s="7">
        <f t="shared" si="2"/>
        <v>-64727637663</v>
      </c>
      <c r="U34" s="9">
        <v>3.357574512064377E-2</v>
      </c>
    </row>
    <row r="35" spans="1:21">
      <c r="A35" s="1" t="s">
        <v>246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K35" s="9">
        <f t="shared" si="1"/>
        <v>0</v>
      </c>
      <c r="M35" s="7">
        <v>2040379500</v>
      </c>
      <c r="N35" s="7"/>
      <c r="O35" s="7">
        <v>0</v>
      </c>
      <c r="P35" s="7"/>
      <c r="Q35" s="7">
        <f>VLOOKUP(A35,'درآمد ناشی از فروش'!A28:Q145,17,0)</f>
        <v>38546467992</v>
      </c>
      <c r="R35" s="7"/>
      <c r="S35" s="7">
        <f t="shared" si="2"/>
        <v>40586847492</v>
      </c>
      <c r="U35" s="9">
        <v>-2.1053350560031419E-2</v>
      </c>
    </row>
    <row r="36" spans="1:21">
      <c r="A36" s="1" t="s">
        <v>253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K36" s="9">
        <f t="shared" si="1"/>
        <v>0</v>
      </c>
      <c r="M36" s="7">
        <v>0</v>
      </c>
      <c r="N36" s="7"/>
      <c r="O36" s="7">
        <v>0</v>
      </c>
      <c r="P36" s="7"/>
      <c r="Q36" s="7">
        <f>VLOOKUP(A36,'درآمد ناشی از فروش'!A29:Q146,17,0)</f>
        <v>309117836</v>
      </c>
      <c r="R36" s="7"/>
      <c r="S36" s="7">
        <f t="shared" si="2"/>
        <v>309117836</v>
      </c>
      <c r="U36" s="9">
        <v>-1.6034667799584766E-4</v>
      </c>
    </row>
    <row r="37" spans="1:21">
      <c r="A37" s="1" t="s">
        <v>67</v>
      </c>
      <c r="C37" s="7">
        <v>0</v>
      </c>
      <c r="D37" s="7"/>
      <c r="E37" s="7">
        <v>-10921516791</v>
      </c>
      <c r="F37" s="7"/>
      <c r="G37" s="7">
        <v>0</v>
      </c>
      <c r="H37" s="7"/>
      <c r="I37" s="7">
        <f t="shared" si="0"/>
        <v>-10921516791</v>
      </c>
      <c r="K37" s="9">
        <f t="shared" si="1"/>
        <v>2.8467130910535376E-2</v>
      </c>
      <c r="M37" s="7">
        <v>3527901200</v>
      </c>
      <c r="N37" s="7"/>
      <c r="O37" s="7">
        <v>-23923322680</v>
      </c>
      <c r="P37" s="7"/>
      <c r="Q37" s="7">
        <f>VLOOKUP(A37,'درآمد ناشی از فروش'!A30:Q147,17,0)</f>
        <v>-2589978307</v>
      </c>
      <c r="R37" s="7"/>
      <c r="S37" s="7">
        <f t="shared" si="2"/>
        <v>-22985399787</v>
      </c>
      <c r="U37" s="9">
        <v>1.1923066445935892E-2</v>
      </c>
    </row>
    <row r="38" spans="1:21">
      <c r="A38" s="1" t="s">
        <v>81</v>
      </c>
      <c r="C38" s="7">
        <v>0</v>
      </c>
      <c r="D38" s="7"/>
      <c r="E38" s="7">
        <v>4095563738</v>
      </c>
      <c r="F38" s="7"/>
      <c r="G38" s="7">
        <v>0</v>
      </c>
      <c r="H38" s="7"/>
      <c r="I38" s="7">
        <f t="shared" si="0"/>
        <v>4095563738</v>
      </c>
      <c r="K38" s="9">
        <f t="shared" si="1"/>
        <v>-1.0675160906053274E-2</v>
      </c>
      <c r="M38" s="7">
        <v>224400000</v>
      </c>
      <c r="N38" s="7"/>
      <c r="O38" s="7">
        <v>-4428997056</v>
      </c>
      <c r="P38" s="7"/>
      <c r="Q38" s="7">
        <f>VLOOKUP(A38,'درآمد ناشی از فروش'!A31:Q148,17,0)</f>
        <v>143787809</v>
      </c>
      <c r="R38" s="7"/>
      <c r="S38" s="7">
        <f t="shared" si="2"/>
        <v>-4060809247</v>
      </c>
      <c r="U38" s="9">
        <v>2.1064370828840478E-3</v>
      </c>
    </row>
    <row r="39" spans="1:21">
      <c r="A39" s="1" t="s">
        <v>34</v>
      </c>
      <c r="C39" s="7">
        <v>0</v>
      </c>
      <c r="D39" s="7"/>
      <c r="E39" s="7">
        <v>-4014907809</v>
      </c>
      <c r="F39" s="7"/>
      <c r="G39" s="7">
        <v>0</v>
      </c>
      <c r="H39" s="7"/>
      <c r="I39" s="7">
        <f t="shared" si="0"/>
        <v>-4014907809</v>
      </c>
      <c r="K39" s="9">
        <f t="shared" si="1"/>
        <v>1.0464929769344688E-2</v>
      </c>
      <c r="M39" s="7">
        <v>8797690000</v>
      </c>
      <c r="N39" s="7"/>
      <c r="O39" s="7">
        <v>-47622371931</v>
      </c>
      <c r="P39" s="7"/>
      <c r="Q39" s="7">
        <f>VLOOKUP(A39,'درآمد ناشی از فروش'!A32:Q149,17,0)</f>
        <v>-4562028542</v>
      </c>
      <c r="R39" s="7"/>
      <c r="S39" s="7">
        <f t="shared" si="2"/>
        <v>-43386710473</v>
      </c>
      <c r="U39" s="9">
        <v>2.2505705214348103E-2</v>
      </c>
    </row>
    <row r="40" spans="1:21">
      <c r="A40" s="1" t="s">
        <v>41</v>
      </c>
      <c r="C40" s="7">
        <v>0</v>
      </c>
      <c r="D40" s="7"/>
      <c r="E40" s="7">
        <v>22882690339</v>
      </c>
      <c r="F40" s="7"/>
      <c r="G40" s="7">
        <v>0</v>
      </c>
      <c r="H40" s="7"/>
      <c r="I40" s="7">
        <f t="shared" si="0"/>
        <v>22882690339</v>
      </c>
      <c r="K40" s="9">
        <f t="shared" si="1"/>
        <v>-5.9644145948880789E-2</v>
      </c>
      <c r="M40" s="7">
        <v>10410958800</v>
      </c>
      <c r="N40" s="7"/>
      <c r="O40" s="7">
        <v>-27543979391</v>
      </c>
      <c r="P40" s="7"/>
      <c r="Q40" s="7">
        <f>VLOOKUP(A40,'درآمد ناشی از فروش'!A33:Q150,17,0)</f>
        <v>-1873361406</v>
      </c>
      <c r="R40" s="7"/>
      <c r="S40" s="7">
        <f t="shared" si="2"/>
        <v>-19006381997</v>
      </c>
      <c r="U40" s="9">
        <v>9.859056511831412E-3</v>
      </c>
    </row>
    <row r="41" spans="1:21">
      <c r="A41" s="1" t="s">
        <v>113</v>
      </c>
      <c r="C41" s="7">
        <v>0</v>
      </c>
      <c r="D41" s="7"/>
      <c r="E41" s="7">
        <v>-682836316</v>
      </c>
      <c r="F41" s="7"/>
      <c r="G41" s="7">
        <v>0</v>
      </c>
      <c r="H41" s="7"/>
      <c r="I41" s="7">
        <f t="shared" si="0"/>
        <v>-682836316</v>
      </c>
      <c r="K41" s="9">
        <f t="shared" si="1"/>
        <v>1.7798251991937722E-3</v>
      </c>
      <c r="M41" s="7">
        <v>0</v>
      </c>
      <c r="N41" s="7"/>
      <c r="O41" s="7">
        <v>-682836316</v>
      </c>
      <c r="P41" s="7"/>
      <c r="Q41" s="7">
        <f>VLOOKUP(A41,'درآمد ناشی از فروش'!A34:Q151,17,0)</f>
        <v>-1692510</v>
      </c>
      <c r="R41" s="7"/>
      <c r="S41" s="7">
        <f t="shared" si="2"/>
        <v>-684528826</v>
      </c>
      <c r="U41" s="9">
        <v>3.5508117118643914E-4</v>
      </c>
    </row>
    <row r="42" spans="1:21">
      <c r="A42" s="1" t="s">
        <v>28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K42" s="9">
        <f t="shared" si="1"/>
        <v>0</v>
      </c>
      <c r="M42" s="7">
        <v>0</v>
      </c>
      <c r="N42" s="7"/>
      <c r="O42" s="7">
        <v>0</v>
      </c>
      <c r="P42" s="7"/>
      <c r="Q42" s="7">
        <f>VLOOKUP(A42,'درآمد ناشی از فروش'!A35:Q152,17,0)</f>
        <v>-48805367535</v>
      </c>
      <c r="R42" s="7"/>
      <c r="S42" s="7">
        <f t="shared" si="2"/>
        <v>-48805367535</v>
      </c>
      <c r="U42" s="9">
        <v>2.5316489834005054E-2</v>
      </c>
    </row>
    <row r="43" spans="1:21">
      <c r="A43" s="1" t="s">
        <v>18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K43" s="9">
        <f t="shared" si="1"/>
        <v>0</v>
      </c>
      <c r="M43" s="7">
        <v>0</v>
      </c>
      <c r="N43" s="7"/>
      <c r="O43" s="7">
        <v>0</v>
      </c>
      <c r="P43" s="7"/>
      <c r="Q43" s="7">
        <f>VLOOKUP(A43,'درآمد ناشی از فروش'!A36:Q153,17,0)</f>
        <v>394725975</v>
      </c>
      <c r="R43" s="7"/>
      <c r="S43" s="7">
        <f t="shared" si="2"/>
        <v>394725975</v>
      </c>
      <c r="U43" s="9">
        <v>-2.0475362932445608E-4</v>
      </c>
    </row>
    <row r="44" spans="1:21">
      <c r="A44" s="1" t="s">
        <v>257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K44" s="9">
        <f t="shared" si="1"/>
        <v>0</v>
      </c>
      <c r="M44" s="7">
        <v>0</v>
      </c>
      <c r="N44" s="7"/>
      <c r="O44" s="7">
        <v>0</v>
      </c>
      <c r="P44" s="7"/>
      <c r="Q44" s="7">
        <f>VLOOKUP(A44,'درآمد ناشی از فروش'!A37:Q154,17,0)</f>
        <v>-2681716475</v>
      </c>
      <c r="R44" s="7"/>
      <c r="S44" s="7">
        <f t="shared" si="2"/>
        <v>-2681716475</v>
      </c>
      <c r="U44" s="9">
        <v>1.3910692881952777E-3</v>
      </c>
    </row>
    <row r="45" spans="1:21">
      <c r="A45" s="1" t="s">
        <v>233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K45" s="9">
        <f t="shared" si="1"/>
        <v>0</v>
      </c>
      <c r="M45" s="7">
        <v>31348952700</v>
      </c>
      <c r="N45" s="7"/>
      <c r="O45" s="7">
        <v>0</v>
      </c>
      <c r="P45" s="7"/>
      <c r="Q45" s="7">
        <f>VLOOKUP(A45,'درآمد ناشی از فروش'!A38:Q155,17,0)</f>
        <v>-134514485166</v>
      </c>
      <c r="R45" s="7"/>
      <c r="S45" s="7">
        <f t="shared" si="2"/>
        <v>-103165532466</v>
      </c>
      <c r="U45" s="9">
        <v>5.3514383474772602E-2</v>
      </c>
    </row>
    <row r="46" spans="1:21">
      <c r="A46" s="1" t="s">
        <v>218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K46" s="9">
        <f t="shared" si="1"/>
        <v>0</v>
      </c>
      <c r="M46" s="7">
        <v>336795000</v>
      </c>
      <c r="N46" s="7"/>
      <c r="O46" s="7">
        <v>0</v>
      </c>
      <c r="P46" s="7"/>
      <c r="Q46" s="7">
        <f>VLOOKUP(A46,'درآمد ناشی از فروش'!A39:Q156,17,0)</f>
        <v>183885134</v>
      </c>
      <c r="R46" s="7"/>
      <c r="S46" s="7">
        <f t="shared" si="2"/>
        <v>520680134</v>
      </c>
      <c r="U46" s="9">
        <v>-2.7008900833963139E-4</v>
      </c>
    </row>
    <row r="47" spans="1:21">
      <c r="A47" s="1" t="s">
        <v>30</v>
      </c>
      <c r="C47" s="7">
        <v>0</v>
      </c>
      <c r="D47" s="7"/>
      <c r="E47" s="7">
        <v>-10849061700</v>
      </c>
      <c r="F47" s="7"/>
      <c r="G47" s="7">
        <v>0</v>
      </c>
      <c r="H47" s="7"/>
      <c r="I47" s="7">
        <f t="shared" si="0"/>
        <v>-10849061700</v>
      </c>
      <c r="K47" s="9">
        <f t="shared" si="1"/>
        <v>2.8278275406295208E-2</v>
      </c>
      <c r="M47" s="7">
        <v>57120000000</v>
      </c>
      <c r="N47" s="7"/>
      <c r="O47" s="7">
        <v>69251487244</v>
      </c>
      <c r="P47" s="7"/>
      <c r="Q47" s="7">
        <f>VLOOKUP(A47,'درآمد ناشی از فروش'!A40:Q157,17,0)</f>
        <v>-591740375</v>
      </c>
      <c r="R47" s="7"/>
      <c r="S47" s="7">
        <f t="shared" si="2"/>
        <v>125779746869</v>
      </c>
      <c r="U47" s="9">
        <v>-6.5244907348545128E-2</v>
      </c>
    </row>
    <row r="48" spans="1:21">
      <c r="A48" s="1" t="s">
        <v>79</v>
      </c>
      <c r="C48" s="7">
        <v>0</v>
      </c>
      <c r="D48" s="7"/>
      <c r="E48" s="7">
        <v>-3465698067</v>
      </c>
      <c r="F48" s="7"/>
      <c r="G48" s="7">
        <v>0</v>
      </c>
      <c r="H48" s="7"/>
      <c r="I48" s="7">
        <f t="shared" si="0"/>
        <v>-3465698067</v>
      </c>
      <c r="K48" s="9">
        <f t="shared" si="1"/>
        <v>9.0334046504400422E-3</v>
      </c>
      <c r="M48" s="7">
        <v>3913531594</v>
      </c>
      <c r="N48" s="7"/>
      <c r="O48" s="7">
        <v>-20187691322</v>
      </c>
      <c r="P48" s="7"/>
      <c r="Q48" s="7">
        <f>VLOOKUP(A48,'درآمد ناشی از فروش'!A41:Q158,17,0)</f>
        <v>-1910563821</v>
      </c>
      <c r="R48" s="7"/>
      <c r="S48" s="7">
        <f t="shared" si="2"/>
        <v>-18184723549</v>
      </c>
      <c r="U48" s="9">
        <v>9.4328429866305449E-3</v>
      </c>
    </row>
    <row r="49" spans="1:21">
      <c r="A49" s="1" t="s">
        <v>85</v>
      </c>
      <c r="C49" s="7">
        <v>0</v>
      </c>
      <c r="D49" s="7"/>
      <c r="E49" s="7">
        <v>-9065362435</v>
      </c>
      <c r="F49" s="7"/>
      <c r="G49" s="7">
        <v>0</v>
      </c>
      <c r="H49" s="7"/>
      <c r="I49" s="7">
        <f t="shared" si="0"/>
        <v>-9065362435</v>
      </c>
      <c r="K49" s="9">
        <f t="shared" si="1"/>
        <v>2.3629031033606616E-2</v>
      </c>
      <c r="M49" s="7">
        <v>18022188658</v>
      </c>
      <c r="N49" s="7"/>
      <c r="O49" s="7">
        <v>-98142402020</v>
      </c>
      <c r="P49" s="7"/>
      <c r="Q49" s="7">
        <f>VLOOKUP(A49,'درآمد ناشی از فروش'!A42:Q159,17,0)</f>
        <v>-4204831422</v>
      </c>
      <c r="R49" s="7"/>
      <c r="S49" s="7">
        <f t="shared" si="2"/>
        <v>-84325044784</v>
      </c>
      <c r="U49" s="9">
        <v>4.3741380238458576E-2</v>
      </c>
    </row>
    <row r="50" spans="1:21">
      <c r="A50" s="1" t="s">
        <v>240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K50" s="9">
        <f t="shared" si="1"/>
        <v>0</v>
      </c>
      <c r="M50" s="7">
        <v>12960000000</v>
      </c>
      <c r="N50" s="7"/>
      <c r="O50" s="7">
        <v>0</v>
      </c>
      <c r="P50" s="7"/>
      <c r="Q50" s="7">
        <f>VLOOKUP(A50,'درآمد ناشی از فروش'!A43:Q160,17,0)</f>
        <v>1869203680</v>
      </c>
      <c r="R50" s="7"/>
      <c r="S50" s="7">
        <f t="shared" si="2"/>
        <v>14829203680</v>
      </c>
      <c r="U50" s="9">
        <v>-7.6922560606040181E-3</v>
      </c>
    </row>
    <row r="51" spans="1:21">
      <c r="A51" s="1" t="s">
        <v>63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K51" s="9">
        <f t="shared" si="1"/>
        <v>0</v>
      </c>
      <c r="M51" s="7">
        <v>20535200000</v>
      </c>
      <c r="N51" s="7"/>
      <c r="O51" s="7">
        <v>-15124669560</v>
      </c>
      <c r="P51" s="7"/>
      <c r="Q51" s="7">
        <f>VLOOKUP(A51,'درآمد ناشی از فروش'!A44:Q161,17,0)</f>
        <v>83464126</v>
      </c>
      <c r="R51" s="7"/>
      <c r="S51" s="7">
        <f t="shared" si="2"/>
        <v>5493994566</v>
      </c>
      <c r="U51" s="9">
        <v>-2.849863951510513E-3</v>
      </c>
    </row>
    <row r="52" spans="1:21">
      <c r="A52" s="1" t="s">
        <v>94</v>
      </c>
      <c r="C52" s="7">
        <v>265802081509</v>
      </c>
      <c r="D52" s="7"/>
      <c r="E52" s="7">
        <v>-197492625654</v>
      </c>
      <c r="F52" s="7"/>
      <c r="G52" s="7">
        <v>0</v>
      </c>
      <c r="H52" s="7"/>
      <c r="I52" s="7">
        <f t="shared" si="0"/>
        <v>68309455855</v>
      </c>
      <c r="K52" s="9">
        <f t="shared" si="1"/>
        <v>-0.17804983130678065</v>
      </c>
      <c r="M52" s="7">
        <v>265802081509</v>
      </c>
      <c r="N52" s="7"/>
      <c r="O52" s="7">
        <v>-234777215670</v>
      </c>
      <c r="P52" s="7"/>
      <c r="Q52" s="7">
        <f>VLOOKUP(A52,'درآمد ناشی از فروش'!A45:Q162,17,0)</f>
        <v>-1563769414</v>
      </c>
      <c r="R52" s="7"/>
      <c r="S52" s="7">
        <f t="shared" si="2"/>
        <v>29461096425</v>
      </c>
      <c r="U52" s="9">
        <v>-1.5282162307399478E-2</v>
      </c>
    </row>
    <row r="53" spans="1:21">
      <c r="A53" s="1" t="s">
        <v>92</v>
      </c>
      <c r="C53" s="7">
        <v>0</v>
      </c>
      <c r="D53" s="7"/>
      <c r="E53" s="7">
        <v>-2970221400</v>
      </c>
      <c r="F53" s="7"/>
      <c r="G53" s="7">
        <v>0</v>
      </c>
      <c r="H53" s="7"/>
      <c r="I53" s="7">
        <f t="shared" si="0"/>
        <v>-2970221400</v>
      </c>
      <c r="K53" s="9">
        <f t="shared" si="1"/>
        <v>7.7419357626910467E-3</v>
      </c>
      <c r="M53" s="7">
        <v>17181000000</v>
      </c>
      <c r="N53" s="7"/>
      <c r="O53" s="7">
        <v>6682998054</v>
      </c>
      <c r="P53" s="7"/>
      <c r="Q53" s="7">
        <f>VLOOKUP(A53,'درآمد ناشی از فروش'!A46:Q163,17,0)</f>
        <v>-426376847</v>
      </c>
      <c r="R53" s="7"/>
      <c r="S53" s="7">
        <f t="shared" si="2"/>
        <v>23437621207</v>
      </c>
      <c r="U53" s="9">
        <v>-1.2157644312272809E-2</v>
      </c>
    </row>
    <row r="54" spans="1:21">
      <c r="A54" s="1" t="s">
        <v>58</v>
      </c>
      <c r="C54" s="7">
        <v>0</v>
      </c>
      <c r="D54" s="7"/>
      <c r="E54" s="7">
        <v>-4595934507</v>
      </c>
      <c r="F54" s="7"/>
      <c r="G54" s="7">
        <v>0</v>
      </c>
      <c r="H54" s="7"/>
      <c r="I54" s="7">
        <f t="shared" si="0"/>
        <v>-4595934507</v>
      </c>
      <c r="K54" s="9">
        <f t="shared" si="1"/>
        <v>1.1979386359120955E-2</v>
      </c>
      <c r="M54" s="7">
        <v>14737227750</v>
      </c>
      <c r="N54" s="7"/>
      <c r="O54" s="7">
        <v>-55151214109</v>
      </c>
      <c r="P54" s="7"/>
      <c r="Q54" s="7">
        <f>VLOOKUP(A54,'درآمد ناشی از فروش'!A47:Q164,17,0)</f>
        <v>-263591803</v>
      </c>
      <c r="R54" s="7"/>
      <c r="S54" s="7">
        <f t="shared" si="2"/>
        <v>-40677578162</v>
      </c>
      <c r="U54" s="9">
        <v>2.1100414688439841E-2</v>
      </c>
    </row>
    <row r="55" spans="1:21">
      <c r="A55" s="1" t="s">
        <v>258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K55" s="9">
        <f t="shared" si="1"/>
        <v>0</v>
      </c>
      <c r="M55" s="7">
        <v>0</v>
      </c>
      <c r="N55" s="7"/>
      <c r="O55" s="7">
        <v>0</v>
      </c>
      <c r="P55" s="7"/>
      <c r="Q55" s="7">
        <f>VLOOKUP(A55,'درآمد ناشی از فروش'!A48:Q165,17,0)</f>
        <v>-10516</v>
      </c>
      <c r="R55" s="7"/>
      <c r="S55" s="7">
        <f t="shared" si="2"/>
        <v>-10516</v>
      </c>
      <c r="U55" s="9">
        <v>5.4548960604276934E-9</v>
      </c>
    </row>
    <row r="56" spans="1:21">
      <c r="A56" s="1" t="s">
        <v>52</v>
      </c>
      <c r="C56" s="7">
        <v>0</v>
      </c>
      <c r="D56" s="7"/>
      <c r="E56" s="7">
        <v>24441476626</v>
      </c>
      <c r="F56" s="7"/>
      <c r="G56" s="7">
        <v>0</v>
      </c>
      <c r="H56" s="7"/>
      <c r="I56" s="7">
        <f t="shared" si="0"/>
        <v>24441476626</v>
      </c>
      <c r="K56" s="9">
        <f t="shared" si="1"/>
        <v>-6.3707150579349642E-2</v>
      </c>
      <c r="M56" s="7">
        <v>5062188740</v>
      </c>
      <c r="N56" s="7"/>
      <c r="O56" s="7">
        <v>41694283660</v>
      </c>
      <c r="P56" s="7"/>
      <c r="Q56" s="7">
        <f>VLOOKUP(A56,'درآمد ناشی از فروش'!A49:Q166,17,0)</f>
        <v>4371898228</v>
      </c>
      <c r="R56" s="7"/>
      <c r="S56" s="7">
        <f t="shared" si="2"/>
        <v>51128370628</v>
      </c>
      <c r="U56" s="9">
        <v>-2.6521486070251444E-2</v>
      </c>
    </row>
    <row r="57" spans="1:21">
      <c r="A57" s="1" t="s">
        <v>259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K57" s="9">
        <f t="shared" si="1"/>
        <v>0</v>
      </c>
      <c r="M57" s="7">
        <v>0</v>
      </c>
      <c r="N57" s="7"/>
      <c r="O57" s="7">
        <v>0</v>
      </c>
      <c r="P57" s="7"/>
      <c r="Q57" s="7">
        <f>VLOOKUP(A57,'درآمد ناشی از فروش'!A50:Q167,17,0)</f>
        <v>-3354918438</v>
      </c>
      <c r="R57" s="7"/>
      <c r="S57" s="7">
        <f t="shared" si="2"/>
        <v>-3354918438</v>
      </c>
      <c r="U57" s="9">
        <v>1.7402749496483864E-3</v>
      </c>
    </row>
    <row r="58" spans="1:21">
      <c r="A58" s="1" t="s">
        <v>39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K58" s="9">
        <f t="shared" si="1"/>
        <v>0</v>
      </c>
      <c r="M58" s="7">
        <v>57277832000</v>
      </c>
      <c r="N58" s="7"/>
      <c r="O58" s="7">
        <v>-131100735018</v>
      </c>
      <c r="P58" s="7"/>
      <c r="Q58" s="7">
        <f>VLOOKUP(A58,'درآمد ناشی از فروش'!A51:Q168,17,0)</f>
        <v>-2169652937</v>
      </c>
      <c r="R58" s="7"/>
      <c r="S58" s="7">
        <f t="shared" si="2"/>
        <v>-75992555955</v>
      </c>
      <c r="U58" s="9">
        <v>3.9419122679798455E-2</v>
      </c>
    </row>
    <row r="59" spans="1:21">
      <c r="A59" s="1" t="s">
        <v>74</v>
      </c>
      <c r="C59" s="7">
        <v>0</v>
      </c>
      <c r="D59" s="7"/>
      <c r="E59" s="7">
        <v>6406369582</v>
      </c>
      <c r="F59" s="7"/>
      <c r="G59" s="7">
        <v>0</v>
      </c>
      <c r="H59" s="7"/>
      <c r="I59" s="7">
        <f t="shared" si="0"/>
        <v>6406369582</v>
      </c>
      <c r="K59" s="9">
        <f t="shared" si="1"/>
        <v>-1.6698318103795864E-2</v>
      </c>
      <c r="M59" s="7">
        <v>17449932600</v>
      </c>
      <c r="N59" s="7"/>
      <c r="O59" s="7">
        <v>6988766798</v>
      </c>
      <c r="P59" s="7"/>
      <c r="Q59" s="7">
        <f>VLOOKUP(A59,'درآمد ناشی از فروش'!A52:Q169,17,0)</f>
        <v>-281064835</v>
      </c>
      <c r="R59" s="7"/>
      <c r="S59" s="7">
        <f t="shared" si="2"/>
        <v>24157634563</v>
      </c>
      <c r="U59" s="9">
        <v>-1.2531132142160572E-2</v>
      </c>
    </row>
    <row r="60" spans="1:21">
      <c r="A60" s="1" t="s">
        <v>89</v>
      </c>
      <c r="C60" s="7">
        <v>0</v>
      </c>
      <c r="D60" s="7"/>
      <c r="E60" s="7">
        <v>31834596835</v>
      </c>
      <c r="F60" s="7"/>
      <c r="G60" s="7">
        <v>0</v>
      </c>
      <c r="H60" s="7"/>
      <c r="I60" s="7">
        <f t="shared" si="0"/>
        <v>31834596835</v>
      </c>
      <c r="K60" s="9">
        <f t="shared" si="1"/>
        <v>-8.297745202688854E-2</v>
      </c>
      <c r="M60" s="7">
        <v>87624854500</v>
      </c>
      <c r="N60" s="7"/>
      <c r="O60" s="7">
        <v>-225956431921</v>
      </c>
      <c r="P60" s="7"/>
      <c r="Q60" s="7">
        <f>VLOOKUP(A60,'درآمد ناشی از فروش'!A53:Q170,17,0)</f>
        <v>-2189485481</v>
      </c>
      <c r="R60" s="7"/>
      <c r="S60" s="7">
        <f t="shared" si="2"/>
        <v>-140521062902</v>
      </c>
      <c r="U60" s="9">
        <v>7.289157402351007E-2</v>
      </c>
    </row>
    <row r="61" spans="1:21">
      <c r="A61" s="1" t="s">
        <v>33</v>
      </c>
      <c r="C61" s="7">
        <v>0</v>
      </c>
      <c r="D61" s="7"/>
      <c r="E61" s="7">
        <v>-8293763230</v>
      </c>
      <c r="F61" s="7"/>
      <c r="G61" s="7">
        <v>0</v>
      </c>
      <c r="H61" s="7"/>
      <c r="I61" s="7">
        <f t="shared" si="0"/>
        <v>-8293763230</v>
      </c>
      <c r="K61" s="9">
        <f t="shared" si="1"/>
        <v>2.1617843759939581E-2</v>
      </c>
      <c r="M61" s="7">
        <v>71820000000</v>
      </c>
      <c r="N61" s="7"/>
      <c r="O61" s="7">
        <v>-39478313156</v>
      </c>
      <c r="P61" s="7"/>
      <c r="Q61" s="7">
        <f>VLOOKUP(A61,'درآمد ناشی از فروش'!A54:Q171,17,0)</f>
        <v>-22827207123</v>
      </c>
      <c r="R61" s="7"/>
      <c r="S61" s="7">
        <f t="shared" si="2"/>
        <v>9514479721</v>
      </c>
      <c r="U61" s="9">
        <v>-4.9353839812763482E-3</v>
      </c>
    </row>
    <row r="62" spans="1:21">
      <c r="A62" s="1" t="s">
        <v>70</v>
      </c>
      <c r="C62" s="7">
        <v>0</v>
      </c>
      <c r="D62" s="7"/>
      <c r="E62" s="7">
        <v>-472010486</v>
      </c>
      <c r="F62" s="7"/>
      <c r="G62" s="7">
        <v>0</v>
      </c>
      <c r="H62" s="7"/>
      <c r="I62" s="7">
        <f t="shared" si="0"/>
        <v>-472010486</v>
      </c>
      <c r="K62" s="9">
        <f t="shared" si="1"/>
        <v>1.2303038628462451E-3</v>
      </c>
      <c r="M62" s="7">
        <v>8620041600</v>
      </c>
      <c r="N62" s="7"/>
      <c r="O62" s="7">
        <v>17599248144</v>
      </c>
      <c r="P62" s="7"/>
      <c r="Q62" s="7">
        <f>VLOOKUP(A62,'درآمد ناشی از فروش'!A55:Q172,17,0)</f>
        <v>-651657128</v>
      </c>
      <c r="R62" s="7"/>
      <c r="S62" s="7">
        <f t="shared" si="2"/>
        <v>25567632616</v>
      </c>
      <c r="U62" s="9">
        <v>-1.326253123159766E-2</v>
      </c>
    </row>
    <row r="63" spans="1:21">
      <c r="A63" s="1" t="s">
        <v>260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K63" s="9">
        <f t="shared" si="1"/>
        <v>0</v>
      </c>
      <c r="M63" s="7">
        <v>0</v>
      </c>
      <c r="N63" s="7"/>
      <c r="O63" s="7">
        <v>0</v>
      </c>
      <c r="P63" s="7"/>
      <c r="Q63" s="7">
        <f>VLOOKUP(A63,'درآمد ناشی از فروش'!A56:Q173,17,0)</f>
        <v>11380887913</v>
      </c>
      <c r="R63" s="7"/>
      <c r="S63" s="7">
        <f t="shared" si="2"/>
        <v>11380887913</v>
      </c>
      <c r="U63" s="9">
        <v>-5.9035337239247672E-3</v>
      </c>
    </row>
    <row r="64" spans="1:21">
      <c r="A64" s="1" t="s">
        <v>221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K64" s="9">
        <f t="shared" si="1"/>
        <v>0</v>
      </c>
      <c r="M64" s="7">
        <v>119193732</v>
      </c>
      <c r="N64" s="7"/>
      <c r="O64" s="7">
        <v>0</v>
      </c>
      <c r="P64" s="7"/>
      <c r="Q64" s="7">
        <f>VLOOKUP(A64,'درآمد ناشی از فروش'!A57:Q174,17,0)</f>
        <v>-19068850624</v>
      </c>
      <c r="R64" s="7"/>
      <c r="S64" s="7">
        <f t="shared" si="2"/>
        <v>-18949656892</v>
      </c>
      <c r="U64" s="9">
        <v>9.8296318682604879E-3</v>
      </c>
    </row>
    <row r="65" spans="1:21">
      <c r="A65" s="1" t="s">
        <v>261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K65" s="9">
        <f t="shared" si="1"/>
        <v>0</v>
      </c>
      <c r="M65" s="7">
        <v>0</v>
      </c>
      <c r="N65" s="7"/>
      <c r="O65" s="7">
        <v>0</v>
      </c>
      <c r="P65" s="7"/>
      <c r="Q65" s="7">
        <f>VLOOKUP(A65,'درآمد ناشی از فروش'!A58:Q175,17,0)</f>
        <v>-3982</v>
      </c>
      <c r="R65" s="7"/>
      <c r="S65" s="7">
        <f t="shared" si="2"/>
        <v>-3982</v>
      </c>
      <c r="U65" s="9">
        <v>2.0655568764381014E-9</v>
      </c>
    </row>
    <row r="66" spans="1:21">
      <c r="A66" s="1" t="s">
        <v>102</v>
      </c>
      <c r="C66" s="7">
        <v>0</v>
      </c>
      <c r="D66" s="7"/>
      <c r="E66" s="7">
        <v>-597155138</v>
      </c>
      <c r="F66" s="7"/>
      <c r="G66" s="7">
        <v>0</v>
      </c>
      <c r="H66" s="7"/>
      <c r="I66" s="7">
        <f t="shared" si="0"/>
        <v>-597155138</v>
      </c>
      <c r="K66" s="9">
        <f t="shared" si="1"/>
        <v>1.5564956601406574E-3</v>
      </c>
      <c r="M66" s="7">
        <v>0</v>
      </c>
      <c r="N66" s="7"/>
      <c r="O66" s="7">
        <v>-2035737646</v>
      </c>
      <c r="P66" s="7"/>
      <c r="Q66" s="7">
        <f>VLOOKUP(A66,'درآمد ناشی از فروش'!A59:Q176,17,0)</f>
        <v>2113725149</v>
      </c>
      <c r="R66" s="7"/>
      <c r="S66" s="7">
        <f t="shared" si="2"/>
        <v>77987503</v>
      </c>
      <c r="U66" s="9">
        <v>-4.0453948542914882E-5</v>
      </c>
    </row>
    <row r="67" spans="1:21">
      <c r="A67" s="1" t="s">
        <v>19</v>
      </c>
      <c r="C67" s="7">
        <v>0</v>
      </c>
      <c r="D67" s="7"/>
      <c r="E67" s="7">
        <v>-6857575357</v>
      </c>
      <c r="F67" s="7"/>
      <c r="G67" s="7">
        <v>0</v>
      </c>
      <c r="H67" s="7"/>
      <c r="I67" s="7">
        <f t="shared" si="0"/>
        <v>-6857575357</v>
      </c>
      <c r="K67" s="9">
        <f t="shared" si="1"/>
        <v>1.7874394111397594E-2</v>
      </c>
      <c r="M67" s="7">
        <v>2586983310</v>
      </c>
      <c r="N67" s="7"/>
      <c r="O67" s="7">
        <v>-41316891531</v>
      </c>
      <c r="P67" s="7"/>
      <c r="Q67" s="7">
        <f>VLOOKUP(A67,'درآمد ناشی از فروش'!A60:Q177,17,0)</f>
        <v>3492694260</v>
      </c>
      <c r="R67" s="7"/>
      <c r="S67" s="7">
        <f t="shared" si="2"/>
        <v>-35237213961</v>
      </c>
      <c r="U67" s="9">
        <v>1.8278370066214019E-2</v>
      </c>
    </row>
    <row r="68" spans="1:21">
      <c r="A68" s="1" t="s">
        <v>56</v>
      </c>
      <c r="C68" s="7">
        <v>0</v>
      </c>
      <c r="D68" s="7"/>
      <c r="E68" s="7">
        <v>26033543925</v>
      </c>
      <c r="F68" s="7"/>
      <c r="G68" s="7">
        <v>0</v>
      </c>
      <c r="H68" s="7"/>
      <c r="I68" s="7">
        <f t="shared" si="0"/>
        <v>26033543925</v>
      </c>
      <c r="K68" s="9">
        <f t="shared" si="1"/>
        <v>-6.7856902769115379E-2</v>
      </c>
      <c r="M68" s="7">
        <v>45996365550</v>
      </c>
      <c r="N68" s="7"/>
      <c r="O68" s="7">
        <v>-44536723903</v>
      </c>
      <c r="P68" s="7"/>
      <c r="Q68" s="7">
        <f>VLOOKUP(A68,'درآمد ناشی از فروش'!A61:Q178,17,0)</f>
        <v>1028614761</v>
      </c>
      <c r="R68" s="7"/>
      <c r="S68" s="7">
        <f t="shared" si="2"/>
        <v>2488256408</v>
      </c>
      <c r="U68" s="9">
        <v>-1.2907170100164666E-3</v>
      </c>
    </row>
    <row r="69" spans="1:21">
      <c r="A69" s="1" t="s">
        <v>104</v>
      </c>
      <c r="C69" s="7">
        <v>0</v>
      </c>
      <c r="D69" s="7"/>
      <c r="E69" s="7">
        <v>-1789290000</v>
      </c>
      <c r="F69" s="7"/>
      <c r="G69" s="7">
        <v>0</v>
      </c>
      <c r="H69" s="7"/>
      <c r="I69" s="7">
        <f t="shared" si="0"/>
        <v>-1789290000</v>
      </c>
      <c r="K69" s="9">
        <f t="shared" si="1"/>
        <v>4.6638167245126785E-3</v>
      </c>
      <c r="M69" s="7">
        <v>11043810000</v>
      </c>
      <c r="N69" s="7"/>
      <c r="O69" s="7">
        <v>5367869996</v>
      </c>
      <c r="P69" s="7"/>
      <c r="Q69" s="7">
        <f>VLOOKUP(A69,'درآمد ناشی از فروش'!A62:Q179,17,0)</f>
        <v>812876375</v>
      </c>
      <c r="R69" s="7"/>
      <c r="S69" s="7">
        <f t="shared" si="2"/>
        <v>17224556371</v>
      </c>
      <c r="U69" s="9">
        <v>-8.9347817317214362E-3</v>
      </c>
    </row>
    <row r="70" spans="1:21">
      <c r="A70" s="1" t="s">
        <v>105</v>
      </c>
      <c r="C70" s="7">
        <v>0</v>
      </c>
      <c r="D70" s="7"/>
      <c r="E70" s="7">
        <v>-7912609482</v>
      </c>
      <c r="F70" s="7"/>
      <c r="G70" s="7">
        <v>0</v>
      </c>
      <c r="H70" s="7"/>
      <c r="I70" s="7">
        <f t="shared" si="0"/>
        <v>-7912609482</v>
      </c>
      <c r="K70" s="9">
        <f t="shared" si="1"/>
        <v>2.0624359626829191E-2</v>
      </c>
      <c r="M70" s="7">
        <v>33633681600</v>
      </c>
      <c r="N70" s="7"/>
      <c r="O70" s="7">
        <v>-86927259108</v>
      </c>
      <c r="P70" s="7"/>
      <c r="Q70" s="7">
        <f>VLOOKUP(A70,'درآمد ناشی از فروش'!A63:Q180,17,0)</f>
        <v>-138416998</v>
      </c>
      <c r="R70" s="7"/>
      <c r="S70" s="7">
        <f t="shared" si="2"/>
        <v>-53431994506</v>
      </c>
      <c r="U70" s="9">
        <v>2.7716429852755187E-2</v>
      </c>
    </row>
    <row r="71" spans="1:21">
      <c r="A71" s="1" t="s">
        <v>99</v>
      </c>
      <c r="C71" s="7">
        <v>0</v>
      </c>
      <c r="D71" s="7"/>
      <c r="E71" s="7">
        <v>-42346178255</v>
      </c>
      <c r="F71" s="7"/>
      <c r="G71" s="7">
        <v>0</v>
      </c>
      <c r="H71" s="7"/>
      <c r="I71" s="7">
        <f t="shared" si="0"/>
        <v>-42346178255</v>
      </c>
      <c r="K71" s="9">
        <f t="shared" si="1"/>
        <v>0.11037607898376682</v>
      </c>
      <c r="M71" s="7">
        <v>56695783030</v>
      </c>
      <c r="N71" s="7"/>
      <c r="O71" s="7">
        <v>-172641296613</v>
      </c>
      <c r="P71" s="7"/>
      <c r="Q71" s="7">
        <f>VLOOKUP(A71,'درآمد ناشی از فروش'!A64:Q181,17,0)</f>
        <v>-3410290506</v>
      </c>
      <c r="R71" s="7"/>
      <c r="S71" s="7">
        <f t="shared" si="2"/>
        <v>-119355804089</v>
      </c>
      <c r="U71" s="9">
        <v>6.1912657428134808E-2</v>
      </c>
    </row>
    <row r="72" spans="1:21">
      <c r="A72" s="1" t="s">
        <v>86</v>
      </c>
      <c r="C72" s="7">
        <v>0</v>
      </c>
      <c r="D72" s="7"/>
      <c r="E72" s="7">
        <v>-8490181050</v>
      </c>
      <c r="F72" s="7"/>
      <c r="G72" s="7">
        <v>0</v>
      </c>
      <c r="H72" s="7"/>
      <c r="I72" s="7">
        <f t="shared" ref="I72:I126" si="3">C72+E72+G72</f>
        <v>-8490181050</v>
      </c>
      <c r="K72" s="9">
        <f t="shared" si="1"/>
        <v>2.2129810357812661E-2</v>
      </c>
      <c r="M72" s="7">
        <v>73919010000</v>
      </c>
      <c r="N72" s="7"/>
      <c r="O72" s="7">
        <v>-205288223857</v>
      </c>
      <c r="P72" s="7"/>
      <c r="Q72" s="7">
        <f>VLOOKUP(A72,'درآمد ناشی از فروش'!A65:Q182,17,0)</f>
        <v>-4480475568</v>
      </c>
      <c r="R72" s="7"/>
      <c r="S72" s="7">
        <f t="shared" ref="S72:S126" si="4">M72+O72+Q72</f>
        <v>-135849689425</v>
      </c>
      <c r="U72" s="9">
        <v>7.0468422941684872E-2</v>
      </c>
    </row>
    <row r="73" spans="1:21">
      <c r="A73" s="1" t="s">
        <v>237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si="3"/>
        <v>0</v>
      </c>
      <c r="K73" s="9">
        <f t="shared" ref="K73:K126" si="5">I73/$I$127</f>
        <v>0</v>
      </c>
      <c r="M73" s="7">
        <v>81271665750</v>
      </c>
      <c r="N73" s="7"/>
      <c r="O73" s="7">
        <v>0</v>
      </c>
      <c r="P73" s="7"/>
      <c r="Q73" s="7">
        <f>VLOOKUP(A73,'درآمد ناشی از فروش'!A66:Q183,17,0)</f>
        <v>-137911886893</v>
      </c>
      <c r="R73" s="7"/>
      <c r="S73" s="7">
        <f t="shared" si="4"/>
        <v>-56640221143</v>
      </c>
      <c r="U73" s="9">
        <v>2.9380612321672123E-2</v>
      </c>
    </row>
    <row r="74" spans="1:21">
      <c r="A74" s="1" t="s">
        <v>31</v>
      </c>
      <c r="C74" s="7">
        <v>373106607500</v>
      </c>
      <c r="D74" s="7"/>
      <c r="E74" s="7">
        <v>-348768293656</v>
      </c>
      <c r="F74" s="7"/>
      <c r="G74" s="7">
        <v>0</v>
      </c>
      <c r="H74" s="7"/>
      <c r="I74" s="7">
        <f t="shared" si="3"/>
        <v>24338313844</v>
      </c>
      <c r="K74" s="9">
        <f t="shared" si="5"/>
        <v>-6.3438254923509144E-2</v>
      </c>
      <c r="M74" s="7">
        <v>373106607500</v>
      </c>
      <c r="N74" s="7"/>
      <c r="O74" s="7">
        <v>-505046510608</v>
      </c>
      <c r="P74" s="7"/>
      <c r="Q74" s="7">
        <f>VLOOKUP(A74,'درآمد ناشی از فروش'!A67:Q184,17,0)</f>
        <v>-1102774435</v>
      </c>
      <c r="R74" s="7"/>
      <c r="S74" s="7">
        <f t="shared" si="4"/>
        <v>-133042677543</v>
      </c>
      <c r="U74" s="9">
        <v>6.9012359984600855E-2</v>
      </c>
    </row>
    <row r="75" spans="1:21">
      <c r="A75" s="1" t="s">
        <v>65</v>
      </c>
      <c r="C75" s="7">
        <v>0</v>
      </c>
      <c r="D75" s="7"/>
      <c r="E75" s="7">
        <v>-65631423703</v>
      </c>
      <c r="F75" s="7"/>
      <c r="G75" s="7">
        <v>0</v>
      </c>
      <c r="H75" s="7"/>
      <c r="I75" s="7">
        <f t="shared" si="3"/>
        <v>-65631423703</v>
      </c>
      <c r="K75" s="9">
        <f t="shared" si="5"/>
        <v>0.17106949210001132</v>
      </c>
      <c r="M75" s="7">
        <v>19154670300</v>
      </c>
      <c r="N75" s="7"/>
      <c r="O75" s="7">
        <v>-45766751679</v>
      </c>
      <c r="P75" s="7"/>
      <c r="Q75" s="7">
        <f>VLOOKUP(A75,'درآمد ناشی از فروش'!A68:Q185,17,0)</f>
        <v>9022849814</v>
      </c>
      <c r="R75" s="7"/>
      <c r="S75" s="7">
        <f t="shared" si="4"/>
        <v>-17589231565</v>
      </c>
      <c r="U75" s="9">
        <v>9.123947315506746E-3</v>
      </c>
    </row>
    <row r="76" spans="1:21">
      <c r="A76" s="1" t="s">
        <v>106</v>
      </c>
      <c r="C76" s="7">
        <v>0</v>
      </c>
      <c r="D76" s="7"/>
      <c r="E76" s="7">
        <v>576351532</v>
      </c>
      <c r="F76" s="7"/>
      <c r="G76" s="7">
        <v>0</v>
      </c>
      <c r="H76" s="7"/>
      <c r="I76" s="7">
        <f t="shared" si="3"/>
        <v>576351532</v>
      </c>
      <c r="K76" s="9">
        <f t="shared" si="5"/>
        <v>-1.5022706850986169E-3</v>
      </c>
      <c r="M76" s="7">
        <v>8380274550</v>
      </c>
      <c r="N76" s="7"/>
      <c r="O76" s="7">
        <v>-16853313812</v>
      </c>
      <c r="P76" s="7"/>
      <c r="Q76" s="7">
        <f>VLOOKUP(A76,'درآمد ناشی از فروش'!A69:Q186,17,0)</f>
        <v>-3976671647</v>
      </c>
      <c r="R76" s="7"/>
      <c r="S76" s="7">
        <f t="shared" si="4"/>
        <v>-12449710909</v>
      </c>
      <c r="U76" s="9">
        <v>6.4579573022981911E-3</v>
      </c>
    </row>
    <row r="77" spans="1:21">
      <c r="A77" s="1" t="s">
        <v>16</v>
      </c>
      <c r="C77" s="7">
        <v>0</v>
      </c>
      <c r="D77" s="7"/>
      <c r="E77" s="7">
        <v>-21713867593</v>
      </c>
      <c r="F77" s="7"/>
      <c r="G77" s="7">
        <v>0</v>
      </c>
      <c r="H77" s="7"/>
      <c r="I77" s="7">
        <f t="shared" si="3"/>
        <v>-21713867593</v>
      </c>
      <c r="K77" s="9">
        <f t="shared" si="5"/>
        <v>5.659758833620445E-2</v>
      </c>
      <c r="M77" s="7">
        <v>10176716134</v>
      </c>
      <c r="N77" s="7"/>
      <c r="O77" s="7">
        <v>-20871519949</v>
      </c>
      <c r="P77" s="7"/>
      <c r="Q77" s="7">
        <f>VLOOKUP(A77,'درآمد ناشی از فروش'!A70:Q187,17,0)</f>
        <v>-10886905957</v>
      </c>
      <c r="R77" s="7"/>
      <c r="S77" s="7">
        <f t="shared" si="4"/>
        <v>-21581709772</v>
      </c>
      <c r="U77" s="9">
        <v>1.1194939483888994E-2</v>
      </c>
    </row>
    <row r="78" spans="1:21">
      <c r="A78" s="1" t="s">
        <v>263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3"/>
        <v>0</v>
      </c>
      <c r="K78" s="9">
        <f t="shared" si="5"/>
        <v>0</v>
      </c>
      <c r="M78" s="7">
        <v>0</v>
      </c>
      <c r="N78" s="7"/>
      <c r="O78" s="7">
        <v>0</v>
      </c>
      <c r="P78" s="7"/>
      <c r="Q78" s="7">
        <f>VLOOKUP(A78,'درآمد ناشی از فروش'!A71:Q188,17,0)</f>
        <v>-4163289963</v>
      </c>
      <c r="R78" s="7"/>
      <c r="S78" s="7">
        <f t="shared" si="4"/>
        <v>-4163289963</v>
      </c>
      <c r="U78" s="9">
        <v>2.1595962359820136E-3</v>
      </c>
    </row>
    <row r="79" spans="1:21">
      <c r="A79" s="1" t="s">
        <v>264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3"/>
        <v>0</v>
      </c>
      <c r="K79" s="9">
        <f t="shared" si="5"/>
        <v>0</v>
      </c>
      <c r="M79" s="7">
        <v>0</v>
      </c>
      <c r="N79" s="7"/>
      <c r="O79" s="7">
        <v>0</v>
      </c>
      <c r="P79" s="7"/>
      <c r="Q79" s="7">
        <f>VLOOKUP(A79,'درآمد ناشی از فروش'!A72:Q189,17,0)</f>
        <v>20763021</v>
      </c>
      <c r="R79" s="7"/>
      <c r="S79" s="7">
        <f t="shared" si="4"/>
        <v>20763021</v>
      </c>
      <c r="U79" s="9">
        <v>-1.0770266399341714E-5</v>
      </c>
    </row>
    <row r="80" spans="1:21">
      <c r="A80" s="1" t="s">
        <v>76</v>
      </c>
      <c r="C80" s="7">
        <v>0</v>
      </c>
      <c r="D80" s="7"/>
      <c r="E80" s="7">
        <v>11298778657</v>
      </c>
      <c r="F80" s="7"/>
      <c r="G80" s="7">
        <v>0</v>
      </c>
      <c r="H80" s="7"/>
      <c r="I80" s="7">
        <f t="shared" si="3"/>
        <v>11298778657</v>
      </c>
      <c r="K80" s="9">
        <f t="shared" si="5"/>
        <v>-2.9450470782871142E-2</v>
      </c>
      <c r="M80" s="7">
        <v>57476865000</v>
      </c>
      <c r="N80" s="7"/>
      <c r="O80" s="7">
        <v>-9472713420</v>
      </c>
      <c r="P80" s="7"/>
      <c r="Q80" s="7">
        <f>VLOOKUP(A80,'درآمد ناشی از فروش'!A73:Q190,17,0)</f>
        <v>-140959309</v>
      </c>
      <c r="R80" s="7"/>
      <c r="S80" s="7">
        <f t="shared" si="4"/>
        <v>47863192271</v>
      </c>
      <c r="U80" s="9">
        <v>-2.4827761407243354E-2</v>
      </c>
    </row>
    <row r="81" spans="1:21">
      <c r="A81" s="1" t="s">
        <v>57</v>
      </c>
      <c r="C81" s="7">
        <v>0</v>
      </c>
      <c r="D81" s="7"/>
      <c r="E81" s="7">
        <v>1520216414</v>
      </c>
      <c r="F81" s="7"/>
      <c r="G81" s="7">
        <v>0</v>
      </c>
      <c r="H81" s="7"/>
      <c r="I81" s="7">
        <f t="shared" si="3"/>
        <v>1520216414</v>
      </c>
      <c r="K81" s="9">
        <f t="shared" si="5"/>
        <v>-3.9624715593849459E-3</v>
      </c>
      <c r="M81" s="7">
        <v>0</v>
      </c>
      <c r="N81" s="7"/>
      <c r="O81" s="7">
        <v>11535464440</v>
      </c>
      <c r="P81" s="7"/>
      <c r="Q81" s="7">
        <f>VLOOKUP(A81,'درآمد ناشی از فروش'!A74:Q191,17,0)</f>
        <v>201893914</v>
      </c>
      <c r="R81" s="7"/>
      <c r="S81" s="7">
        <f t="shared" si="4"/>
        <v>11737358354</v>
      </c>
      <c r="U81" s="9">
        <v>-6.0884433097244846E-3</v>
      </c>
    </row>
    <row r="82" spans="1:21">
      <c r="A82" s="1" t="s">
        <v>95</v>
      </c>
      <c r="C82" s="7">
        <v>0</v>
      </c>
      <c r="D82" s="7"/>
      <c r="E82" s="7">
        <v>-21949963104</v>
      </c>
      <c r="F82" s="7"/>
      <c r="G82" s="7">
        <v>0</v>
      </c>
      <c r="H82" s="7"/>
      <c r="I82" s="7">
        <f t="shared" si="3"/>
        <v>-21949963104</v>
      </c>
      <c r="K82" s="9">
        <f t="shared" si="5"/>
        <v>5.7212975552801075E-2</v>
      </c>
      <c r="M82" s="7">
        <v>26711307000</v>
      </c>
      <c r="N82" s="7"/>
      <c r="O82" s="7">
        <v>-97508416567</v>
      </c>
      <c r="P82" s="7"/>
      <c r="Q82" s="7">
        <f>VLOOKUP(A82,'درآمد ناشی از فروش'!A75:Q192,17,0)</f>
        <v>-301325538</v>
      </c>
      <c r="R82" s="7"/>
      <c r="S82" s="7">
        <f t="shared" si="4"/>
        <v>-71098435105</v>
      </c>
      <c r="U82" s="9">
        <v>3.6880427306660184E-2</v>
      </c>
    </row>
    <row r="83" spans="1:21">
      <c r="A83" s="1" t="s">
        <v>17</v>
      </c>
      <c r="C83" s="7">
        <v>0</v>
      </c>
      <c r="D83" s="7"/>
      <c r="E83" s="7">
        <v>-2130833328</v>
      </c>
      <c r="F83" s="7"/>
      <c r="G83" s="7">
        <v>0</v>
      </c>
      <c r="H83" s="7"/>
      <c r="I83" s="7">
        <f t="shared" si="3"/>
        <v>-2130833328</v>
      </c>
      <c r="K83" s="9">
        <f t="shared" si="5"/>
        <v>5.5540555819768795E-3</v>
      </c>
      <c r="M83" s="7">
        <v>4001363800</v>
      </c>
      <c r="N83" s="7"/>
      <c r="O83" s="7">
        <v>-2000331369</v>
      </c>
      <c r="P83" s="7"/>
      <c r="Q83" s="7">
        <f>VLOOKUP(A83,'درآمد ناشی از فروش'!A76:Q193,17,0)</f>
        <v>-3690</v>
      </c>
      <c r="R83" s="7"/>
      <c r="S83" s="7">
        <f t="shared" si="4"/>
        <v>2001028741</v>
      </c>
      <c r="U83" s="9">
        <v>-1.0379805815978972E-3</v>
      </c>
    </row>
    <row r="84" spans="1:21">
      <c r="A84" s="1" t="s">
        <v>48</v>
      </c>
      <c r="C84" s="7">
        <v>0</v>
      </c>
      <c r="D84" s="7"/>
      <c r="E84" s="7">
        <v>-2318124600</v>
      </c>
      <c r="F84" s="7"/>
      <c r="G84" s="7">
        <v>0</v>
      </c>
      <c r="H84" s="7"/>
      <c r="I84" s="7">
        <f t="shared" si="3"/>
        <v>-2318124600</v>
      </c>
      <c r="K84" s="9">
        <f t="shared" si="5"/>
        <v>6.0422336675353154E-3</v>
      </c>
      <c r="M84" s="7">
        <v>0</v>
      </c>
      <c r="N84" s="7"/>
      <c r="O84" s="7">
        <v>4222563048</v>
      </c>
      <c r="P84" s="7"/>
      <c r="Q84" s="7">
        <f>VLOOKUP(A84,'درآمد ناشی از فروش'!A77:Q194,17,0)</f>
        <v>28451786</v>
      </c>
      <c r="R84" s="7"/>
      <c r="S84" s="7">
        <f t="shared" si="4"/>
        <v>4251014834</v>
      </c>
      <c r="U84" s="9">
        <v>-2.205101185888768E-3</v>
      </c>
    </row>
    <row r="85" spans="1:21">
      <c r="A85" s="1" t="s">
        <v>265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3"/>
        <v>0</v>
      </c>
      <c r="K85" s="9">
        <f t="shared" si="5"/>
        <v>0</v>
      </c>
      <c r="M85" s="7">
        <v>0</v>
      </c>
      <c r="N85" s="7"/>
      <c r="O85" s="7">
        <v>0</v>
      </c>
      <c r="P85" s="7"/>
      <c r="Q85" s="7">
        <f>VLOOKUP(A85,'درآمد ناشی از فروش'!A78:Q195,17,0)</f>
        <v>-92270005</v>
      </c>
      <c r="R85" s="7"/>
      <c r="S85" s="7">
        <f t="shared" si="4"/>
        <v>-92270005</v>
      </c>
      <c r="U85" s="9">
        <v>4.7862617608419888E-5</v>
      </c>
    </row>
    <row r="86" spans="1:21">
      <c r="A86" s="1" t="s">
        <v>90</v>
      </c>
      <c r="C86" s="7">
        <v>0</v>
      </c>
      <c r="D86" s="7"/>
      <c r="E86" s="7">
        <v>-75357459584</v>
      </c>
      <c r="F86" s="7"/>
      <c r="G86" s="7">
        <v>0</v>
      </c>
      <c r="H86" s="7"/>
      <c r="I86" s="7">
        <f t="shared" si="3"/>
        <v>-75357459584</v>
      </c>
      <c r="K86" s="9">
        <f t="shared" si="5"/>
        <v>0.19642058041158642</v>
      </c>
      <c r="M86" s="7">
        <v>73148572200</v>
      </c>
      <c r="N86" s="7"/>
      <c r="O86" s="7">
        <v>130884008751</v>
      </c>
      <c r="P86" s="7"/>
      <c r="Q86" s="7">
        <v>0</v>
      </c>
      <c r="R86" s="7"/>
      <c r="S86" s="7">
        <f t="shared" si="4"/>
        <v>204032580951</v>
      </c>
      <c r="U86" s="9">
        <v>-0.10583648935227315</v>
      </c>
    </row>
    <row r="87" spans="1:21">
      <c r="A87" s="1" t="s">
        <v>107</v>
      </c>
      <c r="C87" s="7">
        <v>0</v>
      </c>
      <c r="D87" s="7"/>
      <c r="E87" s="7">
        <v>-108105919</v>
      </c>
      <c r="F87" s="7"/>
      <c r="G87" s="7">
        <v>0</v>
      </c>
      <c r="H87" s="7"/>
      <c r="I87" s="7">
        <f t="shared" si="3"/>
        <v>-108105919</v>
      </c>
      <c r="K87" s="9">
        <f t="shared" si="5"/>
        <v>2.8178003177294514E-4</v>
      </c>
      <c r="M87" s="7">
        <v>906275000</v>
      </c>
      <c r="N87" s="7"/>
      <c r="O87" s="7">
        <v>-2054012472</v>
      </c>
      <c r="P87" s="7"/>
      <c r="Q87" s="7">
        <v>0</v>
      </c>
      <c r="R87" s="7"/>
      <c r="S87" s="7">
        <f t="shared" si="4"/>
        <v>-1147737472</v>
      </c>
      <c r="U87" s="9">
        <v>5.9535836957189429E-4</v>
      </c>
    </row>
    <row r="88" spans="1:21">
      <c r="A88" s="1" t="s">
        <v>20</v>
      </c>
      <c r="C88" s="7">
        <v>0</v>
      </c>
      <c r="D88" s="7"/>
      <c r="E88" s="7">
        <v>12544932352</v>
      </c>
      <c r="F88" s="7"/>
      <c r="G88" s="7">
        <v>0</v>
      </c>
      <c r="H88" s="7"/>
      <c r="I88" s="7">
        <f t="shared" si="3"/>
        <v>12544932352</v>
      </c>
      <c r="K88" s="9">
        <f t="shared" si="5"/>
        <v>-3.2698592911790586E-2</v>
      </c>
      <c r="M88" s="7">
        <v>3585233375</v>
      </c>
      <c r="N88" s="7"/>
      <c r="O88" s="7">
        <v>42103075063</v>
      </c>
      <c r="P88" s="7"/>
      <c r="Q88" s="7">
        <v>0</v>
      </c>
      <c r="R88" s="7"/>
      <c r="S88" s="7">
        <f t="shared" si="4"/>
        <v>45688308438</v>
      </c>
      <c r="U88" s="9">
        <v>-2.3699598108220952E-2</v>
      </c>
    </row>
    <row r="89" spans="1:21">
      <c r="A89" s="1" t="s">
        <v>38</v>
      </c>
      <c r="C89" s="7">
        <v>0</v>
      </c>
      <c r="D89" s="7"/>
      <c r="E89" s="7">
        <v>10686598522</v>
      </c>
      <c r="F89" s="7"/>
      <c r="G89" s="7">
        <v>0</v>
      </c>
      <c r="H89" s="7"/>
      <c r="I89" s="7">
        <f t="shared" si="3"/>
        <v>10686598522</v>
      </c>
      <c r="K89" s="9">
        <f t="shared" si="5"/>
        <v>-2.7854812196489151E-2</v>
      </c>
      <c r="M89" s="7">
        <v>142286881500</v>
      </c>
      <c r="N89" s="7"/>
      <c r="O89" s="7">
        <v>-419291836125</v>
      </c>
      <c r="P89" s="7"/>
      <c r="Q89" s="7">
        <v>0</v>
      </c>
      <c r="R89" s="7"/>
      <c r="S89" s="7">
        <f t="shared" si="4"/>
        <v>-277004954625</v>
      </c>
      <c r="U89" s="9">
        <v>0.14368897258490534</v>
      </c>
    </row>
    <row r="90" spans="1:21">
      <c r="A90" s="1" t="s">
        <v>88</v>
      </c>
      <c r="C90" s="7">
        <v>0</v>
      </c>
      <c r="D90" s="7"/>
      <c r="E90" s="7">
        <v>-15586490894</v>
      </c>
      <c r="F90" s="7"/>
      <c r="G90" s="7">
        <v>0</v>
      </c>
      <c r="H90" s="7"/>
      <c r="I90" s="7">
        <f t="shared" si="3"/>
        <v>-15586490894</v>
      </c>
      <c r="K90" s="9">
        <f t="shared" si="5"/>
        <v>4.0626470224447563E-2</v>
      </c>
      <c r="M90" s="7">
        <v>2261902544</v>
      </c>
      <c r="N90" s="7"/>
      <c r="O90" s="7">
        <v>-30244721588</v>
      </c>
      <c r="P90" s="7"/>
      <c r="Q90" s="7">
        <v>0</v>
      </c>
      <c r="R90" s="7"/>
      <c r="S90" s="7">
        <f t="shared" si="4"/>
        <v>-27982819044</v>
      </c>
      <c r="U90" s="9">
        <v>1.4515345127688916E-2</v>
      </c>
    </row>
    <row r="91" spans="1:21">
      <c r="A91" s="1" t="s">
        <v>72</v>
      </c>
      <c r="C91" s="7">
        <v>0</v>
      </c>
      <c r="D91" s="7"/>
      <c r="E91" s="7">
        <v>-1640657407</v>
      </c>
      <c r="F91" s="7"/>
      <c r="G91" s="7">
        <v>0</v>
      </c>
      <c r="H91" s="7"/>
      <c r="I91" s="7">
        <f t="shared" si="3"/>
        <v>-1640657407</v>
      </c>
      <c r="K91" s="9">
        <f t="shared" si="5"/>
        <v>4.2764031844822279E-3</v>
      </c>
      <c r="M91" s="7">
        <v>27728026200</v>
      </c>
      <c r="N91" s="7"/>
      <c r="O91" s="7">
        <v>3018809629</v>
      </c>
      <c r="P91" s="7"/>
      <c r="Q91" s="7">
        <v>0</v>
      </c>
      <c r="R91" s="7"/>
      <c r="S91" s="7">
        <f t="shared" si="4"/>
        <v>30746835829</v>
      </c>
      <c r="U91" s="9">
        <v>-1.5949105518660057E-2</v>
      </c>
    </row>
    <row r="92" spans="1:21">
      <c r="A92" s="1" t="s">
        <v>24</v>
      </c>
      <c r="C92" s="7">
        <v>0</v>
      </c>
      <c r="D92" s="7"/>
      <c r="E92" s="7">
        <v>-26451282372</v>
      </c>
      <c r="F92" s="7"/>
      <c r="G92" s="7">
        <v>0</v>
      </c>
      <c r="H92" s="7"/>
      <c r="I92" s="7">
        <f t="shared" si="3"/>
        <v>-26451282372</v>
      </c>
      <c r="K92" s="9">
        <f t="shared" si="5"/>
        <v>6.8945745581398765E-2</v>
      </c>
      <c r="M92" s="7">
        <v>140874403500</v>
      </c>
      <c r="N92" s="7"/>
      <c r="O92" s="7">
        <v>-115460989328</v>
      </c>
      <c r="P92" s="7"/>
      <c r="Q92" s="7">
        <v>0</v>
      </c>
      <c r="R92" s="7"/>
      <c r="S92" s="7">
        <f t="shared" si="4"/>
        <v>25413414172</v>
      </c>
      <c r="U92" s="9">
        <v>-1.3182534504456077E-2</v>
      </c>
    </row>
    <row r="93" spans="1:21">
      <c r="A93" s="1" t="s">
        <v>91</v>
      </c>
      <c r="C93" s="7">
        <v>0</v>
      </c>
      <c r="D93" s="7"/>
      <c r="E93" s="7">
        <v>-59176540854</v>
      </c>
      <c r="F93" s="7"/>
      <c r="G93" s="7">
        <v>0</v>
      </c>
      <c r="H93" s="7"/>
      <c r="I93" s="7">
        <f t="shared" si="3"/>
        <v>-59176540854</v>
      </c>
      <c r="K93" s="9">
        <f t="shared" si="5"/>
        <v>0.15424472328895428</v>
      </c>
      <c r="M93" s="7">
        <v>228964418500</v>
      </c>
      <c r="N93" s="7"/>
      <c r="O93" s="7">
        <v>-31940527300</v>
      </c>
      <c r="P93" s="7"/>
      <c r="Q93" s="7">
        <v>0</v>
      </c>
      <c r="R93" s="7"/>
      <c r="S93" s="7">
        <f t="shared" si="4"/>
        <v>197023891200</v>
      </c>
      <c r="U93" s="9">
        <v>-0.10220091745121856</v>
      </c>
    </row>
    <row r="94" spans="1:21">
      <c r="A94" s="1" t="s">
        <v>37</v>
      </c>
      <c r="C94" s="7">
        <v>0</v>
      </c>
      <c r="D94" s="7"/>
      <c r="E94" s="7">
        <v>1714582053</v>
      </c>
      <c r="F94" s="7"/>
      <c r="G94" s="7">
        <v>0</v>
      </c>
      <c r="H94" s="7"/>
      <c r="I94" s="7">
        <f t="shared" si="3"/>
        <v>1714582053</v>
      </c>
      <c r="K94" s="9">
        <f t="shared" si="5"/>
        <v>-4.4690891103905369E-3</v>
      </c>
      <c r="M94" s="7">
        <v>24696642600</v>
      </c>
      <c r="N94" s="7"/>
      <c r="O94" s="7">
        <v>-60517939822</v>
      </c>
      <c r="P94" s="7"/>
      <c r="Q94" s="7">
        <v>0</v>
      </c>
      <c r="R94" s="7"/>
      <c r="S94" s="7">
        <f t="shared" si="4"/>
        <v>-35821297222</v>
      </c>
      <c r="U94" s="9">
        <v>1.8581347764900846E-2</v>
      </c>
    </row>
    <row r="95" spans="1:21">
      <c r="A95" s="1" t="s">
        <v>35</v>
      </c>
      <c r="C95" s="7">
        <v>0</v>
      </c>
      <c r="D95" s="7"/>
      <c r="E95" s="7">
        <v>-2814170499</v>
      </c>
      <c r="F95" s="7"/>
      <c r="G95" s="7">
        <v>0</v>
      </c>
      <c r="H95" s="7"/>
      <c r="I95" s="7">
        <f t="shared" si="3"/>
        <v>-2814170499</v>
      </c>
      <c r="K95" s="9">
        <f t="shared" si="5"/>
        <v>7.3351862687805729E-3</v>
      </c>
      <c r="M95" s="7">
        <v>37157072400</v>
      </c>
      <c r="N95" s="7"/>
      <c r="O95" s="7">
        <v>-119351942175</v>
      </c>
      <c r="P95" s="7"/>
      <c r="Q95" s="7">
        <v>0</v>
      </c>
      <c r="R95" s="7"/>
      <c r="S95" s="7">
        <f t="shared" si="4"/>
        <v>-82194869775</v>
      </c>
      <c r="U95" s="9">
        <v>4.263640845597326E-2</v>
      </c>
    </row>
    <row r="96" spans="1:21">
      <c r="A96" s="1" t="s">
        <v>82</v>
      </c>
      <c r="C96" s="7">
        <v>0</v>
      </c>
      <c r="D96" s="7"/>
      <c r="E96" s="7">
        <v>-14300374078</v>
      </c>
      <c r="F96" s="7"/>
      <c r="G96" s="7">
        <v>0</v>
      </c>
      <c r="H96" s="7"/>
      <c r="I96" s="7">
        <f t="shared" si="3"/>
        <v>-14300374078</v>
      </c>
      <c r="K96" s="9">
        <f t="shared" si="5"/>
        <v>3.7274183498350731E-2</v>
      </c>
      <c r="M96" s="7">
        <v>7714382098</v>
      </c>
      <c r="N96" s="7"/>
      <c r="O96" s="7">
        <v>-37117921253</v>
      </c>
      <c r="P96" s="7"/>
      <c r="Q96" s="7">
        <v>0</v>
      </c>
      <c r="R96" s="7"/>
      <c r="S96" s="7">
        <f t="shared" si="4"/>
        <v>-29403539155</v>
      </c>
      <c r="U96" s="9">
        <v>1.5252306000308189E-2</v>
      </c>
    </row>
    <row r="97" spans="1:21">
      <c r="A97" s="1" t="s">
        <v>29</v>
      </c>
      <c r="C97" s="7">
        <v>0</v>
      </c>
      <c r="D97" s="7"/>
      <c r="E97" s="7">
        <v>4087667847</v>
      </c>
      <c r="F97" s="7"/>
      <c r="G97" s="7">
        <v>0</v>
      </c>
      <c r="H97" s="7"/>
      <c r="I97" s="7">
        <f t="shared" si="3"/>
        <v>4087667847</v>
      </c>
      <c r="K97" s="9">
        <f t="shared" si="5"/>
        <v>-1.0654580123451947E-2</v>
      </c>
      <c r="M97" s="7">
        <v>14021706400</v>
      </c>
      <c r="N97" s="7"/>
      <c r="O97" s="7">
        <v>-30378591116</v>
      </c>
      <c r="P97" s="7"/>
      <c r="Q97" s="7">
        <v>0</v>
      </c>
      <c r="R97" s="7"/>
      <c r="S97" s="7">
        <f t="shared" si="4"/>
        <v>-16356884716</v>
      </c>
      <c r="U97" s="9">
        <v>8.4847000759013264E-3</v>
      </c>
    </row>
    <row r="98" spans="1:21">
      <c r="A98" s="1" t="s">
        <v>84</v>
      </c>
      <c r="C98" s="7">
        <v>0</v>
      </c>
      <c r="D98" s="7"/>
      <c r="E98" s="7">
        <v>417358325</v>
      </c>
      <c r="F98" s="7"/>
      <c r="G98" s="7">
        <v>0</v>
      </c>
      <c r="H98" s="7"/>
      <c r="I98" s="7">
        <f t="shared" si="3"/>
        <v>417358325</v>
      </c>
      <c r="K98" s="9">
        <f t="shared" si="5"/>
        <v>-1.087852017420093E-3</v>
      </c>
      <c r="M98" s="7">
        <v>9622679700</v>
      </c>
      <c r="N98" s="7"/>
      <c r="O98" s="7">
        <v>-35950015661</v>
      </c>
      <c r="P98" s="7"/>
      <c r="Q98" s="7">
        <v>0</v>
      </c>
      <c r="R98" s="7"/>
      <c r="S98" s="7">
        <f t="shared" si="4"/>
        <v>-26327335961</v>
      </c>
      <c r="U98" s="9">
        <v>1.365660719049213E-2</v>
      </c>
    </row>
    <row r="99" spans="1:21">
      <c r="A99" s="1" t="s">
        <v>25</v>
      </c>
      <c r="C99" s="7">
        <v>0</v>
      </c>
      <c r="D99" s="7"/>
      <c r="E99" s="7">
        <v>-13583838400</v>
      </c>
      <c r="F99" s="7"/>
      <c r="G99" s="7">
        <v>0</v>
      </c>
      <c r="H99" s="7"/>
      <c r="I99" s="7">
        <f t="shared" si="3"/>
        <v>-13583838400</v>
      </c>
      <c r="K99" s="9">
        <f t="shared" si="5"/>
        <v>3.5406520303023853E-2</v>
      </c>
      <c r="M99" s="7">
        <v>40800000000</v>
      </c>
      <c r="N99" s="7"/>
      <c r="O99" s="7">
        <v>-83747863600</v>
      </c>
      <c r="P99" s="7"/>
      <c r="Q99" s="7">
        <v>0</v>
      </c>
      <c r="R99" s="7"/>
      <c r="S99" s="7">
        <f t="shared" si="4"/>
        <v>-42947863600</v>
      </c>
      <c r="U99" s="9">
        <v>2.2278065039504177E-2</v>
      </c>
    </row>
    <row r="100" spans="1:21">
      <c r="A100" s="1" t="s">
        <v>78</v>
      </c>
      <c r="C100" s="7">
        <v>0</v>
      </c>
      <c r="D100" s="7"/>
      <c r="E100" s="7">
        <v>9117819051</v>
      </c>
      <c r="F100" s="7"/>
      <c r="G100" s="7">
        <v>0</v>
      </c>
      <c r="H100" s="7"/>
      <c r="I100" s="7">
        <f t="shared" si="3"/>
        <v>9117819051</v>
      </c>
      <c r="K100" s="9">
        <f t="shared" si="5"/>
        <v>-2.376576015130813E-2</v>
      </c>
      <c r="M100" s="7">
        <v>121075611360</v>
      </c>
      <c r="N100" s="7"/>
      <c r="O100" s="7">
        <v>13676728577</v>
      </c>
      <c r="P100" s="7"/>
      <c r="Q100" s="7">
        <v>0</v>
      </c>
      <c r="R100" s="7"/>
      <c r="S100" s="7">
        <f t="shared" si="4"/>
        <v>134752339937</v>
      </c>
      <c r="U100" s="9">
        <v>-6.9899202002258909E-2</v>
      </c>
    </row>
    <row r="101" spans="1:21">
      <c r="A101" s="1" t="s">
        <v>87</v>
      </c>
      <c r="C101" s="7">
        <v>0</v>
      </c>
      <c r="D101" s="7"/>
      <c r="E101" s="7">
        <v>2146172819</v>
      </c>
      <c r="F101" s="7"/>
      <c r="G101" s="7">
        <v>0</v>
      </c>
      <c r="H101" s="7"/>
      <c r="I101" s="7">
        <f t="shared" si="3"/>
        <v>2146172819</v>
      </c>
      <c r="K101" s="9">
        <f t="shared" si="5"/>
        <v>-5.5940382425133557E-3</v>
      </c>
      <c r="M101" s="7">
        <v>2087469000</v>
      </c>
      <c r="N101" s="7"/>
      <c r="O101" s="7">
        <v>-1934756013</v>
      </c>
      <c r="P101" s="7"/>
      <c r="Q101" s="7">
        <v>0</v>
      </c>
      <c r="R101" s="7"/>
      <c r="S101" s="7">
        <f t="shared" si="4"/>
        <v>152712987</v>
      </c>
      <c r="U101" s="9">
        <v>-7.9215811255462675E-5</v>
      </c>
    </row>
    <row r="102" spans="1:21">
      <c r="A102" s="1" t="s">
        <v>27</v>
      </c>
      <c r="C102" s="7">
        <v>0</v>
      </c>
      <c r="D102" s="7"/>
      <c r="E102" s="7">
        <v>-10053307838</v>
      </c>
      <c r="F102" s="7"/>
      <c r="G102" s="7">
        <v>0</v>
      </c>
      <c r="H102" s="7"/>
      <c r="I102" s="7">
        <f t="shared" si="3"/>
        <v>-10053307838</v>
      </c>
      <c r="K102" s="9">
        <f t="shared" si="5"/>
        <v>2.6204128582587954E-2</v>
      </c>
      <c r="M102" s="7">
        <v>15123576600</v>
      </c>
      <c r="N102" s="7"/>
      <c r="O102" s="7">
        <v>-42875781316</v>
      </c>
      <c r="P102" s="7"/>
      <c r="Q102" s="7">
        <v>0</v>
      </c>
      <c r="R102" s="7"/>
      <c r="S102" s="7">
        <f t="shared" si="4"/>
        <v>-27752204716</v>
      </c>
      <c r="U102" s="9">
        <v>1.439572006214257E-2</v>
      </c>
    </row>
    <row r="103" spans="1:21">
      <c r="A103" s="1" t="s">
        <v>98</v>
      </c>
      <c r="C103" s="7">
        <v>0</v>
      </c>
      <c r="D103" s="7"/>
      <c r="E103" s="7">
        <v>-4596331531</v>
      </c>
      <c r="F103" s="7"/>
      <c r="G103" s="7">
        <v>0</v>
      </c>
      <c r="H103" s="7"/>
      <c r="I103" s="7">
        <f t="shared" si="3"/>
        <v>-4596331531</v>
      </c>
      <c r="K103" s="9">
        <f t="shared" si="5"/>
        <v>1.1980421209352742E-2</v>
      </c>
      <c r="M103" s="7">
        <v>1317425250</v>
      </c>
      <c r="N103" s="7"/>
      <c r="O103" s="7">
        <v>-14859665982</v>
      </c>
      <c r="P103" s="7"/>
      <c r="Q103" s="7">
        <v>0</v>
      </c>
      <c r="R103" s="7"/>
      <c r="S103" s="7">
        <f t="shared" si="4"/>
        <v>-13542240732</v>
      </c>
      <c r="U103" s="9">
        <v>7.0246781683482541E-3</v>
      </c>
    </row>
    <row r="104" spans="1:21">
      <c r="A104" s="1" t="s">
        <v>36</v>
      </c>
      <c r="C104" s="7">
        <v>0</v>
      </c>
      <c r="D104" s="7"/>
      <c r="E104" s="7">
        <v>-5919538414</v>
      </c>
      <c r="F104" s="7"/>
      <c r="G104" s="7">
        <v>0</v>
      </c>
      <c r="H104" s="7"/>
      <c r="I104" s="7">
        <f t="shared" si="3"/>
        <v>-5919538414</v>
      </c>
      <c r="K104" s="9">
        <f t="shared" si="5"/>
        <v>1.5429383865448561E-2</v>
      </c>
      <c r="M104" s="7">
        <v>33424828800</v>
      </c>
      <c r="N104" s="7"/>
      <c r="O104" s="7">
        <v>24275194927</v>
      </c>
      <c r="P104" s="7"/>
      <c r="Q104" s="7">
        <v>0</v>
      </c>
      <c r="R104" s="7"/>
      <c r="S104" s="7">
        <f t="shared" si="4"/>
        <v>57700023727</v>
      </c>
      <c r="U104" s="9">
        <v>-2.9930356800589267E-2</v>
      </c>
    </row>
    <row r="105" spans="1:21">
      <c r="A105" s="1" t="s">
        <v>32</v>
      </c>
      <c r="C105" s="7">
        <v>0</v>
      </c>
      <c r="D105" s="7"/>
      <c r="E105" s="7">
        <v>4718701513</v>
      </c>
      <c r="F105" s="7"/>
      <c r="G105" s="7">
        <v>0</v>
      </c>
      <c r="H105" s="7"/>
      <c r="I105" s="7">
        <f t="shared" si="3"/>
        <v>4718701513</v>
      </c>
      <c r="K105" s="9">
        <f t="shared" si="5"/>
        <v>-1.2299380779142947E-2</v>
      </c>
      <c r="M105" s="7">
        <v>29385855200</v>
      </c>
      <c r="N105" s="7"/>
      <c r="O105" s="7">
        <v>-3370501079</v>
      </c>
      <c r="P105" s="7"/>
      <c r="Q105" s="7">
        <v>0</v>
      </c>
      <c r="R105" s="7"/>
      <c r="S105" s="7">
        <f t="shared" si="4"/>
        <v>26015354121</v>
      </c>
      <c r="U105" s="9">
        <v>-1.3494774886389716E-2</v>
      </c>
    </row>
    <row r="106" spans="1:21">
      <c r="A106" s="1" t="s">
        <v>53</v>
      </c>
      <c r="C106" s="7">
        <v>0</v>
      </c>
      <c r="D106" s="7"/>
      <c r="E106" s="7">
        <v>13980979568</v>
      </c>
      <c r="F106" s="7"/>
      <c r="G106" s="7">
        <v>0</v>
      </c>
      <c r="H106" s="7"/>
      <c r="I106" s="7">
        <f t="shared" si="3"/>
        <v>13980979568</v>
      </c>
      <c r="K106" s="9">
        <f t="shared" si="5"/>
        <v>-3.6441675935319849E-2</v>
      </c>
      <c r="M106" s="7">
        <v>19534256000</v>
      </c>
      <c r="N106" s="7"/>
      <c r="O106" s="7">
        <v>-65632931856</v>
      </c>
      <c r="P106" s="7"/>
      <c r="Q106" s="7">
        <v>0</v>
      </c>
      <c r="R106" s="7"/>
      <c r="S106" s="7">
        <f t="shared" si="4"/>
        <v>-46098675856</v>
      </c>
      <c r="U106" s="9">
        <v>2.3912465321208408E-2</v>
      </c>
    </row>
    <row r="107" spans="1:21">
      <c r="A107" s="1" t="s">
        <v>22</v>
      </c>
      <c r="C107" s="7">
        <v>10157598511</v>
      </c>
      <c r="D107" s="7"/>
      <c r="E107" s="7">
        <v>-10970454385</v>
      </c>
      <c r="F107" s="7"/>
      <c r="G107" s="7">
        <v>0</v>
      </c>
      <c r="H107" s="7"/>
      <c r="I107" s="7">
        <f t="shared" si="3"/>
        <v>-812855874</v>
      </c>
      <c r="K107" s="9">
        <f t="shared" si="5"/>
        <v>2.118723527085923E-3</v>
      </c>
      <c r="M107" s="7">
        <v>10157598511</v>
      </c>
      <c r="N107" s="7"/>
      <c r="O107" s="7">
        <v>-65184261294</v>
      </c>
      <c r="P107" s="7"/>
      <c r="Q107" s="7">
        <v>0</v>
      </c>
      <c r="R107" s="7"/>
      <c r="S107" s="7">
        <f t="shared" si="4"/>
        <v>-55026662783</v>
      </c>
      <c r="U107" s="9">
        <v>2.8543621722467657E-2</v>
      </c>
    </row>
    <row r="108" spans="1:21">
      <c r="A108" s="1" t="s">
        <v>93</v>
      </c>
      <c r="C108" s="7">
        <v>0</v>
      </c>
      <c r="D108" s="7"/>
      <c r="E108" s="7">
        <v>-3269430373</v>
      </c>
      <c r="F108" s="7"/>
      <c r="G108" s="7">
        <v>0</v>
      </c>
      <c r="H108" s="7"/>
      <c r="I108" s="7">
        <f t="shared" si="3"/>
        <v>-3269430373</v>
      </c>
      <c r="K108" s="9">
        <f t="shared" si="5"/>
        <v>8.5218293586993305E-3</v>
      </c>
      <c r="M108" s="7">
        <v>0</v>
      </c>
      <c r="N108" s="7"/>
      <c r="O108" s="7">
        <v>46996949311</v>
      </c>
      <c r="P108" s="7"/>
      <c r="Q108" s="7">
        <v>0</v>
      </c>
      <c r="R108" s="7"/>
      <c r="S108" s="7">
        <f t="shared" si="4"/>
        <v>46996949311</v>
      </c>
      <c r="U108" s="9">
        <v>-2.4378420849057999E-2</v>
      </c>
    </row>
    <row r="109" spans="1:21">
      <c r="A109" s="1" t="s">
        <v>109</v>
      </c>
      <c r="C109" s="7">
        <v>0</v>
      </c>
      <c r="D109" s="7"/>
      <c r="E109" s="7">
        <v>-4261722527</v>
      </c>
      <c r="F109" s="7"/>
      <c r="G109" s="7">
        <v>0</v>
      </c>
      <c r="H109" s="7"/>
      <c r="I109" s="7">
        <f t="shared" si="3"/>
        <v>-4261722527</v>
      </c>
      <c r="K109" s="9">
        <f t="shared" si="5"/>
        <v>1.1108256792725068E-2</v>
      </c>
      <c r="M109" s="7">
        <v>0</v>
      </c>
      <c r="N109" s="7"/>
      <c r="O109" s="7">
        <v>881107259</v>
      </c>
      <c r="P109" s="7"/>
      <c r="Q109" s="7">
        <v>0</v>
      </c>
      <c r="R109" s="7"/>
      <c r="S109" s="7">
        <f t="shared" si="4"/>
        <v>881107259</v>
      </c>
      <c r="U109" s="9">
        <v>-4.5705101901229964E-4</v>
      </c>
    </row>
    <row r="110" spans="1:21">
      <c r="A110" s="1" t="s">
        <v>83</v>
      </c>
      <c r="C110" s="7">
        <v>0</v>
      </c>
      <c r="D110" s="7"/>
      <c r="E110" s="7">
        <v>-29225070000</v>
      </c>
      <c r="F110" s="7"/>
      <c r="G110" s="7">
        <v>0</v>
      </c>
      <c r="H110" s="7"/>
      <c r="I110" s="7">
        <f t="shared" si="3"/>
        <v>-29225070000</v>
      </c>
      <c r="K110" s="9">
        <f t="shared" si="5"/>
        <v>7.6175673167040422E-2</v>
      </c>
      <c r="M110" s="7">
        <v>0</v>
      </c>
      <c r="N110" s="7"/>
      <c r="O110" s="7">
        <v>6513759000</v>
      </c>
      <c r="P110" s="7"/>
      <c r="Q110" s="7">
        <v>0</v>
      </c>
      <c r="R110" s="7"/>
      <c r="S110" s="7">
        <f t="shared" si="4"/>
        <v>6513759000</v>
      </c>
      <c r="U110" s="9">
        <v>-3.3788397021372605E-3</v>
      </c>
    </row>
    <row r="111" spans="1:21">
      <c r="A111" s="1" t="s">
        <v>44</v>
      </c>
      <c r="C111" s="7">
        <v>0</v>
      </c>
      <c r="D111" s="7"/>
      <c r="E111" s="7">
        <v>85378168918</v>
      </c>
      <c r="F111" s="7"/>
      <c r="G111" s="7">
        <v>0</v>
      </c>
      <c r="H111" s="7"/>
      <c r="I111" s="7">
        <f t="shared" si="3"/>
        <v>85378168918</v>
      </c>
      <c r="K111" s="9">
        <f t="shared" si="5"/>
        <v>-0.2225397404043151</v>
      </c>
      <c r="M111" s="7">
        <v>0</v>
      </c>
      <c r="N111" s="7"/>
      <c r="O111" s="7">
        <v>4063513551</v>
      </c>
      <c r="P111" s="7"/>
      <c r="Q111" s="7">
        <v>0</v>
      </c>
      <c r="R111" s="7"/>
      <c r="S111" s="7">
        <f t="shared" si="4"/>
        <v>4063513551</v>
      </c>
      <c r="U111" s="9">
        <v>-2.107839868851697E-3</v>
      </c>
    </row>
    <row r="112" spans="1:21">
      <c r="A112" s="1" t="s">
        <v>80</v>
      </c>
      <c r="C112" s="7">
        <v>0</v>
      </c>
      <c r="D112" s="7"/>
      <c r="E112" s="7">
        <v>28443780428</v>
      </c>
      <c r="F112" s="7"/>
      <c r="G112" s="7">
        <v>0</v>
      </c>
      <c r="H112" s="7"/>
      <c r="I112" s="7">
        <f t="shared" si="3"/>
        <v>28443780428</v>
      </c>
      <c r="K112" s="9">
        <f t="shared" si="5"/>
        <v>-7.413922777664482E-2</v>
      </c>
      <c r="M112" s="7">
        <v>0</v>
      </c>
      <c r="N112" s="7"/>
      <c r="O112" s="7">
        <v>24618354970</v>
      </c>
      <c r="P112" s="7"/>
      <c r="Q112" s="7">
        <v>0</v>
      </c>
      <c r="R112" s="7"/>
      <c r="S112" s="7">
        <f t="shared" si="4"/>
        <v>24618354970</v>
      </c>
      <c r="U112" s="9">
        <v>-1.277011863256595E-2</v>
      </c>
    </row>
    <row r="113" spans="1:21">
      <c r="A113" s="1" t="s">
        <v>73</v>
      </c>
      <c r="C113" s="7">
        <v>0</v>
      </c>
      <c r="D113" s="7"/>
      <c r="E113" s="7">
        <v>-2701231470</v>
      </c>
      <c r="F113" s="7"/>
      <c r="G113" s="7">
        <v>0</v>
      </c>
      <c r="H113" s="7"/>
      <c r="I113" s="7">
        <f t="shared" si="3"/>
        <v>-2701231470</v>
      </c>
      <c r="K113" s="9">
        <f t="shared" si="5"/>
        <v>7.0408086484393074E-3</v>
      </c>
      <c r="M113" s="7">
        <v>0</v>
      </c>
      <c r="N113" s="7"/>
      <c r="O113" s="7">
        <v>24182453160</v>
      </c>
      <c r="P113" s="7"/>
      <c r="Q113" s="7">
        <v>0</v>
      </c>
      <c r="R113" s="7"/>
      <c r="S113" s="7">
        <f t="shared" si="4"/>
        <v>24182453160</v>
      </c>
      <c r="U113" s="9">
        <v>-1.254400613103473E-2</v>
      </c>
    </row>
    <row r="114" spans="1:21">
      <c r="A114" s="1" t="s">
        <v>43</v>
      </c>
      <c r="C114" s="7">
        <v>0</v>
      </c>
      <c r="D114" s="7"/>
      <c r="E114" s="7">
        <v>1004164723</v>
      </c>
      <c r="F114" s="7"/>
      <c r="G114" s="7">
        <v>0</v>
      </c>
      <c r="H114" s="7"/>
      <c r="I114" s="7">
        <f t="shared" si="3"/>
        <v>1004164723</v>
      </c>
      <c r="K114" s="9">
        <f t="shared" si="5"/>
        <v>-2.6173734997082874E-3</v>
      </c>
      <c r="M114" s="7">
        <v>0</v>
      </c>
      <c r="N114" s="7"/>
      <c r="O114" s="7">
        <v>4898869</v>
      </c>
      <c r="P114" s="7"/>
      <c r="Q114" s="7">
        <v>0</v>
      </c>
      <c r="R114" s="7"/>
      <c r="S114" s="7">
        <f t="shared" si="4"/>
        <v>4898869</v>
      </c>
      <c r="U114" s="9">
        <v>-2.5411583500048834E-6</v>
      </c>
    </row>
    <row r="115" spans="1:21">
      <c r="A115" s="1" t="s">
        <v>75</v>
      </c>
      <c r="C115" s="7">
        <v>0</v>
      </c>
      <c r="D115" s="7"/>
      <c r="E115" s="7">
        <v>9337335112</v>
      </c>
      <c r="F115" s="7"/>
      <c r="G115" s="7">
        <v>0</v>
      </c>
      <c r="H115" s="7"/>
      <c r="I115" s="7">
        <f t="shared" si="3"/>
        <v>9337335112</v>
      </c>
      <c r="K115" s="9">
        <f t="shared" si="5"/>
        <v>-2.4337932731823834E-2</v>
      </c>
      <c r="M115" s="7">
        <v>0</v>
      </c>
      <c r="N115" s="7"/>
      <c r="O115" s="7">
        <v>41317707872</v>
      </c>
      <c r="P115" s="7"/>
      <c r="Q115" s="7">
        <v>0</v>
      </c>
      <c r="R115" s="7"/>
      <c r="S115" s="7">
        <f t="shared" si="4"/>
        <v>41317707872</v>
      </c>
      <c r="U115" s="9">
        <v>-2.1432464995899115E-2</v>
      </c>
    </row>
    <row r="116" spans="1:21">
      <c r="A116" s="1" t="s">
        <v>49</v>
      </c>
      <c r="C116" s="7">
        <v>0</v>
      </c>
      <c r="D116" s="7"/>
      <c r="E116" s="7">
        <v>-4049996151</v>
      </c>
      <c r="F116" s="7"/>
      <c r="G116" s="7">
        <v>0</v>
      </c>
      <c r="H116" s="7"/>
      <c r="I116" s="7">
        <f t="shared" si="3"/>
        <v>-4049996151</v>
      </c>
      <c r="K116" s="9">
        <f t="shared" si="5"/>
        <v>1.0556388166952131E-2</v>
      </c>
      <c r="M116" s="7">
        <v>0</v>
      </c>
      <c r="N116" s="7"/>
      <c r="O116" s="7">
        <v>3935345093</v>
      </c>
      <c r="P116" s="7"/>
      <c r="Q116" s="7">
        <v>0</v>
      </c>
      <c r="R116" s="7"/>
      <c r="S116" s="7">
        <f t="shared" si="4"/>
        <v>3935345093</v>
      </c>
      <c r="U116" s="9">
        <v>-2.0413558809651154E-3</v>
      </c>
    </row>
    <row r="117" spans="1:21">
      <c r="A117" s="1" t="s">
        <v>60</v>
      </c>
      <c r="C117" s="7">
        <v>0</v>
      </c>
      <c r="D117" s="7"/>
      <c r="E117" s="7">
        <v>0</v>
      </c>
      <c r="F117" s="7"/>
      <c r="G117" s="7">
        <v>0</v>
      </c>
      <c r="H117" s="7"/>
      <c r="I117" s="7">
        <f t="shared" si="3"/>
        <v>0</v>
      </c>
      <c r="K117" s="9">
        <f t="shared" si="5"/>
        <v>0</v>
      </c>
      <c r="M117" s="7">
        <v>0</v>
      </c>
      <c r="N117" s="7"/>
      <c r="O117" s="7">
        <v>5885541540</v>
      </c>
      <c r="P117" s="7"/>
      <c r="Q117" s="7">
        <v>0</v>
      </c>
      <c r="R117" s="7"/>
      <c r="S117" s="7">
        <f t="shared" si="4"/>
        <v>5885541540</v>
      </c>
      <c r="U117" s="9">
        <v>-3.0529685583900283E-3</v>
      </c>
    </row>
    <row r="118" spans="1:21">
      <c r="A118" s="1" t="s">
        <v>46</v>
      </c>
      <c r="C118" s="7">
        <v>0</v>
      </c>
      <c r="D118" s="7"/>
      <c r="E118" s="7">
        <v>5929782695</v>
      </c>
      <c r="F118" s="7"/>
      <c r="G118" s="7">
        <v>0</v>
      </c>
      <c r="H118" s="7"/>
      <c r="I118" s="7">
        <f t="shared" si="3"/>
        <v>5929782695</v>
      </c>
      <c r="K118" s="9">
        <f t="shared" si="5"/>
        <v>-1.5456085769029539E-2</v>
      </c>
      <c r="M118" s="7">
        <v>0</v>
      </c>
      <c r="N118" s="7"/>
      <c r="O118" s="7">
        <v>530577448</v>
      </c>
      <c r="P118" s="7"/>
      <c r="Q118" s="7">
        <v>0</v>
      </c>
      <c r="R118" s="7"/>
      <c r="S118" s="7">
        <f t="shared" si="4"/>
        <v>530577448</v>
      </c>
      <c r="U118" s="9">
        <v>-2.7522297744836242E-4</v>
      </c>
    </row>
    <row r="119" spans="1:21">
      <c r="A119" s="1" t="s">
        <v>112</v>
      </c>
      <c r="C119" s="7">
        <v>0</v>
      </c>
      <c r="D119" s="7"/>
      <c r="E119" s="7">
        <v>-643055906</v>
      </c>
      <c r="F119" s="7"/>
      <c r="G119" s="7">
        <v>0</v>
      </c>
      <c r="H119" s="7"/>
      <c r="I119" s="7">
        <f t="shared" si="3"/>
        <v>-643055906</v>
      </c>
      <c r="K119" s="9">
        <f t="shared" si="5"/>
        <v>1.6761368415401936E-3</v>
      </c>
      <c r="M119" s="7">
        <v>0</v>
      </c>
      <c r="N119" s="7"/>
      <c r="O119" s="7">
        <v>-643055906</v>
      </c>
      <c r="P119" s="7"/>
      <c r="Q119" s="7">
        <v>0</v>
      </c>
      <c r="R119" s="7"/>
      <c r="S119" s="7">
        <f t="shared" si="4"/>
        <v>-643055906</v>
      </c>
      <c r="U119" s="9">
        <v>3.3356819401618117E-4</v>
      </c>
    </row>
    <row r="120" spans="1:21">
      <c r="A120" s="1" t="s">
        <v>51</v>
      </c>
      <c r="C120" s="7">
        <v>0</v>
      </c>
      <c r="D120" s="7"/>
      <c r="E120" s="7">
        <v>-104377654168</v>
      </c>
      <c r="F120" s="7"/>
      <c r="G120" s="7">
        <v>0</v>
      </c>
      <c r="H120" s="7"/>
      <c r="I120" s="7">
        <f t="shared" si="3"/>
        <v>-104377654168</v>
      </c>
      <c r="K120" s="9">
        <f t="shared" si="5"/>
        <v>0.27206224210391772</v>
      </c>
      <c r="M120" s="7">
        <v>0</v>
      </c>
      <c r="N120" s="7"/>
      <c r="O120" s="7">
        <v>273280758520</v>
      </c>
      <c r="P120" s="7"/>
      <c r="Q120" s="7">
        <v>0</v>
      </c>
      <c r="R120" s="7"/>
      <c r="S120" s="7">
        <f t="shared" si="4"/>
        <v>273280758520</v>
      </c>
      <c r="U120" s="9">
        <v>-0.14175714464068465</v>
      </c>
    </row>
    <row r="121" spans="1:21">
      <c r="A121" s="1" t="s">
        <v>21</v>
      </c>
      <c r="C121" s="7">
        <v>0</v>
      </c>
      <c r="D121" s="7"/>
      <c r="E121" s="7">
        <v>-11484856080</v>
      </c>
      <c r="F121" s="7"/>
      <c r="G121" s="7">
        <v>0</v>
      </c>
      <c r="H121" s="7"/>
      <c r="I121" s="7">
        <f t="shared" si="3"/>
        <v>-11484856080</v>
      </c>
      <c r="K121" s="9">
        <f t="shared" si="5"/>
        <v>2.9935484949072048E-2</v>
      </c>
      <c r="M121" s="7">
        <v>0</v>
      </c>
      <c r="N121" s="7"/>
      <c r="O121" s="7">
        <v>-8573116965</v>
      </c>
      <c r="P121" s="7"/>
      <c r="Q121" s="7">
        <v>0</v>
      </c>
      <c r="R121" s="7"/>
      <c r="S121" s="7">
        <f t="shared" si="4"/>
        <v>-8573116965</v>
      </c>
      <c r="U121" s="9">
        <v>4.4470770214876682E-3</v>
      </c>
    </row>
    <row r="122" spans="1:21">
      <c r="A122" s="1" t="s">
        <v>42</v>
      </c>
      <c r="C122" s="7">
        <v>0</v>
      </c>
      <c r="D122" s="7"/>
      <c r="E122" s="7">
        <v>86248701491</v>
      </c>
      <c r="F122" s="7"/>
      <c r="G122" s="7">
        <v>0</v>
      </c>
      <c r="H122" s="7"/>
      <c r="I122" s="7">
        <f t="shared" si="3"/>
        <v>86248701491</v>
      </c>
      <c r="K122" s="9">
        <f t="shared" si="5"/>
        <v>-0.22480879928978947</v>
      </c>
      <c r="M122" s="7">
        <v>0</v>
      </c>
      <c r="N122" s="7"/>
      <c r="O122" s="7">
        <v>2918751095</v>
      </c>
      <c r="P122" s="7"/>
      <c r="Q122" s="7">
        <v>0</v>
      </c>
      <c r="R122" s="7"/>
      <c r="S122" s="7">
        <f t="shared" si="4"/>
        <v>2918751095</v>
      </c>
      <c r="U122" s="9">
        <v>-1.5140247099167474E-3</v>
      </c>
    </row>
    <row r="123" spans="1:21">
      <c r="A123" s="1" t="s">
        <v>59</v>
      </c>
      <c r="C123" s="7">
        <v>0</v>
      </c>
      <c r="D123" s="7"/>
      <c r="E123" s="7">
        <v>-1974585756</v>
      </c>
      <c r="F123" s="7"/>
      <c r="G123" s="7">
        <v>0</v>
      </c>
      <c r="H123" s="7"/>
      <c r="I123" s="7">
        <f t="shared" si="3"/>
        <v>-1974585756</v>
      </c>
      <c r="K123" s="9">
        <f t="shared" si="5"/>
        <v>5.146793461550286E-3</v>
      </c>
      <c r="M123" s="7">
        <v>0</v>
      </c>
      <c r="N123" s="7"/>
      <c r="O123" s="7">
        <v>3003137870</v>
      </c>
      <c r="P123" s="7"/>
      <c r="Q123" s="7">
        <v>0</v>
      </c>
      <c r="R123" s="7"/>
      <c r="S123" s="7">
        <f t="shared" si="4"/>
        <v>3003137870</v>
      </c>
      <c r="U123" s="9">
        <v>-1.5577981110673463E-3</v>
      </c>
    </row>
    <row r="124" spans="1:21">
      <c r="A124" s="1" t="s">
        <v>61</v>
      </c>
      <c r="C124" s="7">
        <v>0</v>
      </c>
      <c r="D124" s="7"/>
      <c r="E124" s="7">
        <v>-3161816345</v>
      </c>
      <c r="F124" s="7"/>
      <c r="G124" s="7">
        <v>0</v>
      </c>
      <c r="H124" s="7"/>
      <c r="I124" s="7">
        <f t="shared" si="3"/>
        <v>-3161816345</v>
      </c>
      <c r="K124" s="9">
        <f t="shared" si="5"/>
        <v>8.2413314497082925E-3</v>
      </c>
      <c r="M124" s="7">
        <v>0</v>
      </c>
      <c r="N124" s="7"/>
      <c r="O124" s="7">
        <v>2710128297</v>
      </c>
      <c r="P124" s="7"/>
      <c r="Q124" s="7">
        <v>0</v>
      </c>
      <c r="R124" s="7"/>
      <c r="S124" s="7">
        <f t="shared" si="4"/>
        <v>2710128297</v>
      </c>
      <c r="U124" s="9">
        <v>-1.4058071672269792E-3</v>
      </c>
    </row>
    <row r="125" spans="1:21">
      <c r="A125" s="1" t="s">
        <v>18</v>
      </c>
      <c r="C125" s="7">
        <v>0</v>
      </c>
      <c r="D125" s="7"/>
      <c r="E125" s="7">
        <v>-2262701766</v>
      </c>
      <c r="F125" s="7"/>
      <c r="G125" s="7">
        <v>0</v>
      </c>
      <c r="H125" s="7"/>
      <c r="I125" s="7">
        <f t="shared" si="3"/>
        <v>-2262701766</v>
      </c>
      <c r="K125" s="9">
        <f t="shared" si="5"/>
        <v>5.897773049005569E-3</v>
      </c>
      <c r="M125" s="7">
        <v>0</v>
      </c>
      <c r="N125" s="7"/>
      <c r="O125" s="7">
        <v>18767249789</v>
      </c>
      <c r="P125" s="7"/>
      <c r="Q125" s="7">
        <v>0</v>
      </c>
      <c r="R125" s="7"/>
      <c r="S125" s="7">
        <f t="shared" si="4"/>
        <v>18767249789</v>
      </c>
      <c r="U125" s="9">
        <v>-9.735013021973998E-3</v>
      </c>
    </row>
    <row r="126" spans="1:21" ht="24.75" thickBot="1">
      <c r="A126" s="1" t="s">
        <v>45</v>
      </c>
      <c r="C126" s="7">
        <v>0</v>
      </c>
      <c r="D126" s="7"/>
      <c r="E126" s="7">
        <v>1017946375</v>
      </c>
      <c r="F126" s="7"/>
      <c r="G126" s="7">
        <v>0</v>
      </c>
      <c r="H126" s="7"/>
      <c r="I126" s="7">
        <f t="shared" si="3"/>
        <v>1017946375</v>
      </c>
      <c r="K126" s="9">
        <f t="shared" si="5"/>
        <v>-2.6532956247349816E-3</v>
      </c>
      <c r="M126" s="7">
        <v>0</v>
      </c>
      <c r="N126" s="7"/>
      <c r="O126" s="7">
        <v>66072806</v>
      </c>
      <c r="P126" s="7"/>
      <c r="Q126" s="7">
        <v>0</v>
      </c>
      <c r="R126" s="7"/>
      <c r="S126" s="7">
        <f t="shared" si="4"/>
        <v>66072806</v>
      </c>
      <c r="U126" s="9">
        <v>-3.4273515514530547E-5</v>
      </c>
    </row>
    <row r="127" spans="1:21" ht="24.75" thickBot="1">
      <c r="A127" s="1" t="s">
        <v>115</v>
      </c>
      <c r="C127" s="15">
        <f>SUM(C8:C126)</f>
        <v>664052367503</v>
      </c>
      <c r="D127" s="7"/>
      <c r="E127" s="15">
        <f>SUM(E8:E126)</f>
        <v>-1049945971548</v>
      </c>
      <c r="F127" s="7"/>
      <c r="G127" s="15">
        <f>SUM(G8:G126)</f>
        <v>2240020362</v>
      </c>
      <c r="H127" s="7"/>
      <c r="I127" s="15">
        <f>SUM(I8:I126)</f>
        <v>-383653583683</v>
      </c>
      <c r="K127" s="10">
        <f>SUM(K8:K126)</f>
        <v>1.0000000000000002</v>
      </c>
      <c r="M127" s="15">
        <f>SUM(M8:M126)</f>
        <v>3927389040138</v>
      </c>
      <c r="N127" s="7"/>
      <c r="O127" s="15">
        <f>SUM(O8:O126)</f>
        <v>-5388594380489</v>
      </c>
      <c r="P127" s="7"/>
      <c r="Q127" s="15">
        <f>SUM(Q8:Q126)</f>
        <v>-466604077740</v>
      </c>
      <c r="R127" s="7"/>
      <c r="S127" s="15">
        <f>SUM(S8:S126)</f>
        <v>-1927809418091</v>
      </c>
      <c r="U127" s="10">
        <f>SUM(U8:U126)</f>
        <v>1.0000000000000002</v>
      </c>
    </row>
    <row r="128" spans="1:21" ht="24.75" thickTop="1">
      <c r="C128" s="3"/>
      <c r="E128" s="14"/>
      <c r="G128" s="14"/>
      <c r="M128" s="14"/>
      <c r="O128" s="14"/>
      <c r="Q128" s="14"/>
    </row>
  </sheetData>
  <autoFilter ref="A7:A127" xr:uid="{00000000-0001-0000-0A00-000000000000}"/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8"/>
  <sheetViews>
    <sheetView rightToLeft="1" topLeftCell="A28" workbookViewId="0">
      <selection activeCell="K44" sqref="K44"/>
    </sheetView>
  </sheetViews>
  <sheetFormatPr defaultRowHeight="24"/>
  <cols>
    <col min="1" max="1" width="32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0" style="1" customWidth="1"/>
    <col min="10" max="10" width="1" style="1" customWidth="1"/>
    <col min="11" max="11" width="21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1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>
      <c r="A3" s="20" t="s">
        <v>171</v>
      </c>
      <c r="B3" s="20" t="s">
        <v>171</v>
      </c>
      <c r="C3" s="20" t="s">
        <v>171</v>
      </c>
      <c r="D3" s="20" t="s">
        <v>171</v>
      </c>
      <c r="E3" s="20" t="s">
        <v>171</v>
      </c>
      <c r="F3" s="20" t="s">
        <v>171</v>
      </c>
      <c r="G3" s="20" t="s">
        <v>171</v>
      </c>
      <c r="H3" s="20" t="s">
        <v>171</v>
      </c>
      <c r="I3" s="20" t="s">
        <v>171</v>
      </c>
      <c r="J3" s="20" t="s">
        <v>171</v>
      </c>
      <c r="K3" s="20" t="s">
        <v>171</v>
      </c>
      <c r="L3" s="20" t="s">
        <v>171</v>
      </c>
      <c r="M3" s="20" t="s">
        <v>171</v>
      </c>
      <c r="N3" s="20" t="s">
        <v>171</v>
      </c>
      <c r="O3" s="20" t="s">
        <v>171</v>
      </c>
      <c r="P3" s="20" t="s">
        <v>171</v>
      </c>
      <c r="Q3" s="20" t="s">
        <v>171</v>
      </c>
    </row>
    <row r="4" spans="1:17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>
      <c r="A6" s="19" t="s">
        <v>175</v>
      </c>
      <c r="C6" s="19" t="s">
        <v>173</v>
      </c>
      <c r="D6" s="19" t="s">
        <v>173</v>
      </c>
      <c r="E6" s="19" t="s">
        <v>173</v>
      </c>
      <c r="F6" s="19" t="s">
        <v>173</v>
      </c>
      <c r="G6" s="19" t="s">
        <v>173</v>
      </c>
      <c r="H6" s="19" t="s">
        <v>173</v>
      </c>
      <c r="I6" s="19" t="s">
        <v>173</v>
      </c>
      <c r="K6" s="19" t="s">
        <v>174</v>
      </c>
      <c r="L6" s="19" t="s">
        <v>174</v>
      </c>
      <c r="M6" s="19" t="s">
        <v>174</v>
      </c>
      <c r="N6" s="19" t="s">
        <v>174</v>
      </c>
      <c r="O6" s="19" t="s">
        <v>174</v>
      </c>
      <c r="P6" s="19" t="s">
        <v>174</v>
      </c>
      <c r="Q6" s="19" t="s">
        <v>174</v>
      </c>
    </row>
    <row r="7" spans="1:17" ht="24.75">
      <c r="A7" s="19" t="s">
        <v>175</v>
      </c>
      <c r="C7" s="19" t="s">
        <v>287</v>
      </c>
      <c r="E7" s="19" t="s">
        <v>284</v>
      </c>
      <c r="G7" s="19" t="s">
        <v>285</v>
      </c>
      <c r="I7" s="19" t="s">
        <v>288</v>
      </c>
      <c r="K7" s="19" t="s">
        <v>287</v>
      </c>
      <c r="M7" s="19" t="s">
        <v>284</v>
      </c>
      <c r="O7" s="19" t="s">
        <v>285</v>
      </c>
      <c r="Q7" s="19" t="s">
        <v>288</v>
      </c>
    </row>
    <row r="8" spans="1:17">
      <c r="A8" s="1" t="s">
        <v>300</v>
      </c>
      <c r="C8" s="7">
        <v>0</v>
      </c>
      <c r="D8" s="7"/>
      <c r="E8" s="7">
        <v>0</v>
      </c>
      <c r="F8" s="7"/>
      <c r="G8" s="7">
        <v>10774556</v>
      </c>
      <c r="H8" s="7"/>
      <c r="I8" s="7">
        <f>C8+E8+G8</f>
        <v>10774556</v>
      </c>
      <c r="J8" s="7"/>
      <c r="K8" s="7">
        <v>0</v>
      </c>
      <c r="L8" s="7"/>
      <c r="M8" s="7">
        <v>0</v>
      </c>
      <c r="N8" s="7"/>
      <c r="O8" s="7">
        <v>10774556</v>
      </c>
      <c r="P8" s="7"/>
      <c r="Q8" s="7">
        <f>K8+M8+O8</f>
        <v>10774556</v>
      </c>
    </row>
    <row r="9" spans="1:17">
      <c r="A9" s="1" t="s">
        <v>143</v>
      </c>
      <c r="C9" s="7">
        <v>3113822983</v>
      </c>
      <c r="D9" s="7"/>
      <c r="E9" s="7">
        <v>-1845717856</v>
      </c>
      <c r="F9" s="7"/>
      <c r="G9" s="7">
        <v>1725180119</v>
      </c>
      <c r="H9" s="7"/>
      <c r="I9" s="7">
        <f t="shared" ref="I9:I37" si="0">C9+E9+G9</f>
        <v>2993285246</v>
      </c>
      <c r="J9" s="7"/>
      <c r="K9" s="7">
        <v>20040474887</v>
      </c>
      <c r="L9" s="7"/>
      <c r="M9" s="7">
        <v>1881780911</v>
      </c>
      <c r="N9" s="7"/>
      <c r="O9" s="7">
        <v>1725180119</v>
      </c>
      <c r="P9" s="7"/>
      <c r="Q9" s="7">
        <f t="shared" ref="Q9:Q37" si="1">K9+M9+O9</f>
        <v>23647435917</v>
      </c>
    </row>
    <row r="10" spans="1:17">
      <c r="A10" s="1" t="s">
        <v>132</v>
      </c>
      <c r="C10" s="7">
        <v>0</v>
      </c>
      <c r="D10" s="7"/>
      <c r="E10" s="7">
        <v>-2401965736</v>
      </c>
      <c r="F10" s="7"/>
      <c r="G10" s="7">
        <v>3162212604</v>
      </c>
      <c r="H10" s="7"/>
      <c r="I10" s="7">
        <f t="shared" si="0"/>
        <v>760246868</v>
      </c>
      <c r="J10" s="7"/>
      <c r="K10" s="7">
        <v>0</v>
      </c>
      <c r="L10" s="7"/>
      <c r="M10" s="7">
        <v>4649315699</v>
      </c>
      <c r="N10" s="7"/>
      <c r="O10" s="7">
        <v>11790730877</v>
      </c>
      <c r="P10" s="7"/>
      <c r="Q10" s="7">
        <f t="shared" si="1"/>
        <v>16440046576</v>
      </c>
    </row>
    <row r="11" spans="1:17">
      <c r="A11" s="1" t="s">
        <v>129</v>
      </c>
      <c r="C11" s="7">
        <v>0</v>
      </c>
      <c r="D11" s="7"/>
      <c r="E11" s="7">
        <v>0</v>
      </c>
      <c r="F11" s="7"/>
      <c r="G11" s="7">
        <v>506597187</v>
      </c>
      <c r="H11" s="7"/>
      <c r="I11" s="7">
        <f t="shared" si="0"/>
        <v>506597187</v>
      </c>
      <c r="J11" s="7"/>
      <c r="K11" s="7">
        <v>0</v>
      </c>
      <c r="L11" s="7"/>
      <c r="M11" s="7">
        <v>0</v>
      </c>
      <c r="N11" s="7"/>
      <c r="O11" s="7">
        <v>3285776348</v>
      </c>
      <c r="P11" s="7"/>
      <c r="Q11" s="7">
        <f t="shared" si="1"/>
        <v>3285776348</v>
      </c>
    </row>
    <row r="12" spans="1:17">
      <c r="A12" s="1" t="s">
        <v>135</v>
      </c>
      <c r="C12" s="7">
        <v>1497593830</v>
      </c>
      <c r="D12" s="7"/>
      <c r="E12" s="7">
        <v>0</v>
      </c>
      <c r="F12" s="7"/>
      <c r="G12" s="7">
        <v>-2125498836</v>
      </c>
      <c r="H12" s="7"/>
      <c r="I12" s="7">
        <f t="shared" si="0"/>
        <v>-627905006</v>
      </c>
      <c r="J12" s="7"/>
      <c r="K12" s="7">
        <v>14616457321</v>
      </c>
      <c r="L12" s="7"/>
      <c r="M12" s="7">
        <v>0</v>
      </c>
      <c r="N12" s="7"/>
      <c r="O12" s="7">
        <v>-2125498836</v>
      </c>
      <c r="P12" s="7"/>
      <c r="Q12" s="7">
        <f t="shared" si="1"/>
        <v>12490958485</v>
      </c>
    </row>
    <row r="13" spans="1:17">
      <c r="A13" s="1" t="s">
        <v>266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0</v>
      </c>
      <c r="L13" s="7"/>
      <c r="M13" s="7">
        <v>0</v>
      </c>
      <c r="N13" s="7"/>
      <c r="O13" s="7">
        <v>3955132307</v>
      </c>
      <c r="P13" s="7"/>
      <c r="Q13" s="7">
        <f t="shared" si="1"/>
        <v>3955132307</v>
      </c>
    </row>
    <row r="14" spans="1:17">
      <c r="A14" s="1" t="s">
        <v>186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757259633</v>
      </c>
      <c r="L14" s="7"/>
      <c r="M14" s="7">
        <v>0</v>
      </c>
      <c r="N14" s="7"/>
      <c r="O14" s="7">
        <v>384068680</v>
      </c>
      <c r="P14" s="7"/>
      <c r="Q14" s="7">
        <f t="shared" si="1"/>
        <v>1141328313</v>
      </c>
    </row>
    <row r="15" spans="1:17">
      <c r="A15" s="1" t="s">
        <v>267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0</v>
      </c>
      <c r="L15" s="7"/>
      <c r="M15" s="7">
        <v>0</v>
      </c>
      <c r="N15" s="7"/>
      <c r="O15" s="7">
        <v>1646455505</v>
      </c>
      <c r="P15" s="7"/>
      <c r="Q15" s="7">
        <f t="shared" si="1"/>
        <v>1646455505</v>
      </c>
    </row>
    <row r="16" spans="1:17">
      <c r="A16" s="1" t="s">
        <v>268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0</v>
      </c>
      <c r="L16" s="7"/>
      <c r="M16" s="7">
        <v>0</v>
      </c>
      <c r="N16" s="7"/>
      <c r="O16" s="7">
        <v>919043764</v>
      </c>
      <c r="P16" s="7"/>
      <c r="Q16" s="7">
        <f t="shared" si="1"/>
        <v>919043764</v>
      </c>
    </row>
    <row r="17" spans="1:17">
      <c r="A17" s="1" t="s">
        <v>269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0</v>
      </c>
      <c r="L17" s="7"/>
      <c r="M17" s="7">
        <v>0</v>
      </c>
      <c r="N17" s="7"/>
      <c r="O17" s="7">
        <v>3417626734</v>
      </c>
      <c r="P17" s="7"/>
      <c r="Q17" s="7">
        <f t="shared" si="1"/>
        <v>3417626734</v>
      </c>
    </row>
    <row r="18" spans="1:17">
      <c r="A18" s="1" t="s">
        <v>270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0</v>
      </c>
      <c r="L18" s="7"/>
      <c r="M18" s="7">
        <v>0</v>
      </c>
      <c r="N18" s="7"/>
      <c r="O18" s="7">
        <v>485908719</v>
      </c>
      <c r="P18" s="7"/>
      <c r="Q18" s="7">
        <f t="shared" si="1"/>
        <v>485908719</v>
      </c>
    </row>
    <row r="19" spans="1:17">
      <c r="A19" s="1" t="s">
        <v>184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1388679000</v>
      </c>
      <c r="L19" s="7"/>
      <c r="M19" s="7">
        <v>0</v>
      </c>
      <c r="N19" s="7"/>
      <c r="O19" s="7">
        <v>922117463</v>
      </c>
      <c r="P19" s="7"/>
      <c r="Q19" s="7">
        <f t="shared" si="1"/>
        <v>2310796463</v>
      </c>
    </row>
    <row r="20" spans="1:17">
      <c r="A20" s="1" t="s">
        <v>271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69455868</v>
      </c>
      <c r="P20" s="7"/>
      <c r="Q20" s="7">
        <f t="shared" si="1"/>
        <v>69455868</v>
      </c>
    </row>
    <row r="21" spans="1:17">
      <c r="A21" s="1" t="s">
        <v>272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0</v>
      </c>
      <c r="L21" s="7"/>
      <c r="M21" s="7">
        <v>0</v>
      </c>
      <c r="N21" s="7"/>
      <c r="O21" s="7">
        <v>843032</v>
      </c>
      <c r="P21" s="7"/>
      <c r="Q21" s="7">
        <f t="shared" si="1"/>
        <v>843032</v>
      </c>
    </row>
    <row r="22" spans="1:17">
      <c r="A22" s="1" t="s">
        <v>273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0</v>
      </c>
      <c r="L22" s="7"/>
      <c r="M22" s="7">
        <v>0</v>
      </c>
      <c r="N22" s="7"/>
      <c r="O22" s="7">
        <v>8737871</v>
      </c>
      <c r="P22" s="7"/>
      <c r="Q22" s="7">
        <f t="shared" si="1"/>
        <v>8737871</v>
      </c>
    </row>
    <row r="23" spans="1:17">
      <c r="A23" s="1" t="s">
        <v>274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0</v>
      </c>
      <c r="L23" s="7"/>
      <c r="M23" s="7">
        <v>0</v>
      </c>
      <c r="N23" s="7"/>
      <c r="O23" s="7">
        <v>85187559</v>
      </c>
      <c r="P23" s="7"/>
      <c r="Q23" s="7">
        <f t="shared" si="1"/>
        <v>85187559</v>
      </c>
    </row>
    <row r="24" spans="1:17">
      <c r="A24" s="1" t="s">
        <v>140</v>
      </c>
      <c r="C24" s="7">
        <v>591709420</v>
      </c>
      <c r="D24" s="7"/>
      <c r="E24" s="7">
        <v>-34012063</v>
      </c>
      <c r="F24" s="7"/>
      <c r="G24" s="7">
        <v>0</v>
      </c>
      <c r="H24" s="7"/>
      <c r="I24" s="7">
        <f t="shared" si="0"/>
        <v>557697357</v>
      </c>
      <c r="J24" s="7"/>
      <c r="K24" s="7">
        <v>13350636575</v>
      </c>
      <c r="L24" s="7"/>
      <c r="M24" s="7">
        <v>2510665188</v>
      </c>
      <c r="N24" s="7"/>
      <c r="O24" s="7">
        <v>4156386487</v>
      </c>
      <c r="P24" s="7"/>
      <c r="Q24" s="7">
        <f t="shared" si="1"/>
        <v>20017688250</v>
      </c>
    </row>
    <row r="25" spans="1:17">
      <c r="A25" s="1" t="s">
        <v>182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2503821076</v>
      </c>
      <c r="L25" s="7"/>
      <c r="M25" s="7">
        <v>0</v>
      </c>
      <c r="N25" s="7"/>
      <c r="O25" s="7">
        <v>2616307113</v>
      </c>
      <c r="P25" s="7"/>
      <c r="Q25" s="7">
        <f t="shared" si="1"/>
        <v>5120128189</v>
      </c>
    </row>
    <row r="26" spans="1:17">
      <c r="A26" s="1" t="s">
        <v>180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957373476</v>
      </c>
      <c r="L26" s="7"/>
      <c r="M26" s="7">
        <v>0</v>
      </c>
      <c r="N26" s="7"/>
      <c r="O26" s="7">
        <v>521863220</v>
      </c>
      <c r="P26" s="7"/>
      <c r="Q26" s="7">
        <f t="shared" si="1"/>
        <v>1479236696</v>
      </c>
    </row>
    <row r="27" spans="1:17">
      <c r="A27" s="1" t="s">
        <v>275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0</v>
      </c>
      <c r="L27" s="7"/>
      <c r="M27" s="7">
        <v>0</v>
      </c>
      <c r="N27" s="7"/>
      <c r="O27" s="7">
        <v>28259159235</v>
      </c>
      <c r="P27" s="7"/>
      <c r="Q27" s="7">
        <f t="shared" si="1"/>
        <v>28259159235</v>
      </c>
    </row>
    <row r="28" spans="1:17">
      <c r="A28" s="1" t="s">
        <v>276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0</v>
      </c>
      <c r="L28" s="7"/>
      <c r="M28" s="7">
        <v>0</v>
      </c>
      <c r="N28" s="7"/>
      <c r="O28" s="7">
        <v>17052856256</v>
      </c>
      <c r="P28" s="7"/>
      <c r="Q28" s="7">
        <f t="shared" si="1"/>
        <v>17052856256</v>
      </c>
    </row>
    <row r="29" spans="1:17">
      <c r="A29" s="1" t="s">
        <v>277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0</v>
      </c>
      <c r="L29" s="7"/>
      <c r="M29" s="7">
        <v>0</v>
      </c>
      <c r="N29" s="7"/>
      <c r="O29" s="7">
        <v>40865067685</v>
      </c>
      <c r="P29" s="7"/>
      <c r="Q29" s="7">
        <f t="shared" si="1"/>
        <v>40865067685</v>
      </c>
    </row>
    <row r="30" spans="1:17">
      <c r="A30" s="1" t="s">
        <v>278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0</v>
      </c>
      <c r="L30" s="7"/>
      <c r="M30" s="7">
        <v>0</v>
      </c>
      <c r="N30" s="7"/>
      <c r="O30" s="7">
        <v>995975717</v>
      </c>
      <c r="P30" s="7"/>
      <c r="Q30" s="7">
        <f t="shared" si="1"/>
        <v>995975717</v>
      </c>
    </row>
    <row r="31" spans="1:17">
      <c r="A31" s="1" t="s">
        <v>279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0</v>
      </c>
      <c r="L31" s="7"/>
      <c r="M31" s="7">
        <v>0</v>
      </c>
      <c r="N31" s="7"/>
      <c r="O31" s="7">
        <v>40254538445</v>
      </c>
      <c r="P31" s="7"/>
      <c r="Q31" s="7">
        <f t="shared" si="1"/>
        <v>40254538445</v>
      </c>
    </row>
    <row r="32" spans="1:17">
      <c r="A32" s="1" t="s">
        <v>280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0</v>
      </c>
      <c r="L32" s="7"/>
      <c r="M32" s="7">
        <v>0</v>
      </c>
      <c r="N32" s="7"/>
      <c r="O32" s="7">
        <v>46262384139</v>
      </c>
      <c r="P32" s="7"/>
      <c r="Q32" s="7">
        <f t="shared" si="1"/>
        <v>46262384139</v>
      </c>
    </row>
    <row r="33" spans="1:17">
      <c r="A33" s="1" t="s">
        <v>281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0</v>
      </c>
      <c r="L33" s="7"/>
      <c r="M33" s="7">
        <v>0</v>
      </c>
      <c r="N33" s="7"/>
      <c r="O33" s="7">
        <v>3294840663</v>
      </c>
      <c r="P33" s="7"/>
      <c r="Q33" s="7">
        <f t="shared" si="1"/>
        <v>3294840663</v>
      </c>
    </row>
    <row r="34" spans="1:17">
      <c r="A34" s="1" t="s">
        <v>282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0</v>
      </c>
      <c r="L34" s="7"/>
      <c r="M34" s="7">
        <v>0</v>
      </c>
      <c r="N34" s="7"/>
      <c r="O34" s="7">
        <v>1139232493</v>
      </c>
      <c r="P34" s="7"/>
      <c r="Q34" s="7">
        <f t="shared" si="1"/>
        <v>1139232493</v>
      </c>
    </row>
    <row r="35" spans="1:17">
      <c r="A35" s="1" t="s">
        <v>138</v>
      </c>
      <c r="C35" s="7">
        <v>2456951001</v>
      </c>
      <c r="D35" s="7"/>
      <c r="E35" s="7">
        <v>-132939360</v>
      </c>
      <c r="F35" s="7"/>
      <c r="G35" s="7">
        <v>0</v>
      </c>
      <c r="H35" s="7"/>
      <c r="I35" s="7">
        <f t="shared" si="0"/>
        <v>2324011641</v>
      </c>
      <c r="J35" s="7"/>
      <c r="K35" s="7">
        <v>12500671395</v>
      </c>
      <c r="L35" s="7"/>
      <c r="M35" s="7">
        <v>929159020</v>
      </c>
      <c r="N35" s="7"/>
      <c r="O35" s="7">
        <v>-486865288</v>
      </c>
      <c r="P35" s="7"/>
      <c r="Q35" s="7">
        <f t="shared" si="1"/>
        <v>12942965127</v>
      </c>
    </row>
    <row r="36" spans="1:17">
      <c r="A36" s="1" t="s">
        <v>146</v>
      </c>
      <c r="C36" s="7">
        <v>272411130</v>
      </c>
      <c r="D36" s="7"/>
      <c r="E36" s="7">
        <v>40654385</v>
      </c>
      <c r="F36" s="7"/>
      <c r="G36" s="7">
        <v>0</v>
      </c>
      <c r="H36" s="7"/>
      <c r="I36" s="7">
        <f t="shared" si="0"/>
        <v>313065515</v>
      </c>
      <c r="J36" s="7"/>
      <c r="K36" s="7">
        <v>272411130</v>
      </c>
      <c r="L36" s="7"/>
      <c r="M36" s="7">
        <v>40654385</v>
      </c>
      <c r="N36" s="7"/>
      <c r="O36" s="7">
        <v>0</v>
      </c>
      <c r="P36" s="7"/>
      <c r="Q36" s="7">
        <f t="shared" si="1"/>
        <v>313065515</v>
      </c>
    </row>
    <row r="37" spans="1:17">
      <c r="A37" s="1" t="s">
        <v>149</v>
      </c>
      <c r="C37" s="7">
        <v>0</v>
      </c>
      <c r="D37" s="7"/>
      <c r="E37" s="7">
        <v>1072279566</v>
      </c>
      <c r="F37" s="7"/>
      <c r="G37" s="7">
        <v>0</v>
      </c>
      <c r="H37" s="7"/>
      <c r="I37" s="7">
        <f t="shared" si="0"/>
        <v>1072279566</v>
      </c>
      <c r="J37" s="7"/>
      <c r="K37" s="7">
        <v>0</v>
      </c>
      <c r="L37" s="7"/>
      <c r="M37" s="7">
        <v>1072279566</v>
      </c>
      <c r="N37" s="7"/>
      <c r="O37" s="7">
        <v>0</v>
      </c>
      <c r="P37" s="7"/>
      <c r="Q37" s="7">
        <f t="shared" si="1"/>
        <v>1072279566</v>
      </c>
    </row>
    <row r="38" spans="1:17">
      <c r="A38" s="1" t="s">
        <v>115</v>
      </c>
      <c r="C38" s="15">
        <f>SUM(C8:C37)</f>
        <v>7932488364</v>
      </c>
      <c r="D38" s="7"/>
      <c r="E38" s="15">
        <f>SUM(E8:E37)</f>
        <v>-3301701064</v>
      </c>
      <c r="F38" s="7"/>
      <c r="G38" s="15">
        <f>SUM(G8:G37)</f>
        <v>3279265630</v>
      </c>
      <c r="H38" s="7"/>
      <c r="I38" s="15">
        <f>SUM(I8:I37)</f>
        <v>7910052930</v>
      </c>
      <c r="J38" s="7"/>
      <c r="K38" s="15">
        <f>SUM(K8:K37)</f>
        <v>66387784493</v>
      </c>
      <c r="L38" s="7"/>
      <c r="M38" s="15">
        <f>SUM(M8:M37)</f>
        <v>11083854769</v>
      </c>
      <c r="N38" s="7"/>
      <c r="O38" s="15">
        <f>SUM(O8:O37)</f>
        <v>211513286731</v>
      </c>
      <c r="P38" s="7"/>
      <c r="Q38" s="15">
        <f>SUM(Q8:Q37)</f>
        <v>288984925993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rightToLeft="1" workbookViewId="0">
      <selection activeCell="E8" sqref="E8:E10"/>
    </sheetView>
  </sheetViews>
  <sheetFormatPr defaultRowHeight="24"/>
  <cols>
    <col min="1" max="1" width="17.7109375" style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1" ht="24.75">
      <c r="A3" s="20" t="s">
        <v>171</v>
      </c>
      <c r="B3" s="20" t="s">
        <v>171</v>
      </c>
      <c r="C3" s="20" t="s">
        <v>171</v>
      </c>
      <c r="D3" s="20" t="s">
        <v>171</v>
      </c>
      <c r="E3" s="20" t="s">
        <v>171</v>
      </c>
      <c r="F3" s="20" t="s">
        <v>171</v>
      </c>
      <c r="G3" s="20" t="s">
        <v>171</v>
      </c>
      <c r="H3" s="20" t="s">
        <v>171</v>
      </c>
      <c r="I3" s="20" t="s">
        <v>171</v>
      </c>
      <c r="J3" s="20" t="s">
        <v>171</v>
      </c>
      <c r="K3" s="20" t="s">
        <v>171</v>
      </c>
    </row>
    <row r="4" spans="1:11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11" ht="24.75">
      <c r="A6" s="19" t="s">
        <v>289</v>
      </c>
      <c r="B6" s="19" t="s">
        <v>289</v>
      </c>
      <c r="C6" s="19" t="s">
        <v>289</v>
      </c>
      <c r="E6" s="19" t="s">
        <v>173</v>
      </c>
      <c r="F6" s="19" t="s">
        <v>173</v>
      </c>
      <c r="G6" s="19" t="s">
        <v>173</v>
      </c>
      <c r="I6" s="19" t="s">
        <v>174</v>
      </c>
      <c r="J6" s="19" t="s">
        <v>174</v>
      </c>
      <c r="K6" s="19" t="s">
        <v>174</v>
      </c>
    </row>
    <row r="7" spans="1:11" ht="25.5" thickBot="1">
      <c r="A7" s="19" t="s">
        <v>290</v>
      </c>
      <c r="C7" s="19" t="s">
        <v>155</v>
      </c>
      <c r="E7" s="19" t="s">
        <v>291</v>
      </c>
      <c r="G7" s="19" t="s">
        <v>292</v>
      </c>
      <c r="I7" s="19" t="s">
        <v>291</v>
      </c>
      <c r="K7" s="19" t="s">
        <v>292</v>
      </c>
    </row>
    <row r="8" spans="1:11" ht="24.75">
      <c r="A8" s="2" t="s">
        <v>161</v>
      </c>
      <c r="C8" s="6" t="s">
        <v>162</v>
      </c>
      <c r="E8" s="5">
        <v>139005</v>
      </c>
      <c r="F8" s="6"/>
      <c r="G8" s="8">
        <f>E8/$E$11</f>
        <v>2.5433657803237243E-5</v>
      </c>
      <c r="H8" s="6"/>
      <c r="I8" s="5">
        <v>114188577</v>
      </c>
      <c r="J8" s="6"/>
      <c r="K8" s="9">
        <f>I8/$I$11</f>
        <v>5.5998998307408869E-3</v>
      </c>
    </row>
    <row r="9" spans="1:11" ht="24.75">
      <c r="A9" s="2" t="s">
        <v>165</v>
      </c>
      <c r="C9" s="6" t="s">
        <v>166</v>
      </c>
      <c r="E9" s="5">
        <v>2578035</v>
      </c>
      <c r="F9" s="6"/>
      <c r="G9" s="8">
        <f t="shared" ref="G9:G10" si="0">E9/$E$11</f>
        <v>4.7170144955051058E-4</v>
      </c>
      <c r="H9" s="6"/>
      <c r="I9" s="5">
        <v>8081842648</v>
      </c>
      <c r="J9" s="6"/>
      <c r="K9" s="9">
        <f t="shared" ref="K9:K10" si="1">I9/$I$11</f>
        <v>0.3963400759132823</v>
      </c>
    </row>
    <row r="10" spans="1:11" ht="25.5" thickBot="1">
      <c r="A10" s="2" t="s">
        <v>168</v>
      </c>
      <c r="C10" s="6" t="s">
        <v>169</v>
      </c>
      <c r="E10" s="5">
        <v>5462678503</v>
      </c>
      <c r="F10" s="6"/>
      <c r="G10" s="8">
        <f t="shared" si="0"/>
        <v>0.99950286489264628</v>
      </c>
      <c r="H10" s="6"/>
      <c r="I10" s="5">
        <v>12195150841</v>
      </c>
      <c r="J10" s="6"/>
      <c r="K10" s="9">
        <f t="shared" si="1"/>
        <v>0.59806002425597682</v>
      </c>
    </row>
    <row r="11" spans="1:11" ht="24.75" thickBot="1">
      <c r="A11" s="1" t="s">
        <v>115</v>
      </c>
      <c r="C11" s="6" t="s">
        <v>115</v>
      </c>
      <c r="E11" s="11">
        <f>SUM(E8:E10)</f>
        <v>5465395543</v>
      </c>
      <c r="F11" s="6"/>
      <c r="G11" s="17">
        <f>SUM(G8:G10)</f>
        <v>1</v>
      </c>
      <c r="H11" s="6"/>
      <c r="I11" s="11">
        <f>SUM(I8:I10)</f>
        <v>20391182066</v>
      </c>
      <c r="J11" s="6"/>
      <c r="K11" s="17">
        <f>SUM(K8:K10)</f>
        <v>1</v>
      </c>
    </row>
    <row r="12" spans="1:11" ht="24.75" thickTop="1">
      <c r="E12" s="6"/>
      <c r="F12" s="6"/>
      <c r="G12" s="6"/>
      <c r="H12" s="6"/>
      <c r="I12" s="6"/>
      <c r="J12" s="6"/>
      <c r="K12" s="6"/>
    </row>
    <row r="14" spans="1:11">
      <c r="G14" s="3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C8" sqref="C8"/>
    </sheetView>
  </sheetViews>
  <sheetFormatPr defaultRowHeight="24"/>
  <cols>
    <col min="1" max="1" width="46.28515625" style="1" bestFit="1" customWidth="1"/>
    <col min="2" max="2" width="1" style="1" customWidth="1"/>
    <col min="3" max="3" width="14" style="1" customWidth="1"/>
    <col min="4" max="4" width="1" style="1" customWidth="1"/>
    <col min="5" max="5" width="20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</row>
    <row r="3" spans="1:5" ht="24.75">
      <c r="A3" s="20" t="s">
        <v>171</v>
      </c>
      <c r="B3" s="20" t="s">
        <v>171</v>
      </c>
      <c r="C3" s="20" t="s">
        <v>171</v>
      </c>
      <c r="D3" s="20" t="s">
        <v>171</v>
      </c>
      <c r="E3" s="20" t="s">
        <v>171</v>
      </c>
    </row>
    <row r="4" spans="1:5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</row>
    <row r="5" spans="1:5" ht="24.75">
      <c r="E5" s="2" t="s">
        <v>301</v>
      </c>
    </row>
    <row r="6" spans="1:5" ht="24.75">
      <c r="A6" s="19" t="s">
        <v>293</v>
      </c>
      <c r="C6" s="19" t="s">
        <v>173</v>
      </c>
      <c r="E6" s="18" t="s">
        <v>302</v>
      </c>
    </row>
    <row r="7" spans="1:5" ht="24.75">
      <c r="A7" s="19" t="s">
        <v>293</v>
      </c>
      <c r="C7" s="19" t="s">
        <v>158</v>
      </c>
      <c r="E7" s="19" t="s">
        <v>158</v>
      </c>
    </row>
    <row r="8" spans="1:5" ht="24.75">
      <c r="A8" s="2" t="s">
        <v>294</v>
      </c>
      <c r="C8" s="3">
        <v>9103</v>
      </c>
      <c r="E8" s="3">
        <v>3853007375</v>
      </c>
    </row>
    <row r="9" spans="1:5">
      <c r="A9" s="1" t="s">
        <v>115</v>
      </c>
      <c r="C9" s="4">
        <f>SUM(C8:C8)</f>
        <v>9103</v>
      </c>
      <c r="E9" s="4">
        <f>SUM(E8:E8)</f>
        <v>3853007375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1"/>
  <sheetViews>
    <sheetView rightToLeft="1" tabSelected="1" topLeftCell="D1" workbookViewId="0">
      <selection activeCell="Y111" sqref="Y111"/>
    </sheetView>
  </sheetViews>
  <sheetFormatPr defaultRowHeight="24"/>
  <cols>
    <col min="1" max="1" width="35.710937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2" style="1" customWidth="1"/>
    <col min="12" max="12" width="1" style="1" customWidth="1"/>
    <col min="13" max="13" width="19" style="1" customWidth="1"/>
    <col min="14" max="14" width="1" style="1" customWidth="1"/>
    <col min="15" max="15" width="22" style="1" customWidth="1"/>
    <col min="16" max="16" width="1" style="1" customWidth="1"/>
    <col min="17" max="17" width="20" style="1" customWidth="1"/>
    <col min="18" max="18" width="1" style="1" customWidth="1"/>
    <col min="19" max="19" width="17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</row>
    <row r="3" spans="1:25" ht="24.7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</row>
    <row r="4" spans="1:25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</row>
    <row r="6" spans="1:25" ht="24.75">
      <c r="A6" s="19" t="s">
        <v>3</v>
      </c>
      <c r="C6" s="19" t="s">
        <v>298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1" t="s">
        <v>15</v>
      </c>
      <c r="C9" s="7">
        <v>5973796</v>
      </c>
      <c r="D9" s="7"/>
      <c r="E9" s="7">
        <v>33680017176</v>
      </c>
      <c r="F9" s="7"/>
      <c r="G9" s="7">
        <v>53681797300.751999</v>
      </c>
      <c r="H9" s="7"/>
      <c r="I9" s="7">
        <v>0</v>
      </c>
      <c r="J9" s="7"/>
      <c r="K9" s="7">
        <v>0</v>
      </c>
      <c r="L9" s="7"/>
      <c r="M9" s="7">
        <v>-200000</v>
      </c>
      <c r="N9" s="7"/>
      <c r="O9" s="7">
        <v>1882730708</v>
      </c>
      <c r="P9" s="7"/>
      <c r="Q9" s="7">
        <v>5773796</v>
      </c>
      <c r="R9" s="7"/>
      <c r="S9" s="7">
        <v>9270</v>
      </c>
      <c r="T9" s="7"/>
      <c r="U9" s="7">
        <v>32552425367</v>
      </c>
      <c r="V9" s="7"/>
      <c r="W9" s="7">
        <v>53204626540.926003</v>
      </c>
      <c r="X9" s="6"/>
      <c r="Y9" s="9">
        <v>1.221888022723684E-3</v>
      </c>
    </row>
    <row r="10" spans="1:25">
      <c r="A10" s="1" t="s">
        <v>16</v>
      </c>
      <c r="C10" s="7">
        <v>94154476</v>
      </c>
      <c r="D10" s="7"/>
      <c r="E10" s="7">
        <v>86852057881</v>
      </c>
      <c r="F10" s="7"/>
      <c r="G10" s="7">
        <v>230054683381.052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94154476</v>
      </c>
      <c r="R10" s="7"/>
      <c r="S10" s="7">
        <v>2226</v>
      </c>
      <c r="T10" s="7"/>
      <c r="U10" s="7">
        <v>86852057881</v>
      </c>
      <c r="V10" s="7"/>
      <c r="W10" s="7">
        <v>208340815787.72299</v>
      </c>
      <c r="X10" s="6"/>
      <c r="Y10" s="9">
        <v>4.7847182473817525E-3</v>
      </c>
    </row>
    <row r="11" spans="1:25">
      <c r="A11" s="1" t="s">
        <v>17</v>
      </c>
      <c r="C11" s="7">
        <v>28581169</v>
      </c>
      <c r="D11" s="7"/>
      <c r="E11" s="7">
        <v>106431950271</v>
      </c>
      <c r="F11" s="7"/>
      <c r="G11" s="7">
        <v>105632510863.265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28581169</v>
      </c>
      <c r="R11" s="7"/>
      <c r="S11" s="7">
        <v>3643</v>
      </c>
      <c r="T11" s="7"/>
      <c r="U11" s="7">
        <v>106431950271</v>
      </c>
      <c r="V11" s="7"/>
      <c r="W11" s="7">
        <v>103501677534.931</v>
      </c>
      <c r="X11" s="6"/>
      <c r="Y11" s="9">
        <v>2.377001180798817E-3</v>
      </c>
    </row>
    <row r="12" spans="1:25">
      <c r="A12" s="1" t="s">
        <v>18</v>
      </c>
      <c r="C12" s="7">
        <v>85241974</v>
      </c>
      <c r="D12" s="7"/>
      <c r="E12" s="7">
        <v>268000397536</v>
      </c>
      <c r="F12" s="7"/>
      <c r="G12" s="7">
        <v>289030349092.78198</v>
      </c>
      <c r="H12" s="7"/>
      <c r="I12" s="7">
        <v>56033309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141275283</v>
      </c>
      <c r="R12" s="7"/>
      <c r="S12" s="7">
        <v>2042</v>
      </c>
      <c r="T12" s="7"/>
      <c r="U12" s="7">
        <v>268000397536</v>
      </c>
      <c r="V12" s="7"/>
      <c r="W12" s="7">
        <v>286767647325.078</v>
      </c>
      <c r="X12" s="6"/>
      <c r="Y12" s="9">
        <v>6.5858549594672855E-3</v>
      </c>
    </row>
    <row r="13" spans="1:25">
      <c r="A13" s="1" t="s">
        <v>19</v>
      </c>
      <c r="C13" s="7">
        <v>57488518</v>
      </c>
      <c r="D13" s="7"/>
      <c r="E13" s="7">
        <v>126033065609</v>
      </c>
      <c r="F13" s="7"/>
      <c r="G13" s="7">
        <v>224642739440.66501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57488518</v>
      </c>
      <c r="R13" s="7"/>
      <c r="S13" s="7">
        <v>3811</v>
      </c>
      <c r="T13" s="7"/>
      <c r="U13" s="7">
        <v>126033065609</v>
      </c>
      <c r="V13" s="7"/>
      <c r="W13" s="7">
        <v>217785164082.517</v>
      </c>
      <c r="X13" s="6"/>
      <c r="Y13" s="9">
        <v>5.0016154763278652E-3</v>
      </c>
    </row>
    <row r="14" spans="1:25">
      <c r="A14" s="1" t="s">
        <v>20</v>
      </c>
      <c r="C14" s="7">
        <v>28681867</v>
      </c>
      <c r="D14" s="7"/>
      <c r="E14" s="7">
        <v>106310843607</v>
      </c>
      <c r="F14" s="7"/>
      <c r="G14" s="7">
        <v>169356586754.61899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28681867</v>
      </c>
      <c r="R14" s="7"/>
      <c r="S14" s="7">
        <v>6380</v>
      </c>
      <c r="T14" s="7"/>
      <c r="U14" s="7">
        <v>106310843607</v>
      </c>
      <c r="V14" s="7"/>
      <c r="W14" s="7">
        <v>181901519106.81299</v>
      </c>
      <c r="X14" s="6"/>
      <c r="Y14" s="9">
        <v>4.1775180461212152E-3</v>
      </c>
    </row>
    <row r="15" spans="1:25">
      <c r="A15" s="1" t="s">
        <v>21</v>
      </c>
      <c r="C15" s="7">
        <v>24900000</v>
      </c>
      <c r="D15" s="7"/>
      <c r="E15" s="7">
        <v>110674477590</v>
      </c>
      <c r="F15" s="7"/>
      <c r="G15" s="7">
        <v>113586216705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24900000</v>
      </c>
      <c r="R15" s="7"/>
      <c r="S15" s="7">
        <v>4125</v>
      </c>
      <c r="T15" s="7"/>
      <c r="U15" s="7">
        <v>110674477590</v>
      </c>
      <c r="V15" s="7"/>
      <c r="W15" s="7">
        <v>102101360625</v>
      </c>
      <c r="X15" s="6"/>
      <c r="Y15" s="9">
        <v>2.3448417508487546E-3</v>
      </c>
    </row>
    <row r="16" spans="1:25">
      <c r="A16" s="1" t="s">
        <v>22</v>
      </c>
      <c r="C16" s="7">
        <v>20286984</v>
      </c>
      <c r="D16" s="7"/>
      <c r="E16" s="7">
        <v>43335740629</v>
      </c>
      <c r="F16" s="7"/>
      <c r="G16" s="7">
        <v>66205885569.591599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20286984</v>
      </c>
      <c r="R16" s="7"/>
      <c r="S16" s="7">
        <v>2739</v>
      </c>
      <c r="T16" s="7"/>
      <c r="U16" s="7">
        <v>43335740629</v>
      </c>
      <c r="V16" s="7"/>
      <c r="W16" s="7">
        <v>55235431183.402802</v>
      </c>
      <c r="X16" s="6"/>
      <c r="Y16" s="9">
        <v>1.2685271221866846E-3</v>
      </c>
    </row>
    <row r="17" spans="1:25">
      <c r="A17" s="1" t="s">
        <v>23</v>
      </c>
      <c r="C17" s="7">
        <v>46463548</v>
      </c>
      <c r="D17" s="7"/>
      <c r="E17" s="7">
        <v>569293114816</v>
      </c>
      <c r="F17" s="7"/>
      <c r="G17" s="7">
        <v>673407770587.45203</v>
      </c>
      <c r="H17" s="7"/>
      <c r="I17" s="7">
        <v>0</v>
      </c>
      <c r="J17" s="7"/>
      <c r="K17" s="7">
        <v>0</v>
      </c>
      <c r="L17" s="7"/>
      <c r="M17" s="7">
        <v>-2825318</v>
      </c>
      <c r="N17" s="7"/>
      <c r="O17" s="7">
        <v>41752842791</v>
      </c>
      <c r="P17" s="7"/>
      <c r="Q17" s="7">
        <v>43638230</v>
      </c>
      <c r="R17" s="7"/>
      <c r="S17" s="7">
        <v>15120</v>
      </c>
      <c r="T17" s="7"/>
      <c r="U17" s="7">
        <v>534675997660</v>
      </c>
      <c r="V17" s="7"/>
      <c r="W17" s="7">
        <v>655884167876.28003</v>
      </c>
      <c r="X17" s="6"/>
      <c r="Y17" s="9">
        <v>1.5062919545270212E-2</v>
      </c>
    </row>
    <row r="18" spans="1:25">
      <c r="A18" s="1" t="s">
        <v>24</v>
      </c>
      <c r="C18" s="7">
        <v>156527115</v>
      </c>
      <c r="D18" s="7"/>
      <c r="E18" s="7">
        <v>1032074651259</v>
      </c>
      <c r="F18" s="7"/>
      <c r="G18" s="7">
        <v>1363019021111.97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156527115</v>
      </c>
      <c r="R18" s="7"/>
      <c r="S18" s="7">
        <v>8590</v>
      </c>
      <c r="T18" s="7"/>
      <c r="U18" s="7">
        <v>1032074651259</v>
      </c>
      <c r="V18" s="7"/>
      <c r="W18" s="7">
        <v>1336567738738.79</v>
      </c>
      <c r="X18" s="6"/>
      <c r="Y18" s="9">
        <v>3.0695377783876866E-2</v>
      </c>
    </row>
    <row r="19" spans="1:25">
      <c r="A19" s="1" t="s">
        <v>25</v>
      </c>
      <c r="C19" s="7">
        <v>20400000</v>
      </c>
      <c r="D19" s="7"/>
      <c r="E19" s="7">
        <v>129398353478</v>
      </c>
      <c r="F19" s="7"/>
      <c r="G19" s="7">
        <v>208464213600</v>
      </c>
      <c r="H19" s="7"/>
      <c r="I19" s="7">
        <v>20000000</v>
      </c>
      <c r="J19" s="7"/>
      <c r="K19" s="7">
        <v>205109440000</v>
      </c>
      <c r="L19" s="7"/>
      <c r="M19" s="7">
        <v>0</v>
      </c>
      <c r="N19" s="7"/>
      <c r="O19" s="7">
        <v>0</v>
      </c>
      <c r="P19" s="7"/>
      <c r="Q19" s="7">
        <v>40400000</v>
      </c>
      <c r="R19" s="7"/>
      <c r="S19" s="7">
        <v>9960</v>
      </c>
      <c r="T19" s="7"/>
      <c r="U19" s="7">
        <v>334507793478</v>
      </c>
      <c r="V19" s="7"/>
      <c r="W19" s="7">
        <v>399989815200</v>
      </c>
      <c r="X19" s="6"/>
      <c r="Y19" s="9">
        <v>9.1860951984765755E-3</v>
      </c>
    </row>
    <row r="20" spans="1:25">
      <c r="A20" s="1" t="s">
        <v>26</v>
      </c>
      <c r="C20" s="7">
        <v>17265251</v>
      </c>
      <c r="D20" s="7"/>
      <c r="E20" s="7">
        <v>193834305880</v>
      </c>
      <c r="F20" s="7"/>
      <c r="G20" s="7">
        <v>225343923793.50101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17265251</v>
      </c>
      <c r="R20" s="7"/>
      <c r="S20" s="7">
        <v>13760</v>
      </c>
      <c r="T20" s="7"/>
      <c r="U20" s="7">
        <v>193834305880</v>
      </c>
      <c r="V20" s="7"/>
      <c r="W20" s="7">
        <v>236156313130.12799</v>
      </c>
      <c r="X20" s="6"/>
      <c r="Y20" s="9">
        <v>5.4235240291053274E-3</v>
      </c>
    </row>
    <row r="21" spans="1:25">
      <c r="A21" s="1" t="s">
        <v>27</v>
      </c>
      <c r="C21" s="7">
        <v>26405961</v>
      </c>
      <c r="D21" s="7"/>
      <c r="E21" s="7">
        <v>79671846755</v>
      </c>
      <c r="F21" s="7"/>
      <c r="G21" s="7">
        <v>118671030650.39799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26405961</v>
      </c>
      <c r="R21" s="7"/>
      <c r="S21" s="7">
        <v>4138</v>
      </c>
      <c r="T21" s="7"/>
      <c r="U21" s="7">
        <v>79671846755</v>
      </c>
      <c r="V21" s="7"/>
      <c r="W21" s="7">
        <v>108617722811.623</v>
      </c>
      <c r="X21" s="6"/>
      <c r="Y21" s="9">
        <v>2.4944953698143803E-3</v>
      </c>
    </row>
    <row r="22" spans="1:25">
      <c r="A22" s="1" t="s">
        <v>28</v>
      </c>
      <c r="C22" s="7">
        <v>23716367</v>
      </c>
      <c r="D22" s="7"/>
      <c r="E22" s="7">
        <v>418593877550</v>
      </c>
      <c r="F22" s="7"/>
      <c r="G22" s="7">
        <v>330525069721.22699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23716367</v>
      </c>
      <c r="R22" s="7"/>
      <c r="S22" s="7">
        <v>13410</v>
      </c>
      <c r="T22" s="7"/>
      <c r="U22" s="7">
        <v>418593877550</v>
      </c>
      <c r="V22" s="7"/>
      <c r="W22" s="7">
        <v>316144164405.25299</v>
      </c>
      <c r="X22" s="6"/>
      <c r="Y22" s="9">
        <v>7.2605108438008143E-3</v>
      </c>
    </row>
    <row r="23" spans="1:25">
      <c r="A23" s="1" t="s">
        <v>29</v>
      </c>
      <c r="C23" s="7">
        <v>1348241</v>
      </c>
      <c r="D23" s="7"/>
      <c r="E23" s="7">
        <v>115373047191</v>
      </c>
      <c r="F23" s="7"/>
      <c r="G23" s="7">
        <v>98104028314.860001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1348241</v>
      </c>
      <c r="R23" s="7"/>
      <c r="S23" s="7">
        <v>76250</v>
      </c>
      <c r="T23" s="7"/>
      <c r="U23" s="7">
        <v>115373047191</v>
      </c>
      <c r="V23" s="7"/>
      <c r="W23" s="7">
        <v>102191696161.313</v>
      </c>
      <c r="X23" s="6"/>
      <c r="Y23" s="9">
        <v>2.3469163807639231E-3</v>
      </c>
    </row>
    <row r="24" spans="1:25">
      <c r="A24" s="1" t="s">
        <v>30</v>
      </c>
      <c r="C24" s="7">
        <v>10200000</v>
      </c>
      <c r="D24" s="7"/>
      <c r="E24" s="7">
        <v>188793681177</v>
      </c>
      <c r="F24" s="7"/>
      <c r="G24" s="7">
        <v>608459993100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10200000</v>
      </c>
      <c r="R24" s="7"/>
      <c r="S24" s="7">
        <v>58940</v>
      </c>
      <c r="T24" s="7"/>
      <c r="U24" s="7">
        <v>188793681177</v>
      </c>
      <c r="V24" s="7"/>
      <c r="W24" s="7">
        <v>597610931400</v>
      </c>
      <c r="X24" s="6"/>
      <c r="Y24" s="9">
        <v>1.3724626725172313E-2</v>
      </c>
    </row>
    <row r="25" spans="1:25">
      <c r="A25" s="1" t="s">
        <v>31</v>
      </c>
      <c r="C25" s="7">
        <v>13567513</v>
      </c>
      <c r="D25" s="7"/>
      <c r="E25" s="7">
        <v>1139108662396</v>
      </c>
      <c r="F25" s="7"/>
      <c r="G25" s="7">
        <v>2353309341076.9502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13567513</v>
      </c>
      <c r="R25" s="7"/>
      <c r="S25" s="7">
        <v>148630</v>
      </c>
      <c r="T25" s="7"/>
      <c r="U25" s="7">
        <v>1139108662396</v>
      </c>
      <c r="V25" s="7"/>
      <c r="W25" s="7">
        <v>2004541047419.72</v>
      </c>
      <c r="X25" s="6"/>
      <c r="Y25" s="9">
        <v>4.6035934394090282E-2</v>
      </c>
    </row>
    <row r="26" spans="1:25">
      <c r="A26" s="1" t="s">
        <v>32</v>
      </c>
      <c r="C26" s="7">
        <v>22604504</v>
      </c>
      <c r="D26" s="7"/>
      <c r="E26" s="7">
        <v>238596485512</v>
      </c>
      <c r="F26" s="7"/>
      <c r="G26" s="7">
        <v>392551025804.96399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22604504</v>
      </c>
      <c r="R26" s="7"/>
      <c r="S26" s="7">
        <v>17680</v>
      </c>
      <c r="T26" s="7"/>
      <c r="U26" s="7">
        <v>238596485512</v>
      </c>
      <c r="V26" s="7"/>
      <c r="W26" s="7">
        <v>397269727317.216</v>
      </c>
      <c r="X26" s="6"/>
      <c r="Y26" s="9">
        <v>9.1236261422907756E-3</v>
      </c>
    </row>
    <row r="27" spans="1:25">
      <c r="A27" s="1" t="s">
        <v>33</v>
      </c>
      <c r="C27" s="7">
        <v>2567202</v>
      </c>
      <c r="D27" s="7"/>
      <c r="E27" s="7">
        <v>122045219152</v>
      </c>
      <c r="F27" s="7"/>
      <c r="G27" s="7">
        <v>469503556707.43799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2567202</v>
      </c>
      <c r="R27" s="7"/>
      <c r="S27" s="7">
        <v>180730</v>
      </c>
      <c r="T27" s="7"/>
      <c r="U27" s="7">
        <v>122045219152</v>
      </c>
      <c r="V27" s="7"/>
      <c r="W27" s="7">
        <v>461209793476.11298</v>
      </c>
      <c r="X27" s="6"/>
      <c r="Y27" s="9">
        <v>1.0592062368445261E-2</v>
      </c>
    </row>
    <row r="28" spans="1:25">
      <c r="A28" s="1" t="s">
        <v>34</v>
      </c>
      <c r="C28" s="7">
        <v>799790</v>
      </c>
      <c r="D28" s="7"/>
      <c r="E28" s="7">
        <v>105410141669</v>
      </c>
      <c r="F28" s="7"/>
      <c r="G28" s="7">
        <v>108402510869.325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799790</v>
      </c>
      <c r="R28" s="7"/>
      <c r="S28" s="7">
        <v>131300</v>
      </c>
      <c r="T28" s="7"/>
      <c r="U28" s="7">
        <v>105410141669</v>
      </c>
      <c r="V28" s="7"/>
      <c r="W28" s="7">
        <v>104387603059.35001</v>
      </c>
      <c r="X28" s="6"/>
      <c r="Y28" s="9">
        <v>2.3973471893640702E-3</v>
      </c>
    </row>
    <row r="29" spans="1:25">
      <c r="A29" s="1" t="s">
        <v>35</v>
      </c>
      <c r="C29" s="7">
        <v>8846922</v>
      </c>
      <c r="D29" s="7"/>
      <c r="E29" s="7">
        <v>382837816099</v>
      </c>
      <c r="F29" s="7"/>
      <c r="G29" s="7">
        <v>269808596736.58801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8846922</v>
      </c>
      <c r="R29" s="7"/>
      <c r="S29" s="7">
        <v>30360</v>
      </c>
      <c r="T29" s="7"/>
      <c r="U29" s="7">
        <v>382837816099</v>
      </c>
      <c r="V29" s="7"/>
      <c r="W29" s="7">
        <v>266994426236.07599</v>
      </c>
      <c r="X29" s="6"/>
      <c r="Y29" s="9">
        <v>6.1317466687017437E-3</v>
      </c>
    </row>
    <row r="30" spans="1:25">
      <c r="A30" s="1" t="s">
        <v>36</v>
      </c>
      <c r="C30" s="7">
        <v>4545779</v>
      </c>
      <c r="D30" s="7"/>
      <c r="E30" s="7">
        <v>378929702740</v>
      </c>
      <c r="F30" s="7"/>
      <c r="G30" s="7">
        <v>679662422204.63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4545779</v>
      </c>
      <c r="R30" s="7"/>
      <c r="S30" s="7">
        <v>149100</v>
      </c>
      <c r="T30" s="7"/>
      <c r="U30" s="7">
        <v>378929702740</v>
      </c>
      <c r="V30" s="7"/>
      <c r="W30" s="7">
        <v>673742883789.04504</v>
      </c>
      <c r="X30" s="6"/>
      <c r="Y30" s="9">
        <v>1.5473059649500567E-2</v>
      </c>
    </row>
    <row r="31" spans="1:25">
      <c r="A31" s="1" t="s">
        <v>37</v>
      </c>
      <c r="C31" s="7">
        <v>3920102</v>
      </c>
      <c r="D31" s="7"/>
      <c r="E31" s="7">
        <v>222974603215</v>
      </c>
      <c r="F31" s="7"/>
      <c r="G31" s="7">
        <v>180109051109.082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3920102</v>
      </c>
      <c r="R31" s="7"/>
      <c r="S31" s="7">
        <v>46660</v>
      </c>
      <c r="T31" s="7"/>
      <c r="U31" s="7">
        <v>222974603215</v>
      </c>
      <c r="V31" s="7"/>
      <c r="W31" s="7">
        <v>181823633162.04599</v>
      </c>
      <c r="X31" s="6"/>
      <c r="Y31" s="9">
        <v>4.1757293313188261E-3</v>
      </c>
    </row>
    <row r="32" spans="1:25">
      <c r="A32" s="1" t="s">
        <v>38</v>
      </c>
      <c r="C32" s="7">
        <v>31619307</v>
      </c>
      <c r="D32" s="7"/>
      <c r="E32" s="7">
        <v>123813263944</v>
      </c>
      <c r="F32" s="7"/>
      <c r="G32" s="7">
        <v>732031998752.82202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31619307</v>
      </c>
      <c r="R32" s="7"/>
      <c r="S32" s="7">
        <v>23630</v>
      </c>
      <c r="T32" s="7"/>
      <c r="U32" s="7">
        <v>123813263944</v>
      </c>
      <c r="V32" s="7"/>
      <c r="W32" s="7">
        <v>742718597274.76001</v>
      </c>
      <c r="X32" s="6"/>
      <c r="Y32" s="9">
        <v>1.7057143659604188E-2</v>
      </c>
    </row>
    <row r="33" spans="1:25">
      <c r="A33" s="1" t="s">
        <v>39</v>
      </c>
      <c r="C33" s="7">
        <v>16189409</v>
      </c>
      <c r="D33" s="7"/>
      <c r="E33" s="7">
        <v>225099590211</v>
      </c>
      <c r="F33" s="7"/>
      <c r="G33" s="7">
        <v>454629566964.71301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16189409</v>
      </c>
      <c r="R33" s="7"/>
      <c r="S33" s="7">
        <v>28250</v>
      </c>
      <c r="T33" s="7"/>
      <c r="U33" s="7">
        <v>225099590211</v>
      </c>
      <c r="V33" s="7"/>
      <c r="W33" s="7">
        <v>454629566964.71301</v>
      </c>
      <c r="X33" s="6"/>
      <c r="Y33" s="9">
        <v>1.0440942052716635E-2</v>
      </c>
    </row>
    <row r="34" spans="1:25">
      <c r="A34" s="1" t="s">
        <v>40</v>
      </c>
      <c r="C34" s="7">
        <v>102331034</v>
      </c>
      <c r="D34" s="7"/>
      <c r="E34" s="7">
        <v>373043613605</v>
      </c>
      <c r="F34" s="7"/>
      <c r="G34" s="7">
        <v>568626898703.64294</v>
      </c>
      <c r="H34" s="7"/>
      <c r="I34" s="7">
        <v>0</v>
      </c>
      <c r="J34" s="7"/>
      <c r="K34" s="7">
        <v>0</v>
      </c>
      <c r="L34" s="7"/>
      <c r="M34" s="7">
        <v>-400000</v>
      </c>
      <c r="N34" s="7"/>
      <c r="O34" s="7">
        <v>2254653055</v>
      </c>
      <c r="P34" s="7"/>
      <c r="Q34" s="7">
        <v>101931034</v>
      </c>
      <c r="R34" s="7"/>
      <c r="S34" s="7">
        <v>5750</v>
      </c>
      <c r="T34" s="7"/>
      <c r="U34" s="7">
        <v>371585429908</v>
      </c>
      <c r="V34" s="7"/>
      <c r="W34" s="7">
        <v>582616129999.27502</v>
      </c>
      <c r="X34" s="6"/>
      <c r="Y34" s="9">
        <v>1.3380258774002266E-2</v>
      </c>
    </row>
    <row r="35" spans="1:25">
      <c r="A35" s="1" t="s">
        <v>41</v>
      </c>
      <c r="C35" s="7">
        <v>28419330</v>
      </c>
      <c r="D35" s="7"/>
      <c r="E35" s="7">
        <v>53366501864</v>
      </c>
      <c r="F35" s="7"/>
      <c r="G35" s="7">
        <v>262727185374.45001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28419330</v>
      </c>
      <c r="R35" s="7"/>
      <c r="S35" s="7">
        <v>10110</v>
      </c>
      <c r="T35" s="7"/>
      <c r="U35" s="7">
        <v>53366501864</v>
      </c>
      <c r="V35" s="7"/>
      <c r="W35" s="7">
        <v>285609875713.51501</v>
      </c>
      <c r="X35" s="6"/>
      <c r="Y35" s="9">
        <v>6.5592657818488668E-3</v>
      </c>
    </row>
    <row r="36" spans="1:25">
      <c r="A36" s="1" t="s">
        <v>42</v>
      </c>
      <c r="C36" s="7">
        <v>375100</v>
      </c>
      <c r="D36" s="7"/>
      <c r="E36" s="7">
        <v>769111791800</v>
      </c>
      <c r="F36" s="7"/>
      <c r="G36" s="7">
        <v>1093746808371.25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375100</v>
      </c>
      <c r="R36" s="7"/>
      <c r="S36" s="7">
        <v>3149753</v>
      </c>
      <c r="T36" s="7"/>
      <c r="U36" s="7">
        <v>769111791800</v>
      </c>
      <c r="V36" s="7"/>
      <c r="W36" s="7">
        <v>1179995509862.1299</v>
      </c>
      <c r="X36" s="6"/>
      <c r="Y36" s="9">
        <v>2.7099567727614557E-2</v>
      </c>
    </row>
    <row r="37" spans="1:25">
      <c r="A37" s="1" t="s">
        <v>43</v>
      </c>
      <c r="C37" s="7">
        <v>4500</v>
      </c>
      <c r="D37" s="7"/>
      <c r="E37" s="7">
        <v>6967684403</v>
      </c>
      <c r="F37" s="7"/>
      <c r="G37" s="7">
        <v>13139687334.375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4500</v>
      </c>
      <c r="R37" s="7"/>
      <c r="S37" s="7">
        <v>3147012</v>
      </c>
      <c r="T37" s="7"/>
      <c r="U37" s="7">
        <v>6967684403</v>
      </c>
      <c r="V37" s="7"/>
      <c r="W37" s="7">
        <v>14143852057.5</v>
      </c>
      <c r="X37" s="6"/>
      <c r="Y37" s="9">
        <v>3.2482519938263616E-4</v>
      </c>
    </row>
    <row r="38" spans="1:25">
      <c r="A38" s="1" t="s">
        <v>44</v>
      </c>
      <c r="C38" s="7">
        <v>361300</v>
      </c>
      <c r="D38" s="7"/>
      <c r="E38" s="7">
        <v>454585270646</v>
      </c>
      <c r="F38" s="7"/>
      <c r="G38" s="7">
        <v>1053001746842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361300</v>
      </c>
      <c r="R38" s="7"/>
      <c r="S38" s="7">
        <v>3154732</v>
      </c>
      <c r="T38" s="7"/>
      <c r="U38" s="7">
        <v>454585270646</v>
      </c>
      <c r="V38" s="7"/>
      <c r="W38" s="7">
        <v>1138379915760.5</v>
      </c>
      <c r="X38" s="6"/>
      <c r="Y38" s="9">
        <v>2.6143831369758581E-2</v>
      </c>
    </row>
    <row r="39" spans="1:25">
      <c r="A39" s="1" t="s">
        <v>45</v>
      </c>
      <c r="C39" s="7">
        <v>4300</v>
      </c>
      <c r="D39" s="7"/>
      <c r="E39" s="7">
        <v>10887084000</v>
      </c>
      <c r="F39" s="7"/>
      <c r="G39" s="7">
        <v>12550418841.875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4300</v>
      </c>
      <c r="R39" s="7"/>
      <c r="S39" s="7">
        <v>3159383</v>
      </c>
      <c r="T39" s="7"/>
      <c r="U39" s="7">
        <v>10887084000</v>
      </c>
      <c r="V39" s="7"/>
      <c r="W39" s="7">
        <v>13568365216.375</v>
      </c>
      <c r="X39" s="6"/>
      <c r="Y39" s="9">
        <v>3.1160867059326809E-4</v>
      </c>
    </row>
    <row r="40" spans="1:25">
      <c r="A40" s="1" t="s">
        <v>46</v>
      </c>
      <c r="C40" s="7">
        <v>25100</v>
      </c>
      <c r="D40" s="7"/>
      <c r="E40" s="7">
        <v>70624171200</v>
      </c>
      <c r="F40" s="7"/>
      <c r="G40" s="7">
        <v>73237837525.75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25100</v>
      </c>
      <c r="R40" s="7"/>
      <c r="S40" s="7">
        <v>3158036</v>
      </c>
      <c r="T40" s="7"/>
      <c r="U40" s="7">
        <v>70624171200</v>
      </c>
      <c r="V40" s="7"/>
      <c r="W40" s="7">
        <v>79167620220.5</v>
      </c>
      <c r="X40" s="6"/>
      <c r="Y40" s="9">
        <v>1.8181495336793069E-3</v>
      </c>
    </row>
    <row r="41" spans="1:25">
      <c r="A41" s="1" t="s">
        <v>47</v>
      </c>
      <c r="C41" s="7">
        <v>39487605</v>
      </c>
      <c r="D41" s="7"/>
      <c r="E41" s="7">
        <v>139898394600</v>
      </c>
      <c r="F41" s="7"/>
      <c r="G41" s="7">
        <v>212356856788.853</v>
      </c>
      <c r="H41" s="7"/>
      <c r="I41" s="7">
        <v>0</v>
      </c>
      <c r="J41" s="7"/>
      <c r="K41" s="7">
        <v>0</v>
      </c>
      <c r="L41" s="7"/>
      <c r="M41" s="7">
        <v>-400000</v>
      </c>
      <c r="N41" s="7"/>
      <c r="O41" s="7">
        <v>2079552610</v>
      </c>
      <c r="P41" s="7"/>
      <c r="Q41" s="7">
        <v>39087605</v>
      </c>
      <c r="R41" s="7"/>
      <c r="S41" s="7">
        <v>5070</v>
      </c>
      <c r="T41" s="7"/>
      <c r="U41" s="7">
        <v>138481257302</v>
      </c>
      <c r="V41" s="7"/>
      <c r="W41" s="7">
        <v>196995021113.767</v>
      </c>
      <c r="X41" s="6"/>
      <c r="Y41" s="9">
        <v>4.5241527379194296E-3</v>
      </c>
    </row>
    <row r="42" spans="1:25">
      <c r="A42" s="1" t="s">
        <v>48</v>
      </c>
      <c r="C42" s="7">
        <v>4400000</v>
      </c>
      <c r="D42" s="7"/>
      <c r="E42" s="7">
        <v>53992981152</v>
      </c>
      <c r="F42" s="7"/>
      <c r="G42" s="7">
        <v>60533668800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4400000</v>
      </c>
      <c r="R42" s="7"/>
      <c r="S42" s="7">
        <v>13310</v>
      </c>
      <c r="T42" s="7"/>
      <c r="U42" s="7">
        <v>53992981152</v>
      </c>
      <c r="V42" s="7"/>
      <c r="W42" s="7">
        <v>58215544200</v>
      </c>
      <c r="X42" s="6"/>
      <c r="Y42" s="9">
        <v>1.3369678695066955E-3</v>
      </c>
    </row>
    <row r="43" spans="1:25">
      <c r="A43" s="1" t="s">
        <v>49</v>
      </c>
      <c r="C43" s="7">
        <v>6917212</v>
      </c>
      <c r="D43" s="7"/>
      <c r="E43" s="7">
        <v>7712691380</v>
      </c>
      <c r="F43" s="7"/>
      <c r="G43" s="7">
        <v>15698032625.7738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6917212</v>
      </c>
      <c r="R43" s="7"/>
      <c r="S43" s="7">
        <v>1694</v>
      </c>
      <c r="T43" s="7"/>
      <c r="U43" s="7">
        <v>7712691380</v>
      </c>
      <c r="V43" s="7"/>
      <c r="W43" s="7">
        <v>11648036473.0884</v>
      </c>
      <c r="X43" s="6"/>
      <c r="Y43" s="9">
        <v>2.6750674104943404E-4</v>
      </c>
    </row>
    <row r="44" spans="1:25">
      <c r="A44" s="1" t="s">
        <v>50</v>
      </c>
      <c r="C44" s="7">
        <v>98301406</v>
      </c>
      <c r="D44" s="7"/>
      <c r="E44" s="7">
        <v>148928331841</v>
      </c>
      <c r="F44" s="7"/>
      <c r="G44" s="7">
        <v>147942800128.32999</v>
      </c>
      <c r="H44" s="7"/>
      <c r="I44" s="7">
        <v>0</v>
      </c>
      <c r="J44" s="7"/>
      <c r="K44" s="7">
        <v>0</v>
      </c>
      <c r="L44" s="7"/>
      <c r="M44" s="7">
        <v>-98301406</v>
      </c>
      <c r="N44" s="7"/>
      <c r="O44" s="7">
        <v>148828328684</v>
      </c>
      <c r="P44" s="7"/>
      <c r="Q44" s="7">
        <v>0</v>
      </c>
      <c r="R44" s="7"/>
      <c r="S44" s="7">
        <v>0</v>
      </c>
      <c r="T44" s="7"/>
      <c r="U44" s="7">
        <v>0</v>
      </c>
      <c r="V44" s="7"/>
      <c r="W44" s="7">
        <v>0</v>
      </c>
      <c r="X44" s="6"/>
      <c r="Y44" s="9">
        <v>0</v>
      </c>
    </row>
    <row r="45" spans="1:25">
      <c r="A45" s="1" t="s">
        <v>51</v>
      </c>
      <c r="C45" s="7">
        <v>100963864</v>
      </c>
      <c r="D45" s="7"/>
      <c r="E45" s="7">
        <v>406177624872</v>
      </c>
      <c r="F45" s="7"/>
      <c r="G45" s="7">
        <v>783836037561.85205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100963864</v>
      </c>
      <c r="R45" s="7"/>
      <c r="S45" s="7">
        <v>6770</v>
      </c>
      <c r="T45" s="7"/>
      <c r="U45" s="7">
        <v>406177624872</v>
      </c>
      <c r="V45" s="7"/>
      <c r="W45" s="7">
        <v>679458383392.28406</v>
      </c>
      <c r="X45" s="6"/>
      <c r="Y45" s="9">
        <v>1.5604320800327511E-2</v>
      </c>
    </row>
    <row r="46" spans="1:25">
      <c r="A46" s="1" t="s">
        <v>52</v>
      </c>
      <c r="C46" s="7">
        <v>72316982</v>
      </c>
      <c r="D46" s="7"/>
      <c r="E46" s="7">
        <v>463884624843</v>
      </c>
      <c r="F46" s="7"/>
      <c r="G46" s="7">
        <v>485954064669.99597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72316982</v>
      </c>
      <c r="R46" s="7"/>
      <c r="S46" s="7">
        <v>7100</v>
      </c>
      <c r="T46" s="7"/>
      <c r="U46" s="7">
        <v>463884624843</v>
      </c>
      <c r="V46" s="7"/>
      <c r="W46" s="7">
        <v>510395541295.40997</v>
      </c>
      <c r="X46" s="6"/>
      <c r="Y46" s="9">
        <v>1.1721653534786349E-2</v>
      </c>
    </row>
    <row r="47" spans="1:25">
      <c r="A47" s="1" t="s">
        <v>53</v>
      </c>
      <c r="C47" s="7">
        <v>19534256</v>
      </c>
      <c r="D47" s="7"/>
      <c r="E47" s="7">
        <v>113592685247</v>
      </c>
      <c r="F47" s="7"/>
      <c r="G47" s="7">
        <v>234375588023.97601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19534256</v>
      </c>
      <c r="R47" s="7"/>
      <c r="S47" s="7">
        <v>12790</v>
      </c>
      <c r="T47" s="7"/>
      <c r="U47" s="7">
        <v>113592685247</v>
      </c>
      <c r="V47" s="7"/>
      <c r="W47" s="7">
        <v>248356567591.272</v>
      </c>
      <c r="X47" s="6"/>
      <c r="Y47" s="9">
        <v>5.7037129105888965E-3</v>
      </c>
    </row>
    <row r="48" spans="1:25">
      <c r="A48" s="1" t="s">
        <v>54</v>
      </c>
      <c r="C48" s="7">
        <v>17714652</v>
      </c>
      <c r="D48" s="7"/>
      <c r="E48" s="7">
        <v>295122225563</v>
      </c>
      <c r="F48" s="7"/>
      <c r="G48" s="7">
        <v>350424071429.94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17714652</v>
      </c>
      <c r="R48" s="7"/>
      <c r="S48" s="7">
        <v>19740</v>
      </c>
      <c r="T48" s="7"/>
      <c r="U48" s="7">
        <v>295122225563</v>
      </c>
      <c r="V48" s="7"/>
      <c r="W48" s="7">
        <v>347606591458.64398</v>
      </c>
      <c r="X48" s="6"/>
      <c r="Y48" s="9">
        <v>7.9830713668557884E-3</v>
      </c>
    </row>
    <row r="49" spans="1:25">
      <c r="A49" s="1" t="s">
        <v>55</v>
      </c>
      <c r="C49" s="7">
        <v>482417</v>
      </c>
      <c r="D49" s="7"/>
      <c r="E49" s="7">
        <v>16649078958</v>
      </c>
      <c r="F49" s="7"/>
      <c r="G49" s="7">
        <v>25176197489.625</v>
      </c>
      <c r="H49" s="7"/>
      <c r="I49" s="7">
        <v>0</v>
      </c>
      <c r="J49" s="7"/>
      <c r="K49" s="7">
        <v>0</v>
      </c>
      <c r="L49" s="7"/>
      <c r="M49" s="7">
        <v>-34503</v>
      </c>
      <c r="N49" s="7"/>
      <c r="O49" s="7">
        <v>1635759558</v>
      </c>
      <c r="P49" s="7"/>
      <c r="Q49" s="7">
        <v>447914</v>
      </c>
      <c r="R49" s="7"/>
      <c r="S49" s="7">
        <v>48650</v>
      </c>
      <c r="T49" s="7"/>
      <c r="U49" s="7">
        <v>15458318323</v>
      </c>
      <c r="V49" s="7"/>
      <c r="W49" s="7">
        <v>21661359554.205002</v>
      </c>
      <c r="X49" s="6"/>
      <c r="Y49" s="9">
        <v>4.9747094408857161E-4</v>
      </c>
    </row>
    <row r="50" spans="1:25">
      <c r="A50" s="1" t="s">
        <v>56</v>
      </c>
      <c r="C50" s="7">
        <v>21644108</v>
      </c>
      <c r="D50" s="7"/>
      <c r="E50" s="7">
        <v>227717379818</v>
      </c>
      <c r="F50" s="7"/>
      <c r="G50" s="7">
        <v>434394423003.90601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21644108</v>
      </c>
      <c r="R50" s="7"/>
      <c r="S50" s="7">
        <v>21400</v>
      </c>
      <c r="T50" s="7"/>
      <c r="U50" s="7">
        <v>227717379818</v>
      </c>
      <c r="V50" s="7"/>
      <c r="W50" s="7">
        <v>460427966928.35999</v>
      </c>
      <c r="X50" s="6"/>
      <c r="Y50" s="9">
        <v>1.0574107078526782E-2</v>
      </c>
    </row>
    <row r="51" spans="1:25">
      <c r="A51" s="1" t="s">
        <v>57</v>
      </c>
      <c r="C51" s="7">
        <v>1500000</v>
      </c>
      <c r="D51" s="7"/>
      <c r="E51" s="7">
        <v>27813324724</v>
      </c>
      <c r="F51" s="7"/>
      <c r="G51" s="7">
        <v>37828572750</v>
      </c>
      <c r="H51" s="7"/>
      <c r="I51" s="7">
        <v>7331842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8831842</v>
      </c>
      <c r="R51" s="7"/>
      <c r="S51" s="7">
        <v>4482</v>
      </c>
      <c r="T51" s="7"/>
      <c r="U51" s="7">
        <v>27813324724</v>
      </c>
      <c r="V51" s="7"/>
      <c r="W51" s="7">
        <v>39348789164.728203</v>
      </c>
      <c r="X51" s="6"/>
      <c r="Y51" s="9">
        <v>9.0367731746179934E-4</v>
      </c>
    </row>
    <row r="52" spans="1:25">
      <c r="A52" s="1" t="s">
        <v>58</v>
      </c>
      <c r="C52" s="7">
        <v>5779305</v>
      </c>
      <c r="D52" s="7"/>
      <c r="E52" s="7">
        <v>123695091220</v>
      </c>
      <c r="F52" s="7"/>
      <c r="G52" s="7">
        <v>128686166229.60001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5779305</v>
      </c>
      <c r="R52" s="7"/>
      <c r="S52" s="7">
        <v>21600</v>
      </c>
      <c r="T52" s="7"/>
      <c r="U52" s="7">
        <v>123695091220</v>
      </c>
      <c r="V52" s="7"/>
      <c r="W52" s="7">
        <v>124090231721.39999</v>
      </c>
      <c r="X52" s="6"/>
      <c r="Y52" s="9">
        <v>2.8498342669646009E-3</v>
      </c>
    </row>
    <row r="53" spans="1:25">
      <c r="A53" s="1" t="s">
        <v>59</v>
      </c>
      <c r="C53" s="7">
        <v>116473324</v>
      </c>
      <c r="D53" s="7"/>
      <c r="E53" s="7">
        <v>185260513693</v>
      </c>
      <c r="F53" s="7"/>
      <c r="G53" s="7">
        <v>225424259135.12299</v>
      </c>
      <c r="H53" s="7"/>
      <c r="I53" s="7">
        <v>1200000</v>
      </c>
      <c r="J53" s="7"/>
      <c r="K53" s="7">
        <v>2308540325</v>
      </c>
      <c r="L53" s="7"/>
      <c r="M53" s="7">
        <v>0</v>
      </c>
      <c r="N53" s="7"/>
      <c r="O53" s="7">
        <v>0</v>
      </c>
      <c r="P53" s="7"/>
      <c r="Q53" s="7">
        <v>117673324</v>
      </c>
      <c r="R53" s="7"/>
      <c r="S53" s="7">
        <v>1930</v>
      </c>
      <c r="T53" s="7"/>
      <c r="U53" s="7">
        <v>187569054018</v>
      </c>
      <c r="V53" s="7"/>
      <c r="W53" s="7">
        <v>225758213703.84601</v>
      </c>
      <c r="X53" s="6"/>
      <c r="Y53" s="9">
        <v>5.1847231207239712E-3</v>
      </c>
    </row>
    <row r="54" spans="1:25">
      <c r="A54" s="1" t="s">
        <v>60</v>
      </c>
      <c r="C54" s="7">
        <v>13359573</v>
      </c>
      <c r="D54" s="7"/>
      <c r="E54" s="7">
        <v>115056179264</v>
      </c>
      <c r="F54" s="7"/>
      <c r="G54" s="7">
        <v>120941720804.7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13359573</v>
      </c>
      <c r="R54" s="7"/>
      <c r="S54" s="7">
        <v>9107</v>
      </c>
      <c r="T54" s="7"/>
      <c r="U54" s="7">
        <v>115056179264</v>
      </c>
      <c r="V54" s="7"/>
      <c r="W54" s="7">
        <v>120941720804.7</v>
      </c>
      <c r="X54" s="6"/>
      <c r="Y54" s="9">
        <v>2.7775261233190249E-3</v>
      </c>
    </row>
    <row r="55" spans="1:25">
      <c r="A55" s="1" t="s">
        <v>61</v>
      </c>
      <c r="C55" s="7">
        <v>11359792</v>
      </c>
      <c r="D55" s="7"/>
      <c r="E55" s="7">
        <v>91092876655</v>
      </c>
      <c r="F55" s="7"/>
      <c r="G55" s="7">
        <v>69334115598.863998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11359792</v>
      </c>
      <c r="R55" s="7"/>
      <c r="S55" s="7">
        <v>5860</v>
      </c>
      <c r="T55" s="7"/>
      <c r="U55" s="7">
        <v>91092876655</v>
      </c>
      <c r="V55" s="7"/>
      <c r="W55" s="7">
        <v>66172299252.335999</v>
      </c>
      <c r="X55" s="6"/>
      <c r="Y55" s="9">
        <v>1.5197012957194886E-3</v>
      </c>
    </row>
    <row r="56" spans="1:25">
      <c r="A56" s="1" t="s">
        <v>62</v>
      </c>
      <c r="C56" s="7">
        <v>1388159883</v>
      </c>
      <c r="D56" s="7"/>
      <c r="E56" s="7">
        <v>1390761164714</v>
      </c>
      <c r="F56" s="7"/>
      <c r="G56" s="7">
        <v>1775931726892.95</v>
      </c>
      <c r="H56" s="7"/>
      <c r="I56" s="7">
        <v>0</v>
      </c>
      <c r="J56" s="7"/>
      <c r="K56" s="7">
        <v>0</v>
      </c>
      <c r="L56" s="7"/>
      <c r="M56" s="7">
        <v>-4400000</v>
      </c>
      <c r="N56" s="7"/>
      <c r="O56" s="7">
        <v>5569463406</v>
      </c>
      <c r="P56" s="7"/>
      <c r="Q56" s="7">
        <v>1383759883</v>
      </c>
      <c r="R56" s="7"/>
      <c r="S56" s="7">
        <v>1210</v>
      </c>
      <c r="T56" s="7"/>
      <c r="U56" s="7">
        <v>1386352919524</v>
      </c>
      <c r="V56" s="7"/>
      <c r="W56" s="7">
        <v>1664387079152.3401</v>
      </c>
      <c r="X56" s="6"/>
      <c r="Y56" s="9">
        <v>3.8224018650482292E-2</v>
      </c>
    </row>
    <row r="57" spans="1:25">
      <c r="A57" s="1" t="s">
        <v>63</v>
      </c>
      <c r="C57" s="7">
        <v>5320000</v>
      </c>
      <c r="D57" s="7"/>
      <c r="E57" s="7">
        <v>97924852482</v>
      </c>
      <c r="F57" s="7"/>
      <c r="G57" s="7">
        <v>163462774860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5320000</v>
      </c>
      <c r="R57" s="7"/>
      <c r="S57" s="7">
        <v>30910</v>
      </c>
      <c r="T57" s="7"/>
      <c r="U57" s="7">
        <v>97924852482</v>
      </c>
      <c r="V57" s="7"/>
      <c r="W57" s="7">
        <v>163462774860</v>
      </c>
      <c r="X57" s="6"/>
      <c r="Y57" s="9">
        <v>3.754057113979995E-3</v>
      </c>
    </row>
    <row r="58" spans="1:25">
      <c r="A58" s="1" t="s">
        <v>64</v>
      </c>
      <c r="C58" s="7">
        <v>33445148</v>
      </c>
      <c r="D58" s="7"/>
      <c r="E58" s="7">
        <v>211706532406</v>
      </c>
      <c r="F58" s="7"/>
      <c r="G58" s="7">
        <v>295225806400.27197</v>
      </c>
      <c r="H58" s="7"/>
      <c r="I58" s="7">
        <v>0</v>
      </c>
      <c r="J58" s="7"/>
      <c r="K58" s="7">
        <v>0</v>
      </c>
      <c r="L58" s="7"/>
      <c r="M58" s="7">
        <v>-12843418</v>
      </c>
      <c r="N58" s="7"/>
      <c r="O58" s="7">
        <v>112661011240</v>
      </c>
      <c r="P58" s="7"/>
      <c r="Q58" s="7">
        <v>20601730</v>
      </c>
      <c r="R58" s="7"/>
      <c r="S58" s="7">
        <v>8750</v>
      </c>
      <c r="T58" s="7"/>
      <c r="U58" s="7">
        <v>130408178197</v>
      </c>
      <c r="V58" s="7"/>
      <c r="W58" s="7">
        <v>179192559931.875</v>
      </c>
      <c r="X58" s="6"/>
      <c r="Y58" s="9">
        <v>4.1153045698672655E-3</v>
      </c>
    </row>
    <row r="59" spans="1:25">
      <c r="A59" s="1" t="s">
        <v>65</v>
      </c>
      <c r="C59" s="7">
        <v>106490755</v>
      </c>
      <c r="D59" s="7"/>
      <c r="E59" s="7">
        <v>338226399420</v>
      </c>
      <c r="F59" s="7"/>
      <c r="G59" s="7">
        <v>817217082259.82996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106490755</v>
      </c>
      <c r="R59" s="7"/>
      <c r="S59" s="7">
        <v>7100</v>
      </c>
      <c r="T59" s="7"/>
      <c r="U59" s="7">
        <v>338226399420</v>
      </c>
      <c r="V59" s="7"/>
      <c r="W59" s="7">
        <v>751585658555.02502</v>
      </c>
      <c r="X59" s="6"/>
      <c r="Y59" s="9">
        <v>1.7260783017297613E-2</v>
      </c>
    </row>
    <row r="60" spans="1:25">
      <c r="A60" s="1" t="s">
        <v>66</v>
      </c>
      <c r="C60" s="7">
        <v>141690388</v>
      </c>
      <c r="D60" s="7"/>
      <c r="E60" s="7">
        <v>362910468344</v>
      </c>
      <c r="F60" s="7"/>
      <c r="G60" s="7">
        <v>752124743222.07605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141690388</v>
      </c>
      <c r="R60" s="7"/>
      <c r="S60" s="7">
        <v>5240</v>
      </c>
      <c r="T60" s="7"/>
      <c r="U60" s="7">
        <v>362910468344</v>
      </c>
      <c r="V60" s="7"/>
      <c r="W60" s="7">
        <v>738040010202.93604</v>
      </c>
      <c r="X60" s="6"/>
      <c r="Y60" s="9">
        <v>1.6949696058183018E-2</v>
      </c>
    </row>
    <row r="61" spans="1:25">
      <c r="A61" s="1" t="s">
        <v>67</v>
      </c>
      <c r="C61" s="7">
        <v>17439506</v>
      </c>
      <c r="D61" s="7"/>
      <c r="E61" s="7">
        <v>90862152949</v>
      </c>
      <c r="F61" s="7"/>
      <c r="G61" s="7">
        <v>102800943770.049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17439506</v>
      </c>
      <c r="R61" s="7"/>
      <c r="S61" s="7">
        <v>5300</v>
      </c>
      <c r="T61" s="7"/>
      <c r="U61" s="7">
        <v>90862152949</v>
      </c>
      <c r="V61" s="7"/>
      <c r="W61" s="7">
        <v>91879426978.289993</v>
      </c>
      <c r="X61" s="6"/>
      <c r="Y61" s="9">
        <v>2.1100866345360107E-3</v>
      </c>
    </row>
    <row r="62" spans="1:25">
      <c r="A62" s="1" t="s">
        <v>68</v>
      </c>
      <c r="C62" s="7">
        <v>49951230</v>
      </c>
      <c r="D62" s="7"/>
      <c r="E62" s="7">
        <v>237232702686</v>
      </c>
      <c r="F62" s="7"/>
      <c r="G62" s="7">
        <v>895758524074.26001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49951230</v>
      </c>
      <c r="R62" s="7"/>
      <c r="S62" s="7">
        <v>18030</v>
      </c>
      <c r="T62" s="7"/>
      <c r="U62" s="7">
        <v>237232702686</v>
      </c>
      <c r="V62" s="7"/>
      <c r="W62" s="7">
        <v>895261983872.44495</v>
      </c>
      <c r="X62" s="6"/>
      <c r="Y62" s="9">
        <v>2.056042803819191E-2</v>
      </c>
    </row>
    <row r="63" spans="1:25">
      <c r="A63" s="1" t="s">
        <v>69</v>
      </c>
      <c r="C63" s="7">
        <v>107102653</v>
      </c>
      <c r="D63" s="7"/>
      <c r="E63" s="7">
        <v>1272744301472</v>
      </c>
      <c r="F63" s="7"/>
      <c r="G63" s="7">
        <v>2551975451385.1602</v>
      </c>
      <c r="H63" s="7"/>
      <c r="I63" s="7">
        <v>152970</v>
      </c>
      <c r="J63" s="7"/>
      <c r="K63" s="7">
        <v>3598041770</v>
      </c>
      <c r="L63" s="7"/>
      <c r="M63" s="7">
        <v>-1050981</v>
      </c>
      <c r="N63" s="7"/>
      <c r="O63" s="7">
        <v>24679868458</v>
      </c>
      <c r="P63" s="7"/>
      <c r="Q63" s="7">
        <v>106204642</v>
      </c>
      <c r="R63" s="7"/>
      <c r="S63" s="7">
        <v>23830</v>
      </c>
      <c r="T63" s="7"/>
      <c r="U63" s="7">
        <v>1263845581869</v>
      </c>
      <c r="V63" s="7"/>
      <c r="W63" s="7">
        <v>2515798021977.7798</v>
      </c>
      <c r="X63" s="6"/>
      <c r="Y63" s="9">
        <v>5.7777371452499296E-2</v>
      </c>
    </row>
    <row r="64" spans="1:25">
      <c r="A64" s="1" t="s">
        <v>70</v>
      </c>
      <c r="C64" s="7">
        <v>3391684</v>
      </c>
      <c r="D64" s="7"/>
      <c r="E64" s="7">
        <v>37380526065</v>
      </c>
      <c r="F64" s="7"/>
      <c r="G64" s="7">
        <v>94098662132.382004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3391684</v>
      </c>
      <c r="R64" s="7"/>
      <c r="S64" s="7">
        <v>27770</v>
      </c>
      <c r="T64" s="7"/>
      <c r="U64" s="7">
        <v>37380526065</v>
      </c>
      <c r="V64" s="7"/>
      <c r="W64" s="7">
        <v>93626651645.154007</v>
      </c>
      <c r="X64" s="6"/>
      <c r="Y64" s="9">
        <v>2.1502130865430802E-3</v>
      </c>
    </row>
    <row r="65" spans="1:25">
      <c r="A65" s="1" t="s">
        <v>71</v>
      </c>
      <c r="C65" s="7">
        <v>4802736</v>
      </c>
      <c r="D65" s="7"/>
      <c r="E65" s="7">
        <v>253961989089</v>
      </c>
      <c r="F65" s="7"/>
      <c r="G65" s="7">
        <v>705143390762.16003</v>
      </c>
      <c r="H65" s="7"/>
      <c r="I65" s="7">
        <v>0</v>
      </c>
      <c r="J65" s="7"/>
      <c r="K65" s="7">
        <v>0</v>
      </c>
      <c r="L65" s="7"/>
      <c r="M65" s="7">
        <v>-396000</v>
      </c>
      <c r="N65" s="7"/>
      <c r="O65" s="7">
        <v>57504631549</v>
      </c>
      <c r="P65" s="7"/>
      <c r="Q65" s="7">
        <v>4406736</v>
      </c>
      <c r="R65" s="7"/>
      <c r="S65" s="7">
        <v>146250</v>
      </c>
      <c r="T65" s="7"/>
      <c r="U65" s="7">
        <v>233022060747</v>
      </c>
      <c r="V65" s="7"/>
      <c r="W65" s="7">
        <v>640650453417</v>
      </c>
      <c r="X65" s="6"/>
      <c r="Y65" s="9">
        <v>1.4713064759144259E-2</v>
      </c>
    </row>
    <row r="66" spans="1:25">
      <c r="A66" s="1" t="s">
        <v>72</v>
      </c>
      <c r="C66" s="7">
        <v>6601911</v>
      </c>
      <c r="D66" s="7"/>
      <c r="E66" s="7">
        <v>121041784644</v>
      </c>
      <c r="F66" s="7"/>
      <c r="G66" s="7">
        <v>248592410367.354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6601911</v>
      </c>
      <c r="R66" s="7"/>
      <c r="S66" s="7">
        <v>37630</v>
      </c>
      <c r="T66" s="7"/>
      <c r="U66" s="7">
        <v>121041784644</v>
      </c>
      <c r="V66" s="7"/>
      <c r="W66" s="7">
        <v>246951752959.966</v>
      </c>
      <c r="X66" s="6"/>
      <c r="Y66" s="9">
        <v>5.6714501867669489E-3</v>
      </c>
    </row>
    <row r="67" spans="1:25">
      <c r="A67" s="1" t="s">
        <v>73</v>
      </c>
      <c r="C67" s="7">
        <v>6470000</v>
      </c>
      <c r="D67" s="7"/>
      <c r="E67" s="7">
        <v>77902503255</v>
      </c>
      <c r="F67" s="7"/>
      <c r="G67" s="7">
        <v>205550851860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6470000</v>
      </c>
      <c r="R67" s="7"/>
      <c r="S67" s="7">
        <v>31540</v>
      </c>
      <c r="T67" s="7"/>
      <c r="U67" s="7">
        <v>77902503255</v>
      </c>
      <c r="V67" s="7"/>
      <c r="W67" s="7">
        <v>202849620390</v>
      </c>
      <c r="X67" s="6"/>
      <c r="Y67" s="9">
        <v>4.6586084271812104E-3</v>
      </c>
    </row>
    <row r="68" spans="1:25">
      <c r="A68" s="1" t="s">
        <v>74</v>
      </c>
      <c r="C68" s="7">
        <v>3083596</v>
      </c>
      <c r="D68" s="7"/>
      <c r="E68" s="7">
        <v>83539587535</v>
      </c>
      <c r="F68" s="7"/>
      <c r="G68" s="7">
        <v>145629961166.53799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3083596</v>
      </c>
      <c r="R68" s="7"/>
      <c r="S68" s="7">
        <v>49600</v>
      </c>
      <c r="T68" s="7"/>
      <c r="U68" s="7">
        <v>83539587535</v>
      </c>
      <c r="V68" s="7"/>
      <c r="W68" s="7">
        <v>152036330748.48001</v>
      </c>
      <c r="X68" s="6"/>
      <c r="Y68" s="9">
        <v>3.4916394238295317E-3</v>
      </c>
    </row>
    <row r="69" spans="1:25">
      <c r="A69" s="1" t="s">
        <v>75</v>
      </c>
      <c r="C69" s="7">
        <v>11741531</v>
      </c>
      <c r="D69" s="7"/>
      <c r="E69" s="7">
        <v>132866986914</v>
      </c>
      <c r="F69" s="7"/>
      <c r="G69" s="7">
        <v>310933259244.25201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11741531</v>
      </c>
      <c r="R69" s="7"/>
      <c r="S69" s="7">
        <v>27440</v>
      </c>
      <c r="T69" s="7"/>
      <c r="U69" s="7">
        <v>132866986914</v>
      </c>
      <c r="V69" s="7"/>
      <c r="W69" s="7">
        <v>320270594356.69202</v>
      </c>
      <c r="X69" s="6"/>
      <c r="Y69" s="9">
        <v>7.3552777026639846E-3</v>
      </c>
    </row>
    <row r="70" spans="1:25">
      <c r="A70" s="1" t="s">
        <v>76</v>
      </c>
      <c r="C70" s="7">
        <v>11481221</v>
      </c>
      <c r="D70" s="7"/>
      <c r="E70" s="7">
        <v>214094602308</v>
      </c>
      <c r="F70" s="7"/>
      <c r="G70" s="7">
        <v>719697961772.25305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v>11481221</v>
      </c>
      <c r="R70" s="7"/>
      <c r="S70" s="7">
        <v>64050</v>
      </c>
      <c r="T70" s="7"/>
      <c r="U70" s="7">
        <v>214094602308</v>
      </c>
      <c r="V70" s="7"/>
      <c r="W70" s="7">
        <v>730996740429.953</v>
      </c>
      <c r="X70" s="6"/>
      <c r="Y70" s="9">
        <v>1.6787941572982377E-2</v>
      </c>
    </row>
    <row r="71" spans="1:25">
      <c r="A71" s="1" t="s">
        <v>77</v>
      </c>
      <c r="C71" s="7">
        <v>6086041</v>
      </c>
      <c r="D71" s="7"/>
      <c r="E71" s="7">
        <v>173764372459</v>
      </c>
      <c r="F71" s="7"/>
      <c r="G71" s="7">
        <v>225053640885.06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6086041</v>
      </c>
      <c r="R71" s="7"/>
      <c r="S71" s="7">
        <v>33910</v>
      </c>
      <c r="T71" s="7"/>
      <c r="U71" s="7">
        <v>173764372459</v>
      </c>
      <c r="V71" s="7"/>
      <c r="W71" s="7">
        <v>205149703290.655</v>
      </c>
      <c r="X71" s="6"/>
      <c r="Y71" s="9">
        <v>4.7114317233924912E-3</v>
      </c>
    </row>
    <row r="72" spans="1:25">
      <c r="A72" s="1" t="s">
        <v>78</v>
      </c>
      <c r="C72" s="7">
        <v>45861974</v>
      </c>
      <c r="D72" s="7"/>
      <c r="E72" s="7">
        <v>371178100259</v>
      </c>
      <c r="F72" s="7"/>
      <c r="G72" s="7">
        <v>1148845200418.4399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45861974</v>
      </c>
      <c r="R72" s="7"/>
      <c r="S72" s="7">
        <v>25400</v>
      </c>
      <c r="T72" s="7"/>
      <c r="U72" s="7">
        <v>371178100259</v>
      </c>
      <c r="V72" s="7"/>
      <c r="W72" s="7">
        <v>1157963019469.3799</v>
      </c>
      <c r="X72" s="6"/>
      <c r="Y72" s="9">
        <v>2.659357345847017E-2</v>
      </c>
    </row>
    <row r="73" spans="1:25">
      <c r="A73" s="1" t="s">
        <v>79</v>
      </c>
      <c r="C73" s="7">
        <v>8716106</v>
      </c>
      <c r="D73" s="7"/>
      <c r="E73" s="7">
        <v>50911105151</v>
      </c>
      <c r="F73" s="7"/>
      <c r="G73" s="7">
        <v>48173203141.307999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8716106</v>
      </c>
      <c r="R73" s="7"/>
      <c r="S73" s="7">
        <v>5160</v>
      </c>
      <c r="T73" s="7"/>
      <c r="U73" s="7">
        <v>50911105151</v>
      </c>
      <c r="V73" s="7"/>
      <c r="W73" s="7">
        <v>44707505073.587997</v>
      </c>
      <c r="X73" s="6"/>
      <c r="Y73" s="9">
        <v>1.0267446372028372E-3</v>
      </c>
    </row>
    <row r="74" spans="1:25">
      <c r="A74" s="1" t="s">
        <v>80</v>
      </c>
      <c r="C74" s="7">
        <v>45094</v>
      </c>
      <c r="D74" s="7"/>
      <c r="E74" s="7">
        <v>149996982443</v>
      </c>
      <c r="F74" s="7"/>
      <c r="G74" s="7">
        <v>146171556985.53</v>
      </c>
      <c r="H74" s="7"/>
      <c r="I74" s="7">
        <v>74127</v>
      </c>
      <c r="J74" s="7"/>
      <c r="K74" s="7">
        <v>250002603856</v>
      </c>
      <c r="L74" s="7"/>
      <c r="M74" s="7">
        <v>0</v>
      </c>
      <c r="N74" s="7"/>
      <c r="O74" s="7">
        <v>0</v>
      </c>
      <c r="P74" s="7"/>
      <c r="Q74" s="7">
        <v>119221</v>
      </c>
      <c r="R74" s="7"/>
      <c r="S74" s="7">
        <v>3570172</v>
      </c>
      <c r="T74" s="7"/>
      <c r="U74" s="7">
        <v>399999586299</v>
      </c>
      <c r="V74" s="7"/>
      <c r="W74" s="7">
        <v>424617941269.57098</v>
      </c>
      <c r="X74" s="6"/>
      <c r="Y74" s="9">
        <v>9.7517003765035231E-3</v>
      </c>
    </row>
    <row r="75" spans="1:25">
      <c r="A75" s="1" t="s">
        <v>81</v>
      </c>
      <c r="C75" s="7">
        <v>3371527</v>
      </c>
      <c r="D75" s="7"/>
      <c r="E75" s="7">
        <v>30442402678</v>
      </c>
      <c r="F75" s="7"/>
      <c r="G75" s="7">
        <v>36832615893.706497</v>
      </c>
      <c r="H75" s="7"/>
      <c r="I75" s="7">
        <v>79040</v>
      </c>
      <c r="J75" s="7"/>
      <c r="K75" s="7">
        <v>849660387</v>
      </c>
      <c r="L75" s="7"/>
      <c r="M75" s="7">
        <v>0</v>
      </c>
      <c r="N75" s="7"/>
      <c r="O75" s="7">
        <v>0</v>
      </c>
      <c r="P75" s="7"/>
      <c r="Q75" s="7">
        <v>3450567</v>
      </c>
      <c r="R75" s="7"/>
      <c r="S75" s="7">
        <v>12180</v>
      </c>
      <c r="T75" s="7"/>
      <c r="U75" s="7">
        <v>31292063065</v>
      </c>
      <c r="V75" s="7"/>
      <c r="W75" s="7">
        <v>41777840018.943001</v>
      </c>
      <c r="X75" s="6"/>
      <c r="Y75" s="9">
        <v>9.594624688352186E-4</v>
      </c>
    </row>
    <row r="76" spans="1:25">
      <c r="A76" s="1" t="s">
        <v>82</v>
      </c>
      <c r="C76" s="7">
        <v>54699508</v>
      </c>
      <c r="D76" s="7"/>
      <c r="E76" s="7">
        <v>305725708135</v>
      </c>
      <c r="F76" s="7"/>
      <c r="G76" s="7">
        <v>282908160960.26202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54699508</v>
      </c>
      <c r="R76" s="7"/>
      <c r="S76" s="7">
        <v>4940</v>
      </c>
      <c r="T76" s="7"/>
      <c r="U76" s="7">
        <v>305725708135</v>
      </c>
      <c r="V76" s="7"/>
      <c r="W76" s="7">
        <v>268607786881.35599</v>
      </c>
      <c r="X76" s="6"/>
      <c r="Y76" s="9">
        <v>6.1687988233162482E-3</v>
      </c>
    </row>
    <row r="77" spans="1:25">
      <c r="A77" s="1" t="s">
        <v>83</v>
      </c>
      <c r="C77" s="7">
        <v>21000000</v>
      </c>
      <c r="D77" s="7"/>
      <c r="E77" s="7">
        <v>101619000000</v>
      </c>
      <c r="F77" s="7"/>
      <c r="G77" s="7">
        <v>137357829000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21000000</v>
      </c>
      <c r="R77" s="7"/>
      <c r="S77" s="7">
        <v>5180</v>
      </c>
      <c r="T77" s="7"/>
      <c r="U77" s="7">
        <v>101619000000</v>
      </c>
      <c r="V77" s="7"/>
      <c r="W77" s="7">
        <v>108132759000</v>
      </c>
      <c r="X77" s="6"/>
      <c r="Y77" s="9">
        <v>2.4833577768755269E-3</v>
      </c>
    </row>
    <row r="78" spans="1:25">
      <c r="A78" s="1" t="s">
        <v>84</v>
      </c>
      <c r="C78" s="7">
        <v>4278077</v>
      </c>
      <c r="D78" s="7"/>
      <c r="E78" s="7">
        <v>65699361738</v>
      </c>
      <c r="F78" s="7"/>
      <c r="G78" s="7">
        <v>76929939973.066498</v>
      </c>
      <c r="H78" s="7"/>
      <c r="I78" s="7">
        <v>200000</v>
      </c>
      <c r="J78" s="7"/>
      <c r="K78" s="7">
        <v>3624257819</v>
      </c>
      <c r="L78" s="7"/>
      <c r="M78" s="7">
        <v>0</v>
      </c>
      <c r="N78" s="7"/>
      <c r="O78" s="7">
        <v>0</v>
      </c>
      <c r="P78" s="7"/>
      <c r="Q78" s="7">
        <v>4478077</v>
      </c>
      <c r="R78" s="7"/>
      <c r="S78" s="7">
        <v>18190</v>
      </c>
      <c r="T78" s="7"/>
      <c r="U78" s="7">
        <v>69323619557</v>
      </c>
      <c r="V78" s="7"/>
      <c r="W78" s="7">
        <v>80971556117.251495</v>
      </c>
      <c r="X78" s="6"/>
      <c r="Y78" s="9">
        <v>1.8595784057400184E-3</v>
      </c>
    </row>
    <row r="79" spans="1:25">
      <c r="A79" s="1" t="s">
        <v>85</v>
      </c>
      <c r="C79" s="7">
        <v>3965054</v>
      </c>
      <c r="D79" s="7"/>
      <c r="E79" s="7">
        <v>180115704227</v>
      </c>
      <c r="F79" s="7"/>
      <c r="G79" s="7">
        <v>175592128923.58499</v>
      </c>
      <c r="H79" s="7"/>
      <c r="I79" s="7">
        <v>0</v>
      </c>
      <c r="J79" s="7"/>
      <c r="K79" s="7">
        <v>0</v>
      </c>
      <c r="L79" s="7"/>
      <c r="M79" s="7">
        <v>0</v>
      </c>
      <c r="N79" s="7"/>
      <c r="O79" s="7">
        <v>0</v>
      </c>
      <c r="P79" s="7"/>
      <c r="Q79" s="7">
        <v>3965054</v>
      </c>
      <c r="R79" s="7"/>
      <c r="S79" s="7">
        <v>42250</v>
      </c>
      <c r="T79" s="7"/>
      <c r="U79" s="7">
        <v>180115704227</v>
      </c>
      <c r="V79" s="7"/>
      <c r="W79" s="7">
        <v>166526766487.57501</v>
      </c>
      <c r="X79" s="6"/>
      <c r="Y79" s="9">
        <v>3.8244242026124037E-3</v>
      </c>
    </row>
    <row r="80" spans="1:25">
      <c r="A80" s="1" t="s">
        <v>86</v>
      </c>
      <c r="C80" s="7">
        <v>21900000</v>
      </c>
      <c r="D80" s="7"/>
      <c r="E80" s="7">
        <v>213445783447</v>
      </c>
      <c r="F80" s="7"/>
      <c r="G80" s="7">
        <v>429516082350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v>21900000</v>
      </c>
      <c r="R80" s="7"/>
      <c r="S80" s="7">
        <v>19340</v>
      </c>
      <c r="T80" s="7"/>
      <c r="U80" s="7">
        <v>213445783447</v>
      </c>
      <c r="V80" s="7"/>
      <c r="W80" s="7">
        <v>421025901300</v>
      </c>
      <c r="X80" s="6"/>
      <c r="Y80" s="9">
        <v>9.6692062232443636E-3</v>
      </c>
    </row>
    <row r="81" spans="1:25">
      <c r="A81" s="1" t="s">
        <v>87</v>
      </c>
      <c r="C81" s="7">
        <v>1391646</v>
      </c>
      <c r="D81" s="7"/>
      <c r="E81" s="7">
        <v>23523154184</v>
      </c>
      <c r="F81" s="7"/>
      <c r="G81" s="7">
        <v>27252304414.110001</v>
      </c>
      <c r="H81" s="7"/>
      <c r="I81" s="7">
        <v>129629</v>
      </c>
      <c r="J81" s="7"/>
      <c r="K81" s="7">
        <v>2736270309</v>
      </c>
      <c r="L81" s="7"/>
      <c r="M81" s="7">
        <v>0</v>
      </c>
      <c r="N81" s="7"/>
      <c r="O81" s="7">
        <v>0</v>
      </c>
      <c r="P81" s="7"/>
      <c r="Q81" s="7">
        <v>1521275</v>
      </c>
      <c r="R81" s="7"/>
      <c r="S81" s="7">
        <v>21250</v>
      </c>
      <c r="T81" s="7"/>
      <c r="U81" s="7">
        <v>26259424493</v>
      </c>
      <c r="V81" s="7"/>
      <c r="W81" s="7">
        <v>32134747542.1875</v>
      </c>
      <c r="X81" s="6"/>
      <c r="Y81" s="9">
        <v>7.3800091623319299E-4</v>
      </c>
    </row>
    <row r="82" spans="1:25">
      <c r="A82" s="1" t="s">
        <v>88</v>
      </c>
      <c r="C82" s="7">
        <v>16680623</v>
      </c>
      <c r="D82" s="7"/>
      <c r="E82" s="7">
        <v>82517739235</v>
      </c>
      <c r="F82" s="7"/>
      <c r="G82" s="7">
        <v>111924269728.76199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v>16680623</v>
      </c>
      <c r="R82" s="7"/>
      <c r="S82" s="7">
        <v>5810</v>
      </c>
      <c r="T82" s="7"/>
      <c r="U82" s="7">
        <v>82517739235</v>
      </c>
      <c r="V82" s="7"/>
      <c r="W82" s="7">
        <v>96337778833.201508</v>
      </c>
      <c r="X82" s="6"/>
      <c r="Y82" s="9">
        <v>2.2124763530018267E-3</v>
      </c>
    </row>
    <row r="83" spans="1:25">
      <c r="A83" s="1" t="s">
        <v>89</v>
      </c>
      <c r="C83" s="7">
        <v>348099418</v>
      </c>
      <c r="D83" s="7"/>
      <c r="E83" s="7">
        <v>617075236337</v>
      </c>
      <c r="F83" s="7"/>
      <c r="G83" s="7">
        <v>1234628712019.6299</v>
      </c>
      <c r="H83" s="7"/>
      <c r="I83" s="7">
        <v>0</v>
      </c>
      <c r="J83" s="7"/>
      <c r="K83" s="7">
        <v>0</v>
      </c>
      <c r="L83" s="7"/>
      <c r="M83" s="7">
        <v>0</v>
      </c>
      <c r="N83" s="7"/>
      <c r="O83" s="7">
        <v>0</v>
      </c>
      <c r="P83" s="7"/>
      <c r="Q83" s="7">
        <v>348099418</v>
      </c>
      <c r="R83" s="7"/>
      <c r="S83" s="7">
        <v>3660</v>
      </c>
      <c r="T83" s="7"/>
      <c r="U83" s="7">
        <v>617075236337</v>
      </c>
      <c r="V83" s="7"/>
      <c r="W83" s="7">
        <v>1266463308854.21</v>
      </c>
      <c r="X83" s="6"/>
      <c r="Y83" s="9">
        <v>2.9085371873019669E-2</v>
      </c>
    </row>
    <row r="84" spans="1:25">
      <c r="A84" s="1" t="s">
        <v>90</v>
      </c>
      <c r="C84" s="7">
        <v>132997404</v>
      </c>
      <c r="D84" s="7"/>
      <c r="E84" s="7">
        <v>443312672385</v>
      </c>
      <c r="F84" s="7"/>
      <c r="G84" s="7">
        <v>1127717772376.0901</v>
      </c>
      <c r="H84" s="7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v>132997404</v>
      </c>
      <c r="R84" s="7"/>
      <c r="S84" s="7">
        <v>7960</v>
      </c>
      <c r="T84" s="7"/>
      <c r="U84" s="7">
        <v>443312672385</v>
      </c>
      <c r="V84" s="7"/>
      <c r="W84" s="7">
        <v>1052360312791.75</v>
      </c>
      <c r="X84" s="6"/>
      <c r="Y84" s="9">
        <v>2.4168320414783406E-2</v>
      </c>
    </row>
    <row r="85" spans="1:25">
      <c r="A85" s="1" t="s">
        <v>91</v>
      </c>
      <c r="C85" s="7">
        <v>457928837</v>
      </c>
      <c r="D85" s="7"/>
      <c r="E85" s="7">
        <v>1098145608532</v>
      </c>
      <c r="F85" s="7"/>
      <c r="G85" s="7">
        <v>2899650501874.4399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457928837</v>
      </c>
      <c r="R85" s="7"/>
      <c r="S85" s="7">
        <v>6240</v>
      </c>
      <c r="T85" s="7"/>
      <c r="U85" s="7">
        <v>1098145608532</v>
      </c>
      <c r="V85" s="7"/>
      <c r="W85" s="7">
        <v>2840473961019.8599</v>
      </c>
      <c r="X85" s="6"/>
      <c r="Y85" s="9">
        <v>6.5233821520369245E-2</v>
      </c>
    </row>
    <row r="86" spans="1:25">
      <c r="A86" s="1" t="s">
        <v>92</v>
      </c>
      <c r="C86" s="7">
        <v>24900000</v>
      </c>
      <c r="D86" s="7"/>
      <c r="E86" s="7">
        <v>138408159015</v>
      </c>
      <c r="F86" s="7"/>
      <c r="G86" s="7">
        <v>306180322650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24900000</v>
      </c>
      <c r="R86" s="7"/>
      <c r="S86" s="7">
        <v>12250</v>
      </c>
      <c r="T86" s="7"/>
      <c r="U86" s="7">
        <v>138408159015</v>
      </c>
      <c r="V86" s="7"/>
      <c r="W86" s="7">
        <v>303210101250</v>
      </c>
      <c r="X86" s="6"/>
      <c r="Y86" s="9">
        <v>6.9634694419144832E-3</v>
      </c>
    </row>
    <row r="87" spans="1:25">
      <c r="A87" s="1" t="s">
        <v>93</v>
      </c>
      <c r="C87" s="7">
        <v>182722218</v>
      </c>
      <c r="D87" s="7"/>
      <c r="E87" s="7">
        <v>557302764900</v>
      </c>
      <c r="F87" s="7"/>
      <c r="G87" s="7">
        <v>607569144585.69995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7"/>
      <c r="Q87" s="7">
        <v>182722218</v>
      </c>
      <c r="R87" s="7"/>
      <c r="S87" s="7">
        <v>3327</v>
      </c>
      <c r="T87" s="7"/>
      <c r="U87" s="7">
        <v>557302764900</v>
      </c>
      <c r="V87" s="7"/>
      <c r="W87" s="7">
        <v>604299714211.24805</v>
      </c>
      <c r="X87" s="6"/>
      <c r="Y87" s="9">
        <v>1.3878240125641862E-2</v>
      </c>
    </row>
    <row r="88" spans="1:25">
      <c r="A88" s="1" t="s">
        <v>94</v>
      </c>
      <c r="C88" s="7">
        <v>45567601</v>
      </c>
      <c r="D88" s="7"/>
      <c r="E88" s="7">
        <v>1587367168163</v>
      </c>
      <c r="F88" s="7"/>
      <c r="G88" s="7">
        <v>1972208468122.1399</v>
      </c>
      <c r="H88" s="7"/>
      <c r="I88" s="7">
        <v>91135202</v>
      </c>
      <c r="J88" s="7"/>
      <c r="K88" s="7">
        <v>0</v>
      </c>
      <c r="L88" s="7"/>
      <c r="M88" s="7">
        <v>0</v>
      </c>
      <c r="N88" s="7"/>
      <c r="O88" s="7">
        <v>0</v>
      </c>
      <c r="P88" s="7"/>
      <c r="Q88" s="7">
        <v>136702803</v>
      </c>
      <c r="R88" s="7"/>
      <c r="S88" s="7">
        <v>13060</v>
      </c>
      <c r="T88" s="7"/>
      <c r="U88" s="7">
        <v>1587367168163</v>
      </c>
      <c r="V88" s="7"/>
      <c r="W88" s="7">
        <v>1774715842467.28</v>
      </c>
      <c r="X88" s="6"/>
      <c r="Y88" s="9">
        <v>4.0757809473217291E-2</v>
      </c>
    </row>
    <row r="89" spans="1:25">
      <c r="A89" s="1" t="s">
        <v>95</v>
      </c>
      <c r="C89" s="7">
        <v>35615076</v>
      </c>
      <c r="D89" s="7"/>
      <c r="E89" s="7">
        <v>274774374570</v>
      </c>
      <c r="F89" s="7"/>
      <c r="G89" s="7">
        <v>331373636547.40802</v>
      </c>
      <c r="H89" s="7"/>
      <c r="I89" s="7">
        <v>0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v>35615076</v>
      </c>
      <c r="R89" s="7"/>
      <c r="S89" s="7">
        <v>8740</v>
      </c>
      <c r="T89" s="7"/>
      <c r="U89" s="7">
        <v>274774374570</v>
      </c>
      <c r="V89" s="7"/>
      <c r="W89" s="7">
        <v>309423673442.77197</v>
      </c>
      <c r="X89" s="6"/>
      <c r="Y89" s="9">
        <v>7.1061692395502562E-3</v>
      </c>
    </row>
    <row r="90" spans="1:25">
      <c r="A90" s="1" t="s">
        <v>96</v>
      </c>
      <c r="C90" s="7">
        <v>49981932</v>
      </c>
      <c r="D90" s="7"/>
      <c r="E90" s="7">
        <v>251141627773</v>
      </c>
      <c r="F90" s="7"/>
      <c r="G90" s="7">
        <v>437720793035.526</v>
      </c>
      <c r="H90" s="7"/>
      <c r="I90" s="7">
        <v>0</v>
      </c>
      <c r="J90" s="7"/>
      <c r="K90" s="7">
        <v>0</v>
      </c>
      <c r="L90" s="7"/>
      <c r="M90" s="7">
        <v>0</v>
      </c>
      <c r="N90" s="7"/>
      <c r="O90" s="7">
        <v>0</v>
      </c>
      <c r="P90" s="7"/>
      <c r="Q90" s="7">
        <v>49981932</v>
      </c>
      <c r="R90" s="7"/>
      <c r="S90" s="7">
        <v>8080</v>
      </c>
      <c r="T90" s="7"/>
      <c r="U90" s="7">
        <v>251141627773</v>
      </c>
      <c r="V90" s="7"/>
      <c r="W90" s="7">
        <v>401451079197.16803</v>
      </c>
      <c r="X90" s="6"/>
      <c r="Y90" s="9">
        <v>9.219654328429373E-3</v>
      </c>
    </row>
    <row r="91" spans="1:25">
      <c r="A91" s="1" t="s">
        <v>97</v>
      </c>
      <c r="C91" s="7">
        <v>32800000</v>
      </c>
      <c r="D91" s="7"/>
      <c r="E91" s="7">
        <v>354758070518</v>
      </c>
      <c r="F91" s="7"/>
      <c r="G91" s="7">
        <v>394844612400</v>
      </c>
      <c r="H91" s="7"/>
      <c r="I91" s="7">
        <v>0</v>
      </c>
      <c r="J91" s="7"/>
      <c r="K91" s="7">
        <v>0</v>
      </c>
      <c r="L91" s="7"/>
      <c r="M91" s="7">
        <v>0</v>
      </c>
      <c r="N91" s="7"/>
      <c r="O91" s="7">
        <v>0</v>
      </c>
      <c r="P91" s="7"/>
      <c r="Q91" s="7">
        <v>32800000</v>
      </c>
      <c r="R91" s="7"/>
      <c r="S91" s="7">
        <v>10910</v>
      </c>
      <c r="T91" s="7"/>
      <c r="U91" s="7">
        <v>354758070518</v>
      </c>
      <c r="V91" s="7"/>
      <c r="W91" s="7">
        <v>355718804400</v>
      </c>
      <c r="X91" s="6"/>
      <c r="Y91" s="9">
        <v>8.1693750113932106E-3</v>
      </c>
    </row>
    <row r="92" spans="1:25">
      <c r="A92" s="1" t="s">
        <v>98</v>
      </c>
      <c r="C92" s="7">
        <v>2101747</v>
      </c>
      <c r="D92" s="7"/>
      <c r="E92" s="7">
        <v>32778102421</v>
      </c>
      <c r="F92" s="7"/>
      <c r="G92" s="7">
        <v>45775283573.218498</v>
      </c>
      <c r="H92" s="7"/>
      <c r="I92" s="7">
        <v>0</v>
      </c>
      <c r="J92" s="7"/>
      <c r="K92" s="7">
        <v>0</v>
      </c>
      <c r="L92" s="7"/>
      <c r="M92" s="7">
        <v>0</v>
      </c>
      <c r="N92" s="7"/>
      <c r="O92" s="7">
        <v>0</v>
      </c>
      <c r="P92" s="7"/>
      <c r="Q92" s="7">
        <v>2101747</v>
      </c>
      <c r="R92" s="7"/>
      <c r="S92" s="7">
        <v>19710</v>
      </c>
      <c r="T92" s="7"/>
      <c r="U92" s="7">
        <v>32778102421</v>
      </c>
      <c r="V92" s="7"/>
      <c r="W92" s="7">
        <v>41178952041.448502</v>
      </c>
      <c r="X92" s="6"/>
      <c r="Y92" s="9">
        <v>9.4570851369579388E-4</v>
      </c>
    </row>
    <row r="93" spans="1:25">
      <c r="A93" s="1" t="s">
        <v>99</v>
      </c>
      <c r="C93" s="7">
        <v>90637545</v>
      </c>
      <c r="D93" s="7"/>
      <c r="E93" s="7">
        <v>246456066298</v>
      </c>
      <c r="F93" s="7"/>
      <c r="G93" s="7">
        <v>526173789386.34003</v>
      </c>
      <c r="H93" s="7"/>
      <c r="I93" s="7">
        <v>0</v>
      </c>
      <c r="J93" s="7"/>
      <c r="K93" s="7">
        <v>0</v>
      </c>
      <c r="L93" s="7"/>
      <c r="M93" s="7">
        <v>0</v>
      </c>
      <c r="N93" s="7"/>
      <c r="O93" s="7">
        <v>0</v>
      </c>
      <c r="P93" s="7"/>
      <c r="Q93" s="7">
        <v>90637545</v>
      </c>
      <c r="R93" s="7"/>
      <c r="S93" s="7">
        <v>5370</v>
      </c>
      <c r="T93" s="7"/>
      <c r="U93" s="7">
        <v>246456066298</v>
      </c>
      <c r="V93" s="7"/>
      <c r="W93" s="7">
        <v>483827611130.93201</v>
      </c>
      <c r="X93" s="6"/>
      <c r="Y93" s="9">
        <v>1.1111499159742222E-2</v>
      </c>
    </row>
    <row r="94" spans="1:25">
      <c r="A94" s="1" t="s">
        <v>100</v>
      </c>
      <c r="C94" s="7">
        <v>5847144</v>
      </c>
      <c r="D94" s="7"/>
      <c r="E94" s="7">
        <v>21773912802</v>
      </c>
      <c r="F94" s="7"/>
      <c r="G94" s="7">
        <v>51381204879.888</v>
      </c>
      <c r="H94" s="7"/>
      <c r="I94" s="7">
        <v>0</v>
      </c>
      <c r="J94" s="7"/>
      <c r="K94" s="7">
        <v>0</v>
      </c>
      <c r="L94" s="7"/>
      <c r="M94" s="7">
        <v>0</v>
      </c>
      <c r="N94" s="7"/>
      <c r="O94" s="7">
        <v>0</v>
      </c>
      <c r="P94" s="7"/>
      <c r="Q94" s="7">
        <v>5847144</v>
      </c>
      <c r="R94" s="7"/>
      <c r="S94" s="7">
        <v>8090</v>
      </c>
      <c r="T94" s="7"/>
      <c r="U94" s="7">
        <v>21773912802</v>
      </c>
      <c r="V94" s="7"/>
      <c r="W94" s="7">
        <v>47021939759.987999</v>
      </c>
      <c r="X94" s="6"/>
      <c r="Y94" s="9">
        <v>1.0798975339817115E-3</v>
      </c>
    </row>
    <row r="95" spans="1:25">
      <c r="A95" s="1" t="s">
        <v>101</v>
      </c>
      <c r="C95" s="7">
        <v>153641477</v>
      </c>
      <c r="D95" s="7"/>
      <c r="E95" s="7">
        <v>455143774359</v>
      </c>
      <c r="F95" s="7"/>
      <c r="G95" s="7">
        <v>1183636654141.8401</v>
      </c>
      <c r="H95" s="7"/>
      <c r="I95" s="7">
        <v>0</v>
      </c>
      <c r="J95" s="7"/>
      <c r="K95" s="7">
        <v>0</v>
      </c>
      <c r="L95" s="7"/>
      <c r="M95" s="7">
        <v>-2588820</v>
      </c>
      <c r="N95" s="7"/>
      <c r="O95" s="7">
        <v>19435147978</v>
      </c>
      <c r="P95" s="7"/>
      <c r="Q95" s="7">
        <v>151052657</v>
      </c>
      <c r="R95" s="7"/>
      <c r="S95" s="7">
        <v>7430</v>
      </c>
      <c r="T95" s="7"/>
      <c r="U95" s="7">
        <v>447474716963</v>
      </c>
      <c r="V95" s="7"/>
      <c r="W95" s="7">
        <v>1115643430123.02</v>
      </c>
      <c r="X95" s="6"/>
      <c r="Y95" s="9">
        <v>2.5621669270605496E-2</v>
      </c>
    </row>
    <row r="96" spans="1:25">
      <c r="A96" s="1" t="s">
        <v>102</v>
      </c>
      <c r="C96" s="7">
        <v>1540332</v>
      </c>
      <c r="D96" s="7"/>
      <c r="E96" s="7">
        <v>9951871164</v>
      </c>
      <c r="F96" s="7"/>
      <c r="G96" s="7">
        <v>8513288656.776</v>
      </c>
      <c r="H96" s="7"/>
      <c r="I96" s="7">
        <v>0</v>
      </c>
      <c r="J96" s="7"/>
      <c r="K96" s="7">
        <v>0</v>
      </c>
      <c r="L96" s="7"/>
      <c r="M96" s="7">
        <v>0</v>
      </c>
      <c r="N96" s="7"/>
      <c r="O96" s="7">
        <v>0</v>
      </c>
      <c r="P96" s="7"/>
      <c r="Q96" s="7">
        <v>1540332</v>
      </c>
      <c r="R96" s="7"/>
      <c r="S96" s="7">
        <v>5170</v>
      </c>
      <c r="T96" s="7"/>
      <c r="U96" s="7">
        <v>9951871164</v>
      </c>
      <c r="V96" s="7"/>
      <c r="W96" s="7">
        <v>7916133517.1820002</v>
      </c>
      <c r="X96" s="6"/>
      <c r="Y96" s="9">
        <v>1.8180051923653346E-4</v>
      </c>
    </row>
    <row r="97" spans="1:25">
      <c r="A97" s="1" t="s">
        <v>103</v>
      </c>
      <c r="C97" s="7">
        <v>17320000</v>
      </c>
      <c r="D97" s="7"/>
      <c r="E97" s="7">
        <v>555532681358</v>
      </c>
      <c r="F97" s="7"/>
      <c r="G97" s="7">
        <v>1306766201400</v>
      </c>
      <c r="H97" s="7"/>
      <c r="I97" s="7">
        <v>0</v>
      </c>
      <c r="J97" s="7"/>
      <c r="K97" s="7">
        <v>0</v>
      </c>
      <c r="L97" s="7"/>
      <c r="M97" s="7">
        <v>-455195</v>
      </c>
      <c r="N97" s="7"/>
      <c r="O97" s="7">
        <v>36247547442</v>
      </c>
      <c r="P97" s="7"/>
      <c r="Q97" s="7">
        <v>16864805</v>
      </c>
      <c r="R97" s="7"/>
      <c r="S97" s="7">
        <v>75900</v>
      </c>
      <c r="T97" s="7"/>
      <c r="U97" s="7">
        <v>540932467793</v>
      </c>
      <c r="V97" s="7"/>
      <c r="W97" s="7">
        <v>1272422469237.98</v>
      </c>
      <c r="X97" s="6"/>
      <c r="Y97" s="9">
        <v>2.9222228894143894E-2</v>
      </c>
    </row>
    <row r="98" spans="1:25">
      <c r="A98" s="1" t="s">
        <v>104</v>
      </c>
      <c r="C98" s="7">
        <v>2000000</v>
      </c>
      <c r="D98" s="7"/>
      <c r="E98" s="7">
        <v>36262762965</v>
      </c>
      <c r="F98" s="7"/>
      <c r="G98" s="7">
        <v>65209680000</v>
      </c>
      <c r="H98" s="7"/>
      <c r="I98" s="7">
        <v>0</v>
      </c>
      <c r="J98" s="7"/>
      <c r="K98" s="7">
        <v>0</v>
      </c>
      <c r="L98" s="7"/>
      <c r="M98" s="7">
        <v>0</v>
      </c>
      <c r="N98" s="7"/>
      <c r="O98" s="7">
        <v>0</v>
      </c>
      <c r="P98" s="7"/>
      <c r="Q98" s="7">
        <v>2000000</v>
      </c>
      <c r="R98" s="7"/>
      <c r="S98" s="7">
        <v>31900</v>
      </c>
      <c r="T98" s="7"/>
      <c r="U98" s="7">
        <v>36262762965</v>
      </c>
      <c r="V98" s="7"/>
      <c r="W98" s="7">
        <v>63420390000</v>
      </c>
      <c r="X98" s="6"/>
      <c r="Y98" s="9">
        <v>1.456501435600833E-3</v>
      </c>
    </row>
    <row r="99" spans="1:25">
      <c r="A99" s="1" t="s">
        <v>105</v>
      </c>
      <c r="C99" s="7">
        <v>56056136</v>
      </c>
      <c r="D99" s="7"/>
      <c r="E99" s="7">
        <v>194730172777</v>
      </c>
      <c r="F99" s="7"/>
      <c r="G99" s="7">
        <v>282067811277.42999</v>
      </c>
      <c r="H99" s="7"/>
      <c r="I99" s="7">
        <v>0</v>
      </c>
      <c r="J99" s="7"/>
      <c r="K99" s="7">
        <v>0</v>
      </c>
      <c r="L99" s="7"/>
      <c r="M99" s="7">
        <v>0</v>
      </c>
      <c r="N99" s="7"/>
      <c r="O99" s="7">
        <v>0</v>
      </c>
      <c r="P99" s="7"/>
      <c r="Q99" s="7">
        <v>56056136</v>
      </c>
      <c r="R99" s="7"/>
      <c r="S99" s="7">
        <v>4920</v>
      </c>
      <c r="T99" s="7"/>
      <c r="U99" s="7">
        <v>194730172777</v>
      </c>
      <c r="V99" s="7"/>
      <c r="W99" s="7">
        <v>274155201794.73599</v>
      </c>
      <c r="X99" s="6"/>
      <c r="Y99" s="9">
        <v>6.2961997709485703E-3</v>
      </c>
    </row>
    <row r="100" spans="1:25">
      <c r="A100" s="1" t="s">
        <v>106</v>
      </c>
      <c r="C100" s="7">
        <v>1999315</v>
      </c>
      <c r="D100" s="7"/>
      <c r="E100" s="7">
        <v>29446324477</v>
      </c>
      <c r="F100" s="7"/>
      <c r="G100" s="7">
        <v>45511896834.675003</v>
      </c>
      <c r="H100" s="7"/>
      <c r="I100" s="7">
        <v>0</v>
      </c>
      <c r="J100" s="7"/>
      <c r="K100" s="7">
        <v>0</v>
      </c>
      <c r="L100" s="7"/>
      <c r="M100" s="7">
        <v>0</v>
      </c>
      <c r="N100" s="7"/>
      <c r="O100" s="7">
        <v>0</v>
      </c>
      <c r="P100" s="7"/>
      <c r="Q100" s="7">
        <v>1999315</v>
      </c>
      <c r="R100" s="7"/>
      <c r="S100" s="7">
        <v>23190</v>
      </c>
      <c r="T100" s="7"/>
      <c r="U100" s="7">
        <v>29446324477</v>
      </c>
      <c r="V100" s="7"/>
      <c r="W100" s="7">
        <v>46088248366.642502</v>
      </c>
      <c r="X100" s="6"/>
      <c r="Y100" s="9">
        <v>1.0584545429370986E-3</v>
      </c>
    </row>
    <row r="101" spans="1:25">
      <c r="A101" s="1" t="s">
        <v>107</v>
      </c>
      <c r="C101" s="7">
        <v>1812550</v>
      </c>
      <c r="D101" s="7"/>
      <c r="E101" s="7">
        <v>15407658515</v>
      </c>
      <c r="F101" s="7"/>
      <c r="G101" s="7">
        <v>19206818391.150002</v>
      </c>
      <c r="H101" s="7"/>
      <c r="I101" s="7">
        <v>0</v>
      </c>
      <c r="J101" s="7"/>
      <c r="K101" s="7">
        <v>0</v>
      </c>
      <c r="L101" s="7"/>
      <c r="M101" s="7">
        <v>0</v>
      </c>
      <c r="N101" s="7"/>
      <c r="O101" s="7">
        <v>0</v>
      </c>
      <c r="P101" s="7"/>
      <c r="Q101" s="7">
        <v>1812550</v>
      </c>
      <c r="R101" s="7"/>
      <c r="S101" s="7">
        <v>10600</v>
      </c>
      <c r="T101" s="7"/>
      <c r="U101" s="7">
        <v>15407658515</v>
      </c>
      <c r="V101" s="7"/>
      <c r="W101" s="7">
        <v>19098712471.5</v>
      </c>
      <c r="X101" s="6"/>
      <c r="Y101" s="9">
        <v>4.3861764541131459E-4</v>
      </c>
    </row>
    <row r="102" spans="1:25">
      <c r="A102" s="1" t="s">
        <v>108</v>
      </c>
      <c r="C102" s="7">
        <v>3010358</v>
      </c>
      <c r="D102" s="7"/>
      <c r="E102" s="7">
        <v>31361461837</v>
      </c>
      <c r="F102" s="7"/>
      <c r="G102" s="7">
        <v>87169962755.186996</v>
      </c>
      <c r="H102" s="7"/>
      <c r="I102" s="7">
        <v>0</v>
      </c>
      <c r="J102" s="7"/>
      <c r="K102" s="7">
        <v>0</v>
      </c>
      <c r="L102" s="7"/>
      <c r="M102" s="7">
        <v>-370940</v>
      </c>
      <c r="N102" s="7"/>
      <c r="O102" s="7">
        <v>11468636701</v>
      </c>
      <c r="P102" s="7"/>
      <c r="Q102" s="7">
        <v>2639418</v>
      </c>
      <c r="R102" s="7"/>
      <c r="S102" s="7">
        <v>28860</v>
      </c>
      <c r="T102" s="7"/>
      <c r="U102" s="7">
        <v>27497064097</v>
      </c>
      <c r="V102" s="7"/>
      <c r="W102" s="7">
        <v>75720370539.294006</v>
      </c>
      <c r="X102" s="6"/>
      <c r="Y102" s="9">
        <v>1.7389806085189438E-3</v>
      </c>
    </row>
    <row r="103" spans="1:25">
      <c r="A103" s="1" t="s">
        <v>109</v>
      </c>
      <c r="C103" s="7">
        <v>13830247</v>
      </c>
      <c r="D103" s="7"/>
      <c r="E103" s="7">
        <v>151033962077</v>
      </c>
      <c r="F103" s="7"/>
      <c r="G103" s="7">
        <v>156176791864.776</v>
      </c>
      <c r="H103" s="7"/>
      <c r="I103" s="7">
        <v>3268</v>
      </c>
      <c r="J103" s="7"/>
      <c r="K103" s="7">
        <v>35752386</v>
      </c>
      <c r="L103" s="7"/>
      <c r="M103" s="7">
        <v>0</v>
      </c>
      <c r="N103" s="7"/>
      <c r="O103" s="7">
        <v>0</v>
      </c>
      <c r="P103" s="7"/>
      <c r="Q103" s="7">
        <v>13833515</v>
      </c>
      <c r="R103" s="7"/>
      <c r="S103" s="7">
        <v>11050</v>
      </c>
      <c r="T103" s="7"/>
      <c r="U103" s="7">
        <v>151069714463</v>
      </c>
      <c r="V103" s="7"/>
      <c r="W103" s="7">
        <v>151950821722.53799</v>
      </c>
      <c r="X103" s="6"/>
      <c r="Y103" s="9">
        <v>3.4896756386960538E-3</v>
      </c>
    </row>
    <row r="104" spans="1:25">
      <c r="A104" s="1" t="s">
        <v>110</v>
      </c>
      <c r="C104" s="7">
        <v>17768000</v>
      </c>
      <c r="D104" s="7"/>
      <c r="E104" s="7">
        <v>98322902731</v>
      </c>
      <c r="F104" s="7"/>
      <c r="G104" s="7">
        <v>94669822944</v>
      </c>
      <c r="H104" s="7"/>
      <c r="I104" s="7">
        <v>0</v>
      </c>
      <c r="J104" s="7"/>
      <c r="K104" s="7">
        <v>0</v>
      </c>
      <c r="L104" s="7"/>
      <c r="M104" s="7">
        <v>-400000</v>
      </c>
      <c r="N104" s="7"/>
      <c r="O104" s="7">
        <v>2247319119</v>
      </c>
      <c r="P104" s="7"/>
      <c r="Q104" s="7">
        <v>17368000</v>
      </c>
      <c r="R104" s="7"/>
      <c r="S104" s="7">
        <v>5560</v>
      </c>
      <c r="T104" s="7"/>
      <c r="U104" s="7">
        <v>96109420002</v>
      </c>
      <c r="V104" s="7"/>
      <c r="W104" s="7">
        <v>95991511824</v>
      </c>
      <c r="X104" s="6"/>
      <c r="Y104" s="9">
        <v>2.2045240462436502E-3</v>
      </c>
    </row>
    <row r="105" spans="1:25">
      <c r="A105" s="1" t="s">
        <v>111</v>
      </c>
      <c r="C105" s="7">
        <v>20537747</v>
      </c>
      <c r="D105" s="7"/>
      <c r="E105" s="7">
        <v>43419664550</v>
      </c>
      <c r="F105" s="7"/>
      <c r="G105" s="7">
        <v>158220492391.46201</v>
      </c>
      <c r="H105" s="7"/>
      <c r="I105" s="7">
        <v>0</v>
      </c>
      <c r="J105" s="7"/>
      <c r="K105" s="7">
        <v>0</v>
      </c>
      <c r="L105" s="7"/>
      <c r="M105" s="7">
        <v>-2437747</v>
      </c>
      <c r="N105" s="7"/>
      <c r="O105" s="7">
        <v>18033943063</v>
      </c>
      <c r="P105" s="7"/>
      <c r="Q105" s="7">
        <v>18100000</v>
      </c>
      <c r="R105" s="7"/>
      <c r="S105" s="7">
        <v>7530</v>
      </c>
      <c r="T105" s="7"/>
      <c r="U105" s="7">
        <v>38265927048</v>
      </c>
      <c r="V105" s="7"/>
      <c r="W105" s="7">
        <v>135482056650</v>
      </c>
      <c r="X105" s="6"/>
      <c r="Y105" s="9">
        <v>3.1114568990963059E-3</v>
      </c>
    </row>
    <row r="106" spans="1:25">
      <c r="A106" s="1" t="s">
        <v>112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v>6118000</v>
      </c>
      <c r="J106" s="7"/>
      <c r="K106" s="7">
        <v>295235658182</v>
      </c>
      <c r="L106" s="7"/>
      <c r="M106" s="7">
        <v>0</v>
      </c>
      <c r="N106" s="7"/>
      <c r="O106" s="7">
        <v>0</v>
      </c>
      <c r="P106" s="7"/>
      <c r="Q106" s="7">
        <v>6118000</v>
      </c>
      <c r="R106" s="7"/>
      <c r="S106" s="7">
        <v>48440</v>
      </c>
      <c r="T106" s="7"/>
      <c r="U106" s="7">
        <v>295235658182</v>
      </c>
      <c r="V106" s="7"/>
      <c r="W106" s="7">
        <v>294592602276</v>
      </c>
      <c r="X106" s="6"/>
      <c r="Y106" s="9">
        <v>6.7655614879123128E-3</v>
      </c>
    </row>
    <row r="107" spans="1:25">
      <c r="A107" s="1" t="s">
        <v>113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v>3500000</v>
      </c>
      <c r="J107" s="7"/>
      <c r="K107" s="7">
        <v>53079211816</v>
      </c>
      <c r="L107" s="7"/>
      <c r="M107" s="7">
        <v>0</v>
      </c>
      <c r="N107" s="7"/>
      <c r="O107" s="7">
        <v>0</v>
      </c>
      <c r="P107" s="7"/>
      <c r="Q107" s="7">
        <v>3500000</v>
      </c>
      <c r="R107" s="7"/>
      <c r="S107" s="7">
        <v>15060</v>
      </c>
      <c r="T107" s="7"/>
      <c r="U107" s="7">
        <v>53079211816</v>
      </c>
      <c r="V107" s="7"/>
      <c r="W107" s="7">
        <v>52396375500</v>
      </c>
      <c r="X107" s="6"/>
      <c r="Y107" s="9">
        <v>1.2033258725786819E-3</v>
      </c>
    </row>
    <row r="108" spans="1:25">
      <c r="A108" s="1" t="s">
        <v>114</v>
      </c>
      <c r="C108" s="7">
        <v>0</v>
      </c>
      <c r="D108" s="7"/>
      <c r="E108" s="7">
        <v>0</v>
      </c>
      <c r="F108" s="7"/>
      <c r="G108" s="7">
        <v>0</v>
      </c>
      <c r="H108" s="7"/>
      <c r="I108" s="7">
        <v>111430061</v>
      </c>
      <c r="J108" s="7"/>
      <c r="K108" s="7">
        <v>170499900186</v>
      </c>
      <c r="L108" s="7"/>
      <c r="M108" s="7">
        <v>-27470069</v>
      </c>
      <c r="N108" s="7"/>
      <c r="O108" s="7">
        <v>45316517496</v>
      </c>
      <c r="P108" s="7"/>
      <c r="Q108" s="7">
        <v>83959992</v>
      </c>
      <c r="R108" s="7"/>
      <c r="S108" s="7">
        <v>1631</v>
      </c>
      <c r="T108" s="7"/>
      <c r="U108" s="7">
        <v>128467759302</v>
      </c>
      <c r="V108" s="7"/>
      <c r="W108" s="7">
        <v>136123961407.636</v>
      </c>
      <c r="X108" s="6"/>
      <c r="Y108" s="9">
        <v>3.1261987699838208E-3</v>
      </c>
    </row>
    <row r="109" spans="1:25">
      <c r="A109" s="1" t="s">
        <v>115</v>
      </c>
      <c r="C109" s="1" t="s">
        <v>115</v>
      </c>
      <c r="E109" s="4">
        <f>SUM(E9:E108)</f>
        <v>24618350003454</v>
      </c>
      <c r="G109" s="4">
        <f>SUM(G9:G108)</f>
        <v>42901205193198.578</v>
      </c>
      <c r="I109" s="1" t="s">
        <v>115</v>
      </c>
      <c r="K109" s="4">
        <f>SUM(K9:K108)</f>
        <v>987079337036</v>
      </c>
      <c r="M109" s="1" t="s">
        <v>115</v>
      </c>
      <c r="O109" s="4">
        <f>SUM(O9:O108)</f>
        <v>531597953858</v>
      </c>
      <c r="Q109" s="1" t="s">
        <v>115</v>
      </c>
      <c r="S109" s="1" t="s">
        <v>115</v>
      </c>
      <c r="U109" s="4">
        <f>SUM(U9:U108)</f>
        <v>25222013899124</v>
      </c>
      <c r="W109" s="4">
        <f>SUM(W9:W108)</f>
        <v>42309966156851.469</v>
      </c>
      <c r="Y109" s="10">
        <f>SUM(Y9:Y108)</f>
        <v>0.9716831834001155</v>
      </c>
    </row>
    <row r="111" spans="1:25">
      <c r="Y111" s="7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P20"/>
  <sheetViews>
    <sheetView rightToLeft="1" topLeftCell="R1" workbookViewId="0">
      <selection activeCell="W21" sqref="W21"/>
    </sheetView>
  </sheetViews>
  <sheetFormatPr defaultRowHeight="24"/>
  <cols>
    <col min="1" max="1" width="32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4" style="1" customWidth="1"/>
    <col min="12" max="12" width="1" style="1" customWidth="1"/>
    <col min="13" max="13" width="14" style="1" customWidth="1"/>
    <col min="14" max="14" width="1" style="1" customWidth="1"/>
    <col min="15" max="15" width="16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15" style="1" customWidth="1"/>
    <col min="22" max="22" width="1" style="1" customWidth="1"/>
    <col min="23" max="23" width="21" style="1" customWidth="1"/>
    <col min="24" max="24" width="1" style="1" customWidth="1"/>
    <col min="25" max="25" width="16" style="1" customWidth="1"/>
    <col min="26" max="26" width="1" style="1" customWidth="1"/>
    <col min="27" max="27" width="22" style="1" customWidth="1"/>
    <col min="28" max="28" width="1" style="1" customWidth="1"/>
    <col min="29" max="29" width="16" style="1" customWidth="1"/>
    <col min="30" max="30" width="1" style="1" customWidth="1"/>
    <col min="31" max="31" width="23" style="1" customWidth="1"/>
    <col min="32" max="32" width="1" style="1" customWidth="1"/>
    <col min="33" max="33" width="22" style="1" customWidth="1"/>
    <col min="34" max="34" width="1" style="1" customWidth="1"/>
    <col min="35" max="35" width="22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42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  <c r="Z2" s="20" t="s">
        <v>0</v>
      </c>
      <c r="AA2" s="20" t="s">
        <v>0</v>
      </c>
      <c r="AB2" s="20" t="s">
        <v>0</v>
      </c>
      <c r="AC2" s="20" t="s">
        <v>0</v>
      </c>
      <c r="AD2" s="20" t="s">
        <v>0</v>
      </c>
      <c r="AE2" s="20" t="s">
        <v>0</v>
      </c>
      <c r="AF2" s="20" t="s">
        <v>0</v>
      </c>
      <c r="AG2" s="20" t="s">
        <v>0</v>
      </c>
      <c r="AH2" s="20" t="s">
        <v>0</v>
      </c>
      <c r="AI2" s="20" t="s">
        <v>0</v>
      </c>
      <c r="AJ2" s="20" t="s">
        <v>0</v>
      </c>
      <c r="AK2" s="20" t="s">
        <v>0</v>
      </c>
    </row>
    <row r="3" spans="1:42" ht="24.7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</row>
    <row r="4" spans="1:42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  <c r="Z4" s="20" t="s">
        <v>2</v>
      </c>
      <c r="AA4" s="20" t="s">
        <v>2</v>
      </c>
      <c r="AB4" s="20" t="s">
        <v>2</v>
      </c>
      <c r="AC4" s="20" t="s">
        <v>2</v>
      </c>
      <c r="AD4" s="20" t="s">
        <v>2</v>
      </c>
      <c r="AE4" s="20" t="s">
        <v>2</v>
      </c>
      <c r="AF4" s="20" t="s">
        <v>2</v>
      </c>
      <c r="AG4" s="20" t="s">
        <v>2</v>
      </c>
      <c r="AH4" s="20" t="s">
        <v>2</v>
      </c>
      <c r="AI4" s="20" t="s">
        <v>2</v>
      </c>
      <c r="AJ4" s="20" t="s">
        <v>2</v>
      </c>
      <c r="AK4" s="20" t="s">
        <v>2</v>
      </c>
    </row>
    <row r="6" spans="1:42" ht="24.75">
      <c r="A6" s="19" t="s">
        <v>117</v>
      </c>
      <c r="B6" s="19" t="s">
        <v>117</v>
      </c>
      <c r="C6" s="19" t="s">
        <v>117</v>
      </c>
      <c r="D6" s="19" t="s">
        <v>117</v>
      </c>
      <c r="E6" s="19" t="s">
        <v>117</v>
      </c>
      <c r="F6" s="19" t="s">
        <v>117</v>
      </c>
      <c r="G6" s="19" t="s">
        <v>117</v>
      </c>
      <c r="H6" s="19" t="s">
        <v>117</v>
      </c>
      <c r="I6" s="19" t="s">
        <v>117</v>
      </c>
      <c r="J6" s="19" t="s">
        <v>117</v>
      </c>
      <c r="K6" s="19" t="s">
        <v>117</v>
      </c>
      <c r="L6" s="19" t="s">
        <v>117</v>
      </c>
      <c r="M6" s="19" t="s">
        <v>117</v>
      </c>
      <c r="O6" s="19" t="s">
        <v>298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42" ht="24.75">
      <c r="A7" s="19" t="s">
        <v>118</v>
      </c>
      <c r="C7" s="19" t="s">
        <v>119</v>
      </c>
      <c r="E7" s="19" t="s">
        <v>120</v>
      </c>
      <c r="G7" s="19" t="s">
        <v>121</v>
      </c>
      <c r="I7" s="19" t="s">
        <v>122</v>
      </c>
      <c r="K7" s="19" t="s">
        <v>123</v>
      </c>
      <c r="M7" s="19" t="s">
        <v>116</v>
      </c>
      <c r="O7" s="19" t="s">
        <v>7</v>
      </c>
      <c r="Q7" s="19" t="s">
        <v>8</v>
      </c>
      <c r="S7" s="19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9" t="s">
        <v>7</v>
      </c>
      <c r="AE7" s="19" t="s">
        <v>124</v>
      </c>
      <c r="AG7" s="19" t="s">
        <v>8</v>
      </c>
      <c r="AI7" s="19" t="s">
        <v>9</v>
      </c>
      <c r="AK7" s="19" t="s">
        <v>13</v>
      </c>
    </row>
    <row r="8" spans="1:42" ht="24.75">
      <c r="A8" s="19" t="s">
        <v>118</v>
      </c>
      <c r="C8" s="19" t="s">
        <v>119</v>
      </c>
      <c r="E8" s="19" t="s">
        <v>120</v>
      </c>
      <c r="G8" s="19" t="s">
        <v>121</v>
      </c>
      <c r="I8" s="19" t="s">
        <v>122</v>
      </c>
      <c r="K8" s="19" t="s">
        <v>123</v>
      </c>
      <c r="M8" s="19" t="s">
        <v>116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124</v>
      </c>
      <c r="AG8" s="19" t="s">
        <v>8</v>
      </c>
      <c r="AI8" s="19" t="s">
        <v>9</v>
      </c>
      <c r="AK8" s="19" t="s">
        <v>13</v>
      </c>
    </row>
    <row r="9" spans="1:42">
      <c r="A9" s="1" t="s">
        <v>125</v>
      </c>
      <c r="C9" s="6" t="s">
        <v>126</v>
      </c>
      <c r="D9" s="6"/>
      <c r="E9" s="6" t="s">
        <v>126</v>
      </c>
      <c r="F9" s="6"/>
      <c r="G9" s="6" t="s">
        <v>127</v>
      </c>
      <c r="H9" s="6"/>
      <c r="I9" s="6" t="s">
        <v>128</v>
      </c>
      <c r="J9" s="6"/>
      <c r="K9" s="5">
        <v>0</v>
      </c>
      <c r="L9" s="6"/>
      <c r="M9" s="5">
        <v>0</v>
      </c>
      <c r="N9" s="6"/>
      <c r="O9" s="5">
        <v>69</v>
      </c>
      <c r="P9" s="6"/>
      <c r="Q9" s="5">
        <v>54034438</v>
      </c>
      <c r="R9" s="6"/>
      <c r="S9" s="5">
        <v>67711225</v>
      </c>
      <c r="T9" s="6"/>
      <c r="U9" s="5">
        <v>0</v>
      </c>
      <c r="V9" s="6"/>
      <c r="W9" s="5">
        <v>0</v>
      </c>
      <c r="X9" s="6"/>
      <c r="Y9" s="5">
        <v>69</v>
      </c>
      <c r="Z9" s="6"/>
      <c r="AA9" s="5">
        <v>69000000</v>
      </c>
      <c r="AB9" s="6"/>
      <c r="AC9" s="5">
        <v>0</v>
      </c>
      <c r="AD9" s="6"/>
      <c r="AE9" s="5">
        <v>0</v>
      </c>
      <c r="AF9" s="6"/>
      <c r="AG9" s="5">
        <v>0</v>
      </c>
      <c r="AH9" s="6"/>
      <c r="AI9" s="5">
        <v>0</v>
      </c>
      <c r="AJ9" s="6"/>
      <c r="AK9" s="9">
        <v>0</v>
      </c>
      <c r="AL9" s="6"/>
      <c r="AM9" s="6"/>
      <c r="AN9" s="6"/>
      <c r="AO9" s="6"/>
      <c r="AP9" s="6"/>
    </row>
    <row r="10" spans="1:42">
      <c r="A10" s="1" t="s">
        <v>129</v>
      </c>
      <c r="C10" s="6" t="s">
        <v>126</v>
      </c>
      <c r="D10" s="6"/>
      <c r="E10" s="6" t="s">
        <v>126</v>
      </c>
      <c r="F10" s="6"/>
      <c r="G10" s="6" t="s">
        <v>130</v>
      </c>
      <c r="H10" s="6"/>
      <c r="I10" s="6" t="s">
        <v>131</v>
      </c>
      <c r="J10" s="6"/>
      <c r="K10" s="5">
        <v>0</v>
      </c>
      <c r="L10" s="6"/>
      <c r="M10" s="5">
        <v>0</v>
      </c>
      <c r="N10" s="6"/>
      <c r="O10" s="5">
        <v>24068</v>
      </c>
      <c r="P10" s="6"/>
      <c r="Q10" s="5">
        <v>14100277223</v>
      </c>
      <c r="R10" s="6"/>
      <c r="S10" s="5">
        <v>14815741080</v>
      </c>
      <c r="T10" s="6"/>
      <c r="U10" s="5">
        <v>0</v>
      </c>
      <c r="V10" s="6"/>
      <c r="W10" s="5">
        <v>0</v>
      </c>
      <c r="X10" s="6"/>
      <c r="Y10" s="5">
        <v>24068</v>
      </c>
      <c r="Z10" s="6"/>
      <c r="AA10" s="5">
        <v>14606874410</v>
      </c>
      <c r="AB10" s="6"/>
      <c r="AC10" s="5">
        <v>0</v>
      </c>
      <c r="AD10" s="6"/>
      <c r="AE10" s="5">
        <v>0</v>
      </c>
      <c r="AF10" s="6"/>
      <c r="AG10" s="5">
        <v>0</v>
      </c>
      <c r="AH10" s="6"/>
      <c r="AI10" s="5">
        <v>0</v>
      </c>
      <c r="AJ10" s="6"/>
      <c r="AK10" s="9">
        <v>0</v>
      </c>
      <c r="AL10" s="6"/>
      <c r="AM10" s="6"/>
      <c r="AN10" s="6"/>
      <c r="AO10" s="6"/>
      <c r="AP10" s="6"/>
    </row>
    <row r="11" spans="1:42">
      <c r="A11" s="1" t="s">
        <v>132</v>
      </c>
      <c r="C11" s="6" t="s">
        <v>126</v>
      </c>
      <c r="D11" s="6"/>
      <c r="E11" s="6" t="s">
        <v>126</v>
      </c>
      <c r="F11" s="6"/>
      <c r="G11" s="6" t="s">
        <v>133</v>
      </c>
      <c r="H11" s="6"/>
      <c r="I11" s="6" t="s">
        <v>134</v>
      </c>
      <c r="J11" s="6"/>
      <c r="K11" s="5">
        <v>0</v>
      </c>
      <c r="L11" s="6"/>
      <c r="M11" s="5">
        <v>0</v>
      </c>
      <c r="N11" s="6"/>
      <c r="O11" s="5">
        <v>179000</v>
      </c>
      <c r="P11" s="6"/>
      <c r="Q11" s="5">
        <v>138519139142</v>
      </c>
      <c r="R11" s="6"/>
      <c r="S11" s="5">
        <v>145570420578</v>
      </c>
      <c r="T11" s="6"/>
      <c r="U11" s="5">
        <v>0</v>
      </c>
      <c r="V11" s="6"/>
      <c r="W11" s="5">
        <v>0</v>
      </c>
      <c r="X11" s="6"/>
      <c r="Y11" s="5">
        <v>73434</v>
      </c>
      <c r="Z11" s="6"/>
      <c r="AA11" s="5">
        <v>59989109050</v>
      </c>
      <c r="AB11" s="6"/>
      <c r="AC11" s="5">
        <v>105566</v>
      </c>
      <c r="AD11" s="6"/>
      <c r="AE11" s="5">
        <v>818040</v>
      </c>
      <c r="AF11" s="6"/>
      <c r="AG11" s="5">
        <v>81692242696</v>
      </c>
      <c r="AH11" s="6"/>
      <c r="AI11" s="5">
        <v>86341558395</v>
      </c>
      <c r="AJ11" s="6"/>
      <c r="AK11" s="9">
        <v>1.9829049262284678E-3</v>
      </c>
      <c r="AL11" s="6"/>
      <c r="AM11" s="6"/>
      <c r="AN11" s="6"/>
      <c r="AO11" s="6"/>
      <c r="AP11" s="6"/>
    </row>
    <row r="12" spans="1:42">
      <c r="A12" s="1" t="s">
        <v>135</v>
      </c>
      <c r="C12" s="6" t="s">
        <v>126</v>
      </c>
      <c r="D12" s="6"/>
      <c r="E12" s="6" t="s">
        <v>126</v>
      </c>
      <c r="F12" s="6"/>
      <c r="G12" s="6" t="s">
        <v>136</v>
      </c>
      <c r="H12" s="6"/>
      <c r="I12" s="6" t="s">
        <v>137</v>
      </c>
      <c r="J12" s="6"/>
      <c r="K12" s="5">
        <v>20.5</v>
      </c>
      <c r="L12" s="6"/>
      <c r="M12" s="5">
        <v>20.5</v>
      </c>
      <c r="N12" s="6"/>
      <c r="O12" s="5">
        <v>382431</v>
      </c>
      <c r="P12" s="6"/>
      <c r="Q12" s="5">
        <v>368660465827</v>
      </c>
      <c r="R12" s="6"/>
      <c r="S12" s="5">
        <v>369934929638</v>
      </c>
      <c r="T12" s="6"/>
      <c r="U12" s="5">
        <v>0</v>
      </c>
      <c r="V12" s="6"/>
      <c r="W12" s="5">
        <v>0</v>
      </c>
      <c r="X12" s="6"/>
      <c r="Y12" s="5">
        <v>382431</v>
      </c>
      <c r="Z12" s="6"/>
      <c r="AA12" s="5">
        <v>366534966991</v>
      </c>
      <c r="AB12" s="6"/>
      <c r="AC12" s="5">
        <v>0</v>
      </c>
      <c r="AD12" s="6"/>
      <c r="AE12" s="5">
        <v>0</v>
      </c>
      <c r="AF12" s="6"/>
      <c r="AG12" s="5">
        <v>0</v>
      </c>
      <c r="AH12" s="6"/>
      <c r="AI12" s="5">
        <v>0</v>
      </c>
      <c r="AJ12" s="6"/>
      <c r="AK12" s="9">
        <v>0</v>
      </c>
      <c r="AL12" s="6"/>
      <c r="AM12" s="6"/>
      <c r="AN12" s="6"/>
      <c r="AO12" s="6"/>
      <c r="AP12" s="6"/>
    </row>
    <row r="13" spans="1:42">
      <c r="A13" s="1" t="s">
        <v>138</v>
      </c>
      <c r="C13" s="6" t="s">
        <v>126</v>
      </c>
      <c r="D13" s="6"/>
      <c r="E13" s="6" t="s">
        <v>126</v>
      </c>
      <c r="F13" s="6"/>
      <c r="G13" s="6" t="s">
        <v>136</v>
      </c>
      <c r="H13" s="6"/>
      <c r="I13" s="6" t="s">
        <v>139</v>
      </c>
      <c r="J13" s="6"/>
      <c r="K13" s="5">
        <v>20.5</v>
      </c>
      <c r="L13" s="6"/>
      <c r="M13" s="5">
        <v>20.5</v>
      </c>
      <c r="N13" s="6"/>
      <c r="O13" s="5">
        <v>135677</v>
      </c>
      <c r="P13" s="6"/>
      <c r="Q13" s="5">
        <v>127563515400</v>
      </c>
      <c r="R13" s="6"/>
      <c r="S13" s="5">
        <v>128625613781</v>
      </c>
      <c r="T13" s="6"/>
      <c r="U13" s="5">
        <v>0</v>
      </c>
      <c r="V13" s="6"/>
      <c r="W13" s="5">
        <v>0</v>
      </c>
      <c r="X13" s="6"/>
      <c r="Y13" s="5">
        <v>0</v>
      </c>
      <c r="Z13" s="6"/>
      <c r="AA13" s="5">
        <v>0</v>
      </c>
      <c r="AB13" s="6"/>
      <c r="AC13" s="5">
        <v>135677</v>
      </c>
      <c r="AD13" s="6"/>
      <c r="AE13" s="5">
        <v>947220</v>
      </c>
      <c r="AF13" s="6"/>
      <c r="AG13" s="5">
        <v>127563515400</v>
      </c>
      <c r="AH13" s="6"/>
      <c r="AI13" s="5">
        <v>128492674420</v>
      </c>
      <c r="AJ13" s="6"/>
      <c r="AK13" s="9">
        <v>2.9509399856563548E-3</v>
      </c>
      <c r="AL13" s="6"/>
      <c r="AM13" s="6"/>
      <c r="AN13" s="6"/>
      <c r="AO13" s="6"/>
      <c r="AP13" s="6"/>
    </row>
    <row r="14" spans="1:42">
      <c r="A14" s="1" t="s">
        <v>140</v>
      </c>
      <c r="C14" s="6" t="s">
        <v>126</v>
      </c>
      <c r="D14" s="6"/>
      <c r="E14" s="6" t="s">
        <v>126</v>
      </c>
      <c r="F14" s="6"/>
      <c r="G14" s="6" t="s">
        <v>141</v>
      </c>
      <c r="H14" s="6"/>
      <c r="I14" s="6" t="s">
        <v>142</v>
      </c>
      <c r="J14" s="6"/>
      <c r="K14" s="5">
        <v>15</v>
      </c>
      <c r="L14" s="6"/>
      <c r="M14" s="5">
        <v>15</v>
      </c>
      <c r="N14" s="6"/>
      <c r="O14" s="5">
        <v>47913</v>
      </c>
      <c r="P14" s="6"/>
      <c r="Q14" s="5">
        <v>44975581608</v>
      </c>
      <c r="R14" s="6"/>
      <c r="S14" s="5">
        <v>47506709947</v>
      </c>
      <c r="T14" s="6"/>
      <c r="U14" s="5">
        <v>0</v>
      </c>
      <c r="V14" s="6"/>
      <c r="W14" s="5">
        <v>0</v>
      </c>
      <c r="X14" s="6"/>
      <c r="Y14" s="5">
        <v>0</v>
      </c>
      <c r="Z14" s="6"/>
      <c r="AA14" s="5">
        <v>0</v>
      </c>
      <c r="AB14" s="6"/>
      <c r="AC14" s="5">
        <v>47913</v>
      </c>
      <c r="AD14" s="6"/>
      <c r="AE14" s="5">
        <v>990990</v>
      </c>
      <c r="AF14" s="6"/>
      <c r="AG14" s="5">
        <v>44975581608</v>
      </c>
      <c r="AH14" s="6"/>
      <c r="AI14" s="5">
        <v>47472697883</v>
      </c>
      <c r="AJ14" s="6"/>
      <c r="AK14" s="9">
        <v>1.0902495651388161E-3</v>
      </c>
      <c r="AL14" s="6"/>
      <c r="AM14" s="6"/>
      <c r="AN14" s="6"/>
      <c r="AO14" s="6"/>
      <c r="AP14" s="6"/>
    </row>
    <row r="15" spans="1:42">
      <c r="A15" s="1" t="s">
        <v>143</v>
      </c>
      <c r="C15" s="6" t="s">
        <v>126</v>
      </c>
      <c r="D15" s="6"/>
      <c r="E15" s="6" t="s">
        <v>126</v>
      </c>
      <c r="F15" s="6"/>
      <c r="G15" s="6" t="s">
        <v>144</v>
      </c>
      <c r="H15" s="6"/>
      <c r="I15" s="6" t="s">
        <v>145</v>
      </c>
      <c r="J15" s="6"/>
      <c r="K15" s="5">
        <v>17</v>
      </c>
      <c r="L15" s="6"/>
      <c r="M15" s="5">
        <v>17</v>
      </c>
      <c r="N15" s="6"/>
      <c r="O15" s="5">
        <v>325000</v>
      </c>
      <c r="P15" s="6"/>
      <c r="Q15" s="5">
        <v>303016893733</v>
      </c>
      <c r="R15" s="6"/>
      <c r="S15" s="5">
        <v>306744392500</v>
      </c>
      <c r="T15" s="6"/>
      <c r="U15" s="5">
        <v>0</v>
      </c>
      <c r="V15" s="6"/>
      <c r="W15" s="5">
        <v>0</v>
      </c>
      <c r="X15" s="6"/>
      <c r="Y15" s="5">
        <v>155000</v>
      </c>
      <c r="Z15" s="6"/>
      <c r="AA15" s="5">
        <v>146240929438</v>
      </c>
      <c r="AB15" s="6"/>
      <c r="AC15" s="5">
        <v>170000</v>
      </c>
      <c r="AD15" s="6"/>
      <c r="AE15" s="5">
        <v>943600</v>
      </c>
      <c r="AF15" s="6"/>
      <c r="AG15" s="5">
        <v>158501144414</v>
      </c>
      <c r="AH15" s="6"/>
      <c r="AI15" s="5">
        <v>160382925325</v>
      </c>
      <c r="AJ15" s="6"/>
      <c r="AK15" s="9">
        <v>3.6833258354564465E-3</v>
      </c>
      <c r="AL15" s="6"/>
      <c r="AM15" s="6"/>
      <c r="AN15" s="6"/>
      <c r="AO15" s="6"/>
      <c r="AP15" s="6"/>
    </row>
    <row r="16" spans="1:42">
      <c r="A16" s="1" t="s">
        <v>146</v>
      </c>
      <c r="C16" s="6" t="s">
        <v>126</v>
      </c>
      <c r="D16" s="6"/>
      <c r="E16" s="6" t="s">
        <v>126</v>
      </c>
      <c r="F16" s="6"/>
      <c r="G16" s="6" t="s">
        <v>147</v>
      </c>
      <c r="H16" s="6"/>
      <c r="I16" s="6" t="s">
        <v>148</v>
      </c>
      <c r="J16" s="6"/>
      <c r="K16" s="5">
        <v>18</v>
      </c>
      <c r="L16" s="6"/>
      <c r="M16" s="5">
        <v>18</v>
      </c>
      <c r="N16" s="6"/>
      <c r="O16" s="5">
        <v>0</v>
      </c>
      <c r="P16" s="6"/>
      <c r="Q16" s="5">
        <v>0</v>
      </c>
      <c r="R16" s="6"/>
      <c r="S16" s="5">
        <v>0</v>
      </c>
      <c r="T16" s="6"/>
      <c r="U16" s="5">
        <v>51121</v>
      </c>
      <c r="V16" s="6"/>
      <c r="W16" s="5">
        <v>45775904258</v>
      </c>
      <c r="X16" s="6"/>
      <c r="Y16" s="5">
        <v>0</v>
      </c>
      <c r="Z16" s="6"/>
      <c r="AA16" s="5">
        <v>0</v>
      </c>
      <c r="AB16" s="6"/>
      <c r="AC16" s="5">
        <v>51121</v>
      </c>
      <c r="AD16" s="6"/>
      <c r="AE16" s="5">
        <v>896400</v>
      </c>
      <c r="AF16" s="6"/>
      <c r="AG16" s="5">
        <v>45775904258</v>
      </c>
      <c r="AH16" s="6"/>
      <c r="AI16" s="5">
        <v>45816558643</v>
      </c>
      <c r="AJ16" s="6"/>
      <c r="AK16" s="9">
        <v>1.0522149649003932E-3</v>
      </c>
      <c r="AL16" s="6"/>
      <c r="AM16" s="6"/>
      <c r="AN16" s="6"/>
      <c r="AO16" s="6"/>
      <c r="AP16" s="6"/>
    </row>
    <row r="17" spans="1:42">
      <c r="A17" s="1" t="s">
        <v>149</v>
      </c>
      <c r="C17" s="6" t="s">
        <v>126</v>
      </c>
      <c r="D17" s="6"/>
      <c r="E17" s="6" t="s">
        <v>126</v>
      </c>
      <c r="F17" s="6"/>
      <c r="G17" s="6" t="s">
        <v>150</v>
      </c>
      <c r="H17" s="6"/>
      <c r="I17" s="6" t="s">
        <v>151</v>
      </c>
      <c r="J17" s="6"/>
      <c r="K17" s="5">
        <v>0</v>
      </c>
      <c r="L17" s="6"/>
      <c r="M17" s="5">
        <v>0</v>
      </c>
      <c r="N17" s="6"/>
      <c r="O17" s="5">
        <v>0</v>
      </c>
      <c r="P17" s="6"/>
      <c r="Q17" s="5">
        <v>0</v>
      </c>
      <c r="R17" s="6"/>
      <c r="S17" s="5">
        <v>0</v>
      </c>
      <c r="T17" s="6"/>
      <c r="U17" s="5">
        <v>82818</v>
      </c>
      <c r="V17" s="6"/>
      <c r="W17" s="5">
        <v>80015031734</v>
      </c>
      <c r="X17" s="6"/>
      <c r="Y17" s="5">
        <v>0</v>
      </c>
      <c r="Z17" s="6"/>
      <c r="AA17" s="5">
        <v>0</v>
      </c>
      <c r="AB17" s="6"/>
      <c r="AC17" s="5">
        <v>82818</v>
      </c>
      <c r="AD17" s="6"/>
      <c r="AE17" s="5">
        <v>979280</v>
      </c>
      <c r="AF17" s="6"/>
      <c r="AG17" s="5">
        <v>80015031734</v>
      </c>
      <c r="AH17" s="6"/>
      <c r="AI17" s="5">
        <v>81087311300</v>
      </c>
      <c r="AJ17" s="6"/>
      <c r="AK17" s="9">
        <v>1.8622368187496425E-3</v>
      </c>
      <c r="AL17" s="6"/>
      <c r="AM17" s="6"/>
      <c r="AN17" s="6"/>
      <c r="AO17" s="6"/>
      <c r="AP17" s="6"/>
    </row>
    <row r="18" spans="1:42">
      <c r="A18" s="1" t="s">
        <v>115</v>
      </c>
      <c r="C18" s="1" t="s">
        <v>115</v>
      </c>
      <c r="E18" s="1" t="s">
        <v>115</v>
      </c>
      <c r="G18" s="1" t="s">
        <v>115</v>
      </c>
      <c r="I18" s="1" t="s">
        <v>115</v>
      </c>
      <c r="K18" s="1" t="s">
        <v>115</v>
      </c>
      <c r="M18" s="1" t="s">
        <v>115</v>
      </c>
      <c r="O18" s="1" t="s">
        <v>115</v>
      </c>
      <c r="Q18" s="11">
        <f>SUM(Q9:Q17)</f>
        <v>996889907371</v>
      </c>
      <c r="R18" s="6"/>
      <c r="S18" s="11">
        <f>SUM(S9:S17)</f>
        <v>1013265518749</v>
      </c>
      <c r="T18" s="6"/>
      <c r="U18" s="6" t="s">
        <v>115</v>
      </c>
      <c r="V18" s="6"/>
      <c r="W18" s="11">
        <f>SUM(W9:W17)</f>
        <v>125790935992</v>
      </c>
      <c r="X18" s="6"/>
      <c r="Y18" s="6" t="s">
        <v>115</v>
      </c>
      <c r="Z18" s="6"/>
      <c r="AA18" s="11">
        <f>SUM(AA9:AA17)</f>
        <v>587440879889</v>
      </c>
      <c r="AB18" s="6"/>
      <c r="AC18" s="6" t="s">
        <v>115</v>
      </c>
      <c r="AD18" s="6"/>
      <c r="AE18" s="6" t="s">
        <v>115</v>
      </c>
      <c r="AF18" s="6"/>
      <c r="AG18" s="11">
        <f>SUM(AG9:AG17)</f>
        <v>538523420110</v>
      </c>
      <c r="AH18" s="6"/>
      <c r="AI18" s="11">
        <f>SUM(AI9:AI17)</f>
        <v>549593725966</v>
      </c>
      <c r="AJ18" s="6"/>
      <c r="AK18" s="10">
        <f>SUM(AK9:AK17)</f>
        <v>1.262187209613012E-2</v>
      </c>
      <c r="AL18" s="6"/>
      <c r="AM18" s="6"/>
      <c r="AN18" s="6"/>
      <c r="AO18" s="6"/>
      <c r="AP18" s="6"/>
    </row>
    <row r="19" spans="1:42" ht="24.75" thickTop="1"/>
    <row r="20" spans="1:42">
      <c r="AK20" s="3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S12" sqref="S12"/>
    </sheetView>
  </sheetViews>
  <sheetFormatPr defaultRowHeight="24"/>
  <cols>
    <col min="1" max="1" width="17.7109375" style="1" customWidth="1"/>
    <col min="2" max="2" width="1" style="1" customWidth="1"/>
    <col min="3" max="3" width="31" style="1" customWidth="1"/>
    <col min="4" max="4" width="1" style="1" customWidth="1"/>
    <col min="5" max="5" width="25" style="1" customWidth="1"/>
    <col min="6" max="6" width="1" style="1" customWidth="1"/>
    <col min="7" max="7" width="20" style="1" customWidth="1"/>
    <col min="8" max="8" width="1" style="1" customWidth="1"/>
    <col min="9" max="9" width="12" style="1" customWidth="1"/>
    <col min="10" max="10" width="1" style="1" customWidth="1"/>
    <col min="11" max="11" width="21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.7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</row>
    <row r="4" spans="1:19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19" ht="24.75">
      <c r="A6" s="19" t="s">
        <v>153</v>
      </c>
      <c r="C6" s="19" t="s">
        <v>154</v>
      </c>
      <c r="D6" s="19" t="s">
        <v>154</v>
      </c>
      <c r="E6" s="19" t="s">
        <v>154</v>
      </c>
      <c r="F6" s="19" t="s">
        <v>154</v>
      </c>
      <c r="G6" s="19" t="s">
        <v>154</v>
      </c>
      <c r="H6" s="19" t="s">
        <v>154</v>
      </c>
      <c r="I6" s="19" t="s">
        <v>154</v>
      </c>
      <c r="K6" s="19" t="s">
        <v>298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.75">
      <c r="A7" s="19" t="s">
        <v>153</v>
      </c>
      <c r="C7" s="19" t="s">
        <v>155</v>
      </c>
      <c r="E7" s="19" t="s">
        <v>156</v>
      </c>
      <c r="G7" s="19" t="s">
        <v>157</v>
      </c>
      <c r="I7" s="19" t="s">
        <v>123</v>
      </c>
      <c r="K7" s="19" t="s">
        <v>158</v>
      </c>
      <c r="M7" s="19" t="s">
        <v>159</v>
      </c>
      <c r="O7" s="19" t="s">
        <v>160</v>
      </c>
      <c r="Q7" s="19" t="s">
        <v>158</v>
      </c>
      <c r="S7" s="19" t="s">
        <v>152</v>
      </c>
    </row>
    <row r="8" spans="1:19" ht="24.75">
      <c r="A8" s="2" t="s">
        <v>161</v>
      </c>
      <c r="C8" s="1" t="s">
        <v>162</v>
      </c>
      <c r="E8" s="1" t="s">
        <v>163</v>
      </c>
      <c r="G8" s="1" t="s">
        <v>164</v>
      </c>
      <c r="I8" s="3">
        <v>5</v>
      </c>
      <c r="K8" s="5">
        <v>11034104562</v>
      </c>
      <c r="L8" s="6"/>
      <c r="M8" s="5">
        <v>36430215005</v>
      </c>
      <c r="N8" s="6"/>
      <c r="O8" s="5">
        <v>45000873220</v>
      </c>
      <c r="P8" s="12"/>
      <c r="Q8" s="5">
        <v>2463446347</v>
      </c>
      <c r="S8" s="9">
        <v>5.6575072164190848E-5</v>
      </c>
    </row>
    <row r="9" spans="1:19" ht="24.75">
      <c r="A9" s="2" t="s">
        <v>165</v>
      </c>
      <c r="C9" s="1" t="s">
        <v>166</v>
      </c>
      <c r="E9" s="1" t="s">
        <v>163</v>
      </c>
      <c r="G9" s="1" t="s">
        <v>167</v>
      </c>
      <c r="I9" s="3">
        <v>5</v>
      </c>
      <c r="K9" s="5">
        <v>1196368004</v>
      </c>
      <c r="L9" s="6"/>
      <c r="M9" s="5">
        <v>2493887035</v>
      </c>
      <c r="N9" s="6"/>
      <c r="O9" s="5">
        <v>45600</v>
      </c>
      <c r="P9" s="12"/>
      <c r="Q9" s="5">
        <v>3690209439</v>
      </c>
      <c r="S9" s="9">
        <v>8.4748695893721942E-5</v>
      </c>
    </row>
    <row r="10" spans="1:19" ht="24.75">
      <c r="A10" s="2" t="s">
        <v>168</v>
      </c>
      <c r="C10" s="1" t="s">
        <v>169</v>
      </c>
      <c r="E10" s="1" t="s">
        <v>163</v>
      </c>
      <c r="G10" s="1" t="s">
        <v>170</v>
      </c>
      <c r="I10" s="3">
        <v>5</v>
      </c>
      <c r="K10" s="5">
        <v>44970019091</v>
      </c>
      <c r="L10" s="6"/>
      <c r="M10" s="5">
        <v>1452152541290</v>
      </c>
      <c r="N10" s="6"/>
      <c r="O10" s="5">
        <v>1292373728077</v>
      </c>
      <c r="P10" s="12"/>
      <c r="Q10" s="5">
        <v>204748832304</v>
      </c>
      <c r="S10" s="9">
        <v>4.702225391366565E-3</v>
      </c>
    </row>
    <row r="11" spans="1:19">
      <c r="A11" s="1" t="s">
        <v>115</v>
      </c>
      <c r="C11" s="1" t="s">
        <v>115</v>
      </c>
      <c r="E11" s="1" t="s">
        <v>115</v>
      </c>
      <c r="G11" s="1" t="s">
        <v>115</v>
      </c>
      <c r="I11" s="1" t="s">
        <v>115</v>
      </c>
      <c r="K11" s="13">
        <f>SUM(K8:K10)</f>
        <v>57200491657</v>
      </c>
      <c r="L11" s="12"/>
      <c r="M11" s="13">
        <f>SUM(M8:M10)</f>
        <v>1491076643330</v>
      </c>
      <c r="N11" s="12"/>
      <c r="O11" s="13">
        <f>SUM(O8:O10)</f>
        <v>1337374646897</v>
      </c>
      <c r="P11" s="12"/>
      <c r="Q11" s="13">
        <f>SUM(Q8:Q10)</f>
        <v>210902488090</v>
      </c>
      <c r="R11" s="6"/>
      <c r="S11" s="10">
        <f>SUM(S8:S10)</f>
        <v>4.8435491594244779E-3</v>
      </c>
    </row>
    <row r="14" spans="1:19">
      <c r="S14" s="3"/>
    </row>
  </sheetData>
  <mergeCells count="17">
    <mergeCell ref="I7"/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E20" sqref="E20"/>
    </sheetView>
  </sheetViews>
  <sheetFormatPr defaultRowHeight="24"/>
  <cols>
    <col min="1" max="1" width="31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7" ht="24.75">
      <c r="A3" s="20" t="s">
        <v>171</v>
      </c>
      <c r="B3" s="20" t="s">
        <v>171</v>
      </c>
      <c r="C3" s="20" t="s">
        <v>171</v>
      </c>
      <c r="D3" s="20" t="s">
        <v>171</v>
      </c>
      <c r="E3" s="20" t="s">
        <v>171</v>
      </c>
      <c r="F3" s="20" t="s">
        <v>171</v>
      </c>
      <c r="G3" s="20" t="s">
        <v>171</v>
      </c>
    </row>
    <row r="4" spans="1:7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7" ht="24.75">
      <c r="A6" s="19" t="s">
        <v>175</v>
      </c>
      <c r="C6" s="19" t="s">
        <v>158</v>
      </c>
      <c r="E6" s="19" t="s">
        <v>286</v>
      </c>
      <c r="G6" s="19" t="s">
        <v>13</v>
      </c>
    </row>
    <row r="7" spans="1:7">
      <c r="A7" s="1" t="s">
        <v>295</v>
      </c>
      <c r="C7" s="7">
        <v>-383653583683</v>
      </c>
      <c r="D7" s="6"/>
      <c r="E7" s="9">
        <f>C7/$C$11</f>
        <v>1.0361227321652127</v>
      </c>
      <c r="F7" s="6"/>
      <c r="G7" s="9">
        <v>-8.8109202010220027E-3</v>
      </c>
    </row>
    <row r="8" spans="1:7">
      <c r="A8" s="1" t="s">
        <v>296</v>
      </c>
      <c r="C8" s="7">
        <v>7910052930</v>
      </c>
      <c r="D8" s="6"/>
      <c r="E8" s="9">
        <f t="shared" ref="E8:E10" si="0">C8/$C$11</f>
        <v>-2.1362463435699187E-2</v>
      </c>
      <c r="F8" s="6"/>
      <c r="G8" s="9">
        <v>1.8166087354908373E-4</v>
      </c>
    </row>
    <row r="9" spans="1:7">
      <c r="A9" s="1" t="s">
        <v>297</v>
      </c>
      <c r="C9" s="7">
        <v>5465395543</v>
      </c>
      <c r="D9" s="6"/>
      <c r="E9" s="9">
        <f t="shared" si="0"/>
        <v>-1.4760244145290542E-2</v>
      </c>
      <c r="F9" s="6"/>
      <c r="G9" s="9">
        <v>1.2551730530994674E-4</v>
      </c>
    </row>
    <row r="10" spans="1:7">
      <c r="A10" s="1" t="s">
        <v>293</v>
      </c>
      <c r="C10" s="7">
        <v>9103</v>
      </c>
      <c r="D10" s="6"/>
      <c r="E10" s="9">
        <f t="shared" si="0"/>
        <v>-2.4584222934544853E-8</v>
      </c>
      <c r="F10" s="6"/>
      <c r="G10" s="9">
        <v>2.0905788451118611E-10</v>
      </c>
    </row>
    <row r="11" spans="1:7">
      <c r="A11" s="1" t="s">
        <v>115</v>
      </c>
      <c r="C11" s="15">
        <f>SUM(C7:C10)</f>
        <v>-370278126107</v>
      </c>
      <c r="D11" s="6"/>
      <c r="E11" s="10">
        <f>SUM(E7:E10)</f>
        <v>1</v>
      </c>
      <c r="F11" s="6"/>
      <c r="G11" s="10">
        <f>SUM(G7:G10)</f>
        <v>-8.5037418131050889E-3</v>
      </c>
    </row>
    <row r="12" spans="1:7" ht="24.75" thickTop="1">
      <c r="C12" s="7"/>
      <c r="D12" s="6"/>
      <c r="E12" s="6"/>
      <c r="F12" s="6"/>
      <c r="G12" s="6"/>
    </row>
    <row r="13" spans="1:7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6"/>
  <sheetViews>
    <sheetView rightToLeft="1" workbookViewId="0">
      <selection activeCell="M17" sqref="M17:M19"/>
    </sheetView>
  </sheetViews>
  <sheetFormatPr defaultRowHeight="24"/>
  <cols>
    <col min="1" max="1" width="32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4" style="1" customWidth="1"/>
    <col min="8" max="8" width="1" style="1" customWidth="1"/>
    <col min="9" max="9" width="20" style="1" customWidth="1"/>
    <col min="10" max="10" width="1" style="1" customWidth="1"/>
    <col min="11" max="11" width="16" style="1" customWidth="1"/>
    <col min="12" max="12" width="1" style="1" customWidth="1"/>
    <col min="13" max="13" width="20" style="1" customWidth="1"/>
    <col min="14" max="14" width="1" style="1" customWidth="1"/>
    <col min="15" max="15" width="21" style="1" customWidth="1"/>
    <col min="16" max="16" width="1" style="1" customWidth="1"/>
    <col min="17" max="17" width="16" style="1" customWidth="1"/>
    <col min="18" max="18" width="1" style="1" customWidth="1"/>
    <col min="19" max="19" width="21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.75">
      <c r="A3" s="20" t="s">
        <v>171</v>
      </c>
      <c r="B3" s="20" t="s">
        <v>171</v>
      </c>
      <c r="C3" s="20" t="s">
        <v>171</v>
      </c>
      <c r="D3" s="20" t="s">
        <v>171</v>
      </c>
      <c r="E3" s="20" t="s">
        <v>171</v>
      </c>
      <c r="F3" s="20" t="s">
        <v>171</v>
      </c>
      <c r="G3" s="20" t="s">
        <v>171</v>
      </c>
      <c r="H3" s="20" t="s">
        <v>171</v>
      </c>
      <c r="I3" s="20" t="s">
        <v>171</v>
      </c>
      <c r="J3" s="20" t="s">
        <v>171</v>
      </c>
      <c r="K3" s="20" t="s">
        <v>171</v>
      </c>
      <c r="L3" s="20" t="s">
        <v>171</v>
      </c>
      <c r="M3" s="20" t="s">
        <v>171</v>
      </c>
      <c r="N3" s="20" t="s">
        <v>171</v>
      </c>
      <c r="O3" s="20" t="s">
        <v>171</v>
      </c>
      <c r="P3" s="20" t="s">
        <v>171</v>
      </c>
      <c r="Q3" s="20" t="s">
        <v>171</v>
      </c>
      <c r="R3" s="20" t="s">
        <v>171</v>
      </c>
      <c r="S3" s="20" t="s">
        <v>171</v>
      </c>
    </row>
    <row r="4" spans="1:19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19" ht="24.75">
      <c r="A6" s="19" t="s">
        <v>172</v>
      </c>
      <c r="B6" s="19" t="s">
        <v>172</v>
      </c>
      <c r="C6" s="19" t="s">
        <v>172</v>
      </c>
      <c r="D6" s="19" t="s">
        <v>172</v>
      </c>
      <c r="E6" s="19" t="s">
        <v>172</v>
      </c>
      <c r="F6" s="19" t="s">
        <v>172</v>
      </c>
      <c r="G6" s="19" t="s">
        <v>172</v>
      </c>
      <c r="I6" s="19" t="s">
        <v>173</v>
      </c>
      <c r="J6" s="19" t="s">
        <v>173</v>
      </c>
      <c r="K6" s="19" t="s">
        <v>173</v>
      </c>
      <c r="L6" s="19" t="s">
        <v>173</v>
      </c>
      <c r="M6" s="19" t="s">
        <v>173</v>
      </c>
      <c r="O6" s="19" t="s">
        <v>174</v>
      </c>
      <c r="P6" s="19" t="s">
        <v>174</v>
      </c>
      <c r="Q6" s="19" t="s">
        <v>174</v>
      </c>
      <c r="R6" s="19" t="s">
        <v>174</v>
      </c>
      <c r="S6" s="19" t="s">
        <v>174</v>
      </c>
    </row>
    <row r="7" spans="1:19" ht="24.75">
      <c r="A7" s="19" t="s">
        <v>175</v>
      </c>
      <c r="C7" s="19" t="s">
        <v>176</v>
      </c>
      <c r="E7" s="19" t="s">
        <v>122</v>
      </c>
      <c r="G7" s="19" t="s">
        <v>123</v>
      </c>
      <c r="I7" s="19" t="s">
        <v>177</v>
      </c>
      <c r="K7" s="19" t="s">
        <v>178</v>
      </c>
      <c r="M7" s="19" t="s">
        <v>179</v>
      </c>
      <c r="O7" s="19" t="s">
        <v>177</v>
      </c>
      <c r="Q7" s="19" t="s">
        <v>178</v>
      </c>
      <c r="S7" s="19" t="s">
        <v>179</v>
      </c>
    </row>
    <row r="8" spans="1:19">
      <c r="A8" s="1" t="s">
        <v>138</v>
      </c>
      <c r="C8" s="6" t="s">
        <v>299</v>
      </c>
      <c r="D8" s="6"/>
      <c r="E8" s="6" t="s">
        <v>139</v>
      </c>
      <c r="F8" s="6"/>
      <c r="G8" s="5">
        <v>20.5</v>
      </c>
      <c r="H8" s="6"/>
      <c r="I8" s="5">
        <v>2456951001</v>
      </c>
      <c r="J8" s="6"/>
      <c r="K8" s="5">
        <v>0</v>
      </c>
      <c r="L8" s="6"/>
      <c r="M8" s="5">
        <v>2456951001</v>
      </c>
      <c r="N8" s="6"/>
      <c r="O8" s="5">
        <v>12500671395</v>
      </c>
      <c r="P8" s="6"/>
      <c r="Q8" s="5">
        <v>0</v>
      </c>
      <c r="R8" s="6"/>
      <c r="S8" s="5">
        <v>12500671395</v>
      </c>
    </row>
    <row r="9" spans="1:19">
      <c r="A9" s="1" t="s">
        <v>135</v>
      </c>
      <c r="C9" s="6" t="s">
        <v>299</v>
      </c>
      <c r="D9" s="6"/>
      <c r="E9" s="6" t="s">
        <v>137</v>
      </c>
      <c r="F9" s="6"/>
      <c r="G9" s="5">
        <v>20.5</v>
      </c>
      <c r="H9" s="6"/>
      <c r="I9" s="5">
        <v>1497593830</v>
      </c>
      <c r="J9" s="6"/>
      <c r="K9" s="5">
        <v>0</v>
      </c>
      <c r="L9" s="6"/>
      <c r="M9" s="5">
        <v>1497593830</v>
      </c>
      <c r="N9" s="6"/>
      <c r="O9" s="5">
        <v>14616457321</v>
      </c>
      <c r="P9" s="6"/>
      <c r="Q9" s="5">
        <v>0</v>
      </c>
      <c r="R9" s="6"/>
      <c r="S9" s="5">
        <v>14616457321</v>
      </c>
    </row>
    <row r="10" spans="1:19">
      <c r="A10" s="1" t="s">
        <v>180</v>
      </c>
      <c r="C10" s="6" t="s">
        <v>299</v>
      </c>
      <c r="D10" s="6"/>
      <c r="E10" s="6" t="s">
        <v>181</v>
      </c>
      <c r="F10" s="6"/>
      <c r="G10" s="5">
        <v>18</v>
      </c>
      <c r="H10" s="6"/>
      <c r="I10" s="5">
        <v>0</v>
      </c>
      <c r="J10" s="6"/>
      <c r="K10" s="5">
        <v>0</v>
      </c>
      <c r="L10" s="6"/>
      <c r="M10" s="5">
        <v>0</v>
      </c>
      <c r="N10" s="6"/>
      <c r="O10" s="5">
        <v>957373476</v>
      </c>
      <c r="P10" s="6"/>
      <c r="Q10" s="5">
        <v>0</v>
      </c>
      <c r="R10" s="6"/>
      <c r="S10" s="5">
        <v>957373476</v>
      </c>
    </row>
    <row r="11" spans="1:19">
      <c r="A11" s="1" t="s">
        <v>182</v>
      </c>
      <c r="C11" s="6" t="s">
        <v>299</v>
      </c>
      <c r="D11" s="6"/>
      <c r="E11" s="6" t="s">
        <v>183</v>
      </c>
      <c r="F11" s="6"/>
      <c r="G11" s="5">
        <v>18</v>
      </c>
      <c r="H11" s="6"/>
      <c r="I11" s="5">
        <v>0</v>
      </c>
      <c r="J11" s="6"/>
      <c r="K11" s="5">
        <v>0</v>
      </c>
      <c r="L11" s="6"/>
      <c r="M11" s="5">
        <v>0</v>
      </c>
      <c r="N11" s="6"/>
      <c r="O11" s="5">
        <v>2503821076</v>
      </c>
      <c r="P11" s="6"/>
      <c r="Q11" s="5">
        <v>0</v>
      </c>
      <c r="R11" s="6"/>
      <c r="S11" s="5">
        <v>2503821076</v>
      </c>
    </row>
    <row r="12" spans="1:19">
      <c r="A12" s="1" t="s">
        <v>143</v>
      </c>
      <c r="C12" s="6" t="s">
        <v>299</v>
      </c>
      <c r="D12" s="6"/>
      <c r="E12" s="6" t="s">
        <v>145</v>
      </c>
      <c r="F12" s="6"/>
      <c r="G12" s="5">
        <v>17</v>
      </c>
      <c r="H12" s="6"/>
      <c r="I12" s="5">
        <v>3113822983</v>
      </c>
      <c r="J12" s="6"/>
      <c r="K12" s="5">
        <v>0</v>
      </c>
      <c r="L12" s="6"/>
      <c r="M12" s="5">
        <v>3113822983</v>
      </c>
      <c r="N12" s="6"/>
      <c r="O12" s="5">
        <v>20040474887</v>
      </c>
      <c r="P12" s="6"/>
      <c r="Q12" s="5">
        <v>0</v>
      </c>
      <c r="R12" s="6"/>
      <c r="S12" s="5">
        <v>20040474887</v>
      </c>
    </row>
    <row r="13" spans="1:19">
      <c r="A13" s="1" t="s">
        <v>140</v>
      </c>
      <c r="C13" s="6" t="s">
        <v>299</v>
      </c>
      <c r="D13" s="6"/>
      <c r="E13" s="6" t="s">
        <v>142</v>
      </c>
      <c r="F13" s="6"/>
      <c r="G13" s="5">
        <v>15</v>
      </c>
      <c r="H13" s="6"/>
      <c r="I13" s="5">
        <v>591709420</v>
      </c>
      <c r="J13" s="6"/>
      <c r="K13" s="5">
        <v>0</v>
      </c>
      <c r="L13" s="6"/>
      <c r="M13" s="5">
        <v>591709420</v>
      </c>
      <c r="N13" s="6"/>
      <c r="O13" s="5">
        <v>13350636575</v>
      </c>
      <c r="P13" s="6"/>
      <c r="Q13" s="5">
        <v>0</v>
      </c>
      <c r="R13" s="6"/>
      <c r="S13" s="5">
        <v>13350636575</v>
      </c>
    </row>
    <row r="14" spans="1:19">
      <c r="A14" s="1" t="s">
        <v>146</v>
      </c>
      <c r="C14" s="6" t="s">
        <v>299</v>
      </c>
      <c r="D14" s="6"/>
      <c r="E14" s="6" t="s">
        <v>148</v>
      </c>
      <c r="F14" s="6"/>
      <c r="G14" s="5">
        <v>18</v>
      </c>
      <c r="H14" s="6"/>
      <c r="I14" s="5">
        <v>272411130</v>
      </c>
      <c r="J14" s="6"/>
      <c r="K14" s="5">
        <v>0</v>
      </c>
      <c r="L14" s="6"/>
      <c r="M14" s="5">
        <v>272411130</v>
      </c>
      <c r="N14" s="6"/>
      <c r="O14" s="5">
        <v>272411130</v>
      </c>
      <c r="P14" s="6"/>
      <c r="Q14" s="5">
        <v>0</v>
      </c>
      <c r="R14" s="6"/>
      <c r="S14" s="5">
        <v>272411130</v>
      </c>
    </row>
    <row r="15" spans="1:19">
      <c r="A15" s="1" t="s">
        <v>184</v>
      </c>
      <c r="C15" s="6" t="s">
        <v>299</v>
      </c>
      <c r="D15" s="6"/>
      <c r="E15" s="6" t="s">
        <v>185</v>
      </c>
      <c r="F15" s="6"/>
      <c r="G15" s="5">
        <v>16</v>
      </c>
      <c r="H15" s="6"/>
      <c r="I15" s="5">
        <v>0</v>
      </c>
      <c r="J15" s="6"/>
      <c r="K15" s="5">
        <v>0</v>
      </c>
      <c r="L15" s="6"/>
      <c r="M15" s="5">
        <v>0</v>
      </c>
      <c r="N15" s="6"/>
      <c r="O15" s="5">
        <v>1388679000</v>
      </c>
      <c r="P15" s="6"/>
      <c r="Q15" s="5">
        <v>0</v>
      </c>
      <c r="R15" s="6"/>
      <c r="S15" s="5">
        <v>1388679000</v>
      </c>
    </row>
    <row r="16" spans="1:19">
      <c r="A16" s="1" t="s">
        <v>186</v>
      </c>
      <c r="C16" s="6" t="s">
        <v>299</v>
      </c>
      <c r="D16" s="6"/>
      <c r="E16" s="6" t="s">
        <v>187</v>
      </c>
      <c r="F16" s="6"/>
      <c r="G16" s="5">
        <v>17</v>
      </c>
      <c r="H16" s="6"/>
      <c r="I16" s="5">
        <v>0</v>
      </c>
      <c r="J16" s="6"/>
      <c r="K16" s="5">
        <v>0</v>
      </c>
      <c r="L16" s="6"/>
      <c r="M16" s="5">
        <v>0</v>
      </c>
      <c r="N16" s="6"/>
      <c r="O16" s="5">
        <v>757259633</v>
      </c>
      <c r="P16" s="6"/>
      <c r="Q16" s="5">
        <v>0</v>
      </c>
      <c r="R16" s="6"/>
      <c r="S16" s="5">
        <v>757259633</v>
      </c>
    </row>
    <row r="17" spans="1:19">
      <c r="A17" s="1" t="s">
        <v>161</v>
      </c>
      <c r="C17" s="5">
        <v>1</v>
      </c>
      <c r="D17" s="6"/>
      <c r="E17" s="6" t="s">
        <v>299</v>
      </c>
      <c r="F17" s="6"/>
      <c r="G17" s="5">
        <v>5</v>
      </c>
      <c r="H17" s="6"/>
      <c r="I17" s="5">
        <v>139005</v>
      </c>
      <c r="J17" s="6"/>
      <c r="K17" s="5">
        <v>0</v>
      </c>
      <c r="L17" s="6"/>
      <c r="M17" s="5">
        <v>139005</v>
      </c>
      <c r="N17" s="6"/>
      <c r="O17" s="5">
        <v>114188577</v>
      </c>
      <c r="P17" s="6"/>
      <c r="Q17" s="5">
        <v>0</v>
      </c>
      <c r="R17" s="6"/>
      <c r="S17" s="5">
        <v>114188577</v>
      </c>
    </row>
    <row r="18" spans="1:19">
      <c r="A18" s="1" t="s">
        <v>165</v>
      </c>
      <c r="C18" s="5">
        <v>17</v>
      </c>
      <c r="D18" s="6"/>
      <c r="E18" s="6" t="s">
        <v>299</v>
      </c>
      <c r="F18" s="6"/>
      <c r="G18" s="5">
        <v>5</v>
      </c>
      <c r="H18" s="6"/>
      <c r="I18" s="5">
        <v>2578035</v>
      </c>
      <c r="J18" s="6"/>
      <c r="K18" s="5">
        <v>0</v>
      </c>
      <c r="L18" s="6"/>
      <c r="M18" s="5">
        <v>2578035</v>
      </c>
      <c r="N18" s="6"/>
      <c r="O18" s="5">
        <v>8081842648</v>
      </c>
      <c r="P18" s="6"/>
      <c r="Q18" s="5">
        <v>0</v>
      </c>
      <c r="R18" s="6"/>
      <c r="S18" s="5">
        <v>8081842648</v>
      </c>
    </row>
    <row r="19" spans="1:19">
      <c r="A19" s="1" t="s">
        <v>168</v>
      </c>
      <c r="C19" s="5">
        <v>1</v>
      </c>
      <c r="D19" s="6"/>
      <c r="E19" s="6" t="s">
        <v>299</v>
      </c>
      <c r="F19" s="6"/>
      <c r="G19" s="5">
        <v>5</v>
      </c>
      <c r="H19" s="6"/>
      <c r="I19" s="5">
        <v>5462678503</v>
      </c>
      <c r="J19" s="6"/>
      <c r="K19" s="5">
        <v>0</v>
      </c>
      <c r="L19" s="6"/>
      <c r="M19" s="5">
        <v>5462678503</v>
      </c>
      <c r="N19" s="6"/>
      <c r="O19" s="5">
        <v>12195150841</v>
      </c>
      <c r="P19" s="6"/>
      <c r="Q19" s="5">
        <v>0</v>
      </c>
      <c r="R19" s="6"/>
      <c r="S19" s="5">
        <v>12195150841</v>
      </c>
    </row>
    <row r="20" spans="1:19">
      <c r="A20" s="1" t="s">
        <v>115</v>
      </c>
      <c r="C20" s="1" t="s">
        <v>115</v>
      </c>
      <c r="E20" s="1" t="s">
        <v>115</v>
      </c>
      <c r="G20" s="5"/>
      <c r="H20" s="6"/>
      <c r="I20" s="11">
        <f>SUM(I8:I19)</f>
        <v>13397883907</v>
      </c>
      <c r="J20" s="6"/>
      <c r="K20" s="11">
        <f>SUM(K8:K19)</f>
        <v>0</v>
      </c>
      <c r="L20" s="6"/>
      <c r="M20" s="11">
        <f>SUM(M8:M19)</f>
        <v>13397883907</v>
      </c>
      <c r="N20" s="6"/>
      <c r="O20" s="11">
        <f>SUM(O8:O19)</f>
        <v>86778966559</v>
      </c>
      <c r="P20" s="6"/>
      <c r="Q20" s="11">
        <f>SUM(Q8:Q19)</f>
        <v>0</v>
      </c>
      <c r="R20" s="6"/>
      <c r="S20" s="11">
        <f>SUM(S8:S19)</f>
        <v>86778966559</v>
      </c>
    </row>
    <row r="21" spans="1:19">
      <c r="G21" s="6"/>
      <c r="H21" s="6"/>
      <c r="I21" s="6"/>
      <c r="J21" s="6"/>
      <c r="K21" s="6"/>
      <c r="L21" s="6"/>
      <c r="M21" s="5"/>
      <c r="N21" s="5"/>
      <c r="O21" s="5"/>
      <c r="P21" s="5"/>
      <c r="Q21" s="5"/>
      <c r="R21" s="5"/>
      <c r="S21" s="5"/>
    </row>
    <row r="22" spans="1:19">
      <c r="G22" s="6"/>
      <c r="H22" s="6"/>
      <c r="I22" s="6"/>
      <c r="J22" s="6"/>
      <c r="K22" s="6"/>
      <c r="L22" s="6"/>
      <c r="M22" s="5"/>
      <c r="N22" s="5"/>
      <c r="O22" s="5"/>
      <c r="P22" s="5"/>
      <c r="Q22" s="5"/>
      <c r="R22" s="5"/>
      <c r="S22" s="5"/>
    </row>
    <row r="23" spans="1:19">
      <c r="G23" s="6"/>
      <c r="H23" s="6"/>
      <c r="I23" s="6"/>
      <c r="J23" s="6"/>
      <c r="K23" s="6"/>
      <c r="L23" s="6"/>
      <c r="M23" s="5"/>
      <c r="N23" s="5"/>
      <c r="O23" s="5"/>
      <c r="P23" s="5"/>
      <c r="Q23" s="5"/>
      <c r="R23" s="5"/>
      <c r="S23" s="5"/>
    </row>
    <row r="24" spans="1:19">
      <c r="M24" s="6"/>
      <c r="N24" s="6"/>
      <c r="O24" s="6"/>
      <c r="P24" s="6"/>
      <c r="Q24" s="6"/>
      <c r="R24" s="6"/>
      <c r="S24" s="6"/>
    </row>
    <row r="25" spans="1:19">
      <c r="M25" s="5"/>
      <c r="N25" s="5"/>
      <c r="O25" s="5"/>
      <c r="P25" s="5"/>
      <c r="Q25" s="5"/>
      <c r="R25" s="5"/>
      <c r="S25" s="5"/>
    </row>
    <row r="26" spans="1:19">
      <c r="M26" s="6"/>
      <c r="N26" s="6"/>
      <c r="O26" s="6"/>
      <c r="P26" s="6"/>
      <c r="Q26" s="6"/>
      <c r="R26" s="6"/>
      <c r="S26" s="6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8"/>
  <sheetViews>
    <sheetView rightToLeft="1" topLeftCell="A67" workbookViewId="0">
      <selection activeCell="O87" sqref="O87:O88"/>
    </sheetView>
  </sheetViews>
  <sheetFormatPr defaultRowHeight="24"/>
  <cols>
    <col min="1" max="1" width="32.1406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1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.75">
      <c r="A3" s="20" t="s">
        <v>171</v>
      </c>
      <c r="B3" s="20" t="s">
        <v>171</v>
      </c>
      <c r="C3" s="20" t="s">
        <v>171</v>
      </c>
      <c r="D3" s="20" t="s">
        <v>171</v>
      </c>
      <c r="E3" s="20" t="s">
        <v>171</v>
      </c>
      <c r="F3" s="20" t="s">
        <v>171</v>
      </c>
      <c r="G3" s="20" t="s">
        <v>171</v>
      </c>
      <c r="H3" s="20" t="s">
        <v>171</v>
      </c>
      <c r="I3" s="20" t="s">
        <v>171</v>
      </c>
      <c r="J3" s="20" t="s">
        <v>171</v>
      </c>
      <c r="K3" s="20" t="s">
        <v>171</v>
      </c>
      <c r="L3" s="20" t="s">
        <v>171</v>
      </c>
      <c r="M3" s="20" t="s">
        <v>171</v>
      </c>
      <c r="N3" s="20" t="s">
        <v>171</v>
      </c>
      <c r="O3" s="20" t="s">
        <v>171</v>
      </c>
      <c r="P3" s="20" t="s">
        <v>171</v>
      </c>
      <c r="Q3" s="20" t="s">
        <v>171</v>
      </c>
      <c r="R3" s="20" t="s">
        <v>171</v>
      </c>
      <c r="S3" s="20" t="s">
        <v>171</v>
      </c>
    </row>
    <row r="4" spans="1:19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19" ht="24.75">
      <c r="A6" s="19" t="s">
        <v>3</v>
      </c>
      <c r="C6" s="19" t="s">
        <v>188</v>
      </c>
      <c r="D6" s="19" t="s">
        <v>188</v>
      </c>
      <c r="E6" s="19" t="s">
        <v>188</v>
      </c>
      <c r="F6" s="19" t="s">
        <v>188</v>
      </c>
      <c r="G6" s="19" t="s">
        <v>188</v>
      </c>
      <c r="I6" s="19" t="s">
        <v>173</v>
      </c>
      <c r="J6" s="19" t="s">
        <v>173</v>
      </c>
      <c r="K6" s="19" t="s">
        <v>173</v>
      </c>
      <c r="L6" s="19" t="s">
        <v>173</v>
      </c>
      <c r="M6" s="19" t="s">
        <v>173</v>
      </c>
      <c r="O6" s="19" t="s">
        <v>174</v>
      </c>
      <c r="P6" s="19" t="s">
        <v>174</v>
      </c>
      <c r="Q6" s="19" t="s">
        <v>174</v>
      </c>
      <c r="R6" s="19" t="s">
        <v>174</v>
      </c>
      <c r="S6" s="19" t="s">
        <v>174</v>
      </c>
    </row>
    <row r="7" spans="1:19" ht="24.75">
      <c r="A7" s="19" t="s">
        <v>3</v>
      </c>
      <c r="C7" s="19" t="s">
        <v>189</v>
      </c>
      <c r="E7" s="19" t="s">
        <v>190</v>
      </c>
      <c r="G7" s="19" t="s">
        <v>191</v>
      </c>
      <c r="I7" s="19" t="s">
        <v>192</v>
      </c>
      <c r="K7" s="19" t="s">
        <v>178</v>
      </c>
      <c r="M7" s="19" t="s">
        <v>193</v>
      </c>
      <c r="O7" s="19" t="s">
        <v>192</v>
      </c>
      <c r="Q7" s="19" t="s">
        <v>178</v>
      </c>
      <c r="S7" s="19" t="s">
        <v>193</v>
      </c>
    </row>
    <row r="8" spans="1:19">
      <c r="A8" s="1" t="s">
        <v>106</v>
      </c>
      <c r="C8" s="6" t="s">
        <v>194</v>
      </c>
      <c r="D8" s="6"/>
      <c r="E8" s="5">
        <v>2747631</v>
      </c>
      <c r="F8" s="6"/>
      <c r="G8" s="5">
        <v>3050</v>
      </c>
      <c r="H8" s="6"/>
      <c r="I8" s="5">
        <v>0</v>
      </c>
      <c r="J8" s="6"/>
      <c r="K8" s="5">
        <v>0</v>
      </c>
      <c r="L8" s="6"/>
      <c r="M8" s="5">
        <f>I8-K8</f>
        <v>0</v>
      </c>
      <c r="N8" s="6"/>
      <c r="O8" s="5">
        <v>8380274550</v>
      </c>
      <c r="P8" s="6"/>
      <c r="Q8" s="5">
        <v>0</v>
      </c>
      <c r="R8" s="6"/>
      <c r="S8" s="5">
        <f>O8-Q8</f>
        <v>8380274550</v>
      </c>
    </row>
    <row r="9" spans="1:19">
      <c r="A9" s="1" t="s">
        <v>90</v>
      </c>
      <c r="C9" s="6" t="s">
        <v>195</v>
      </c>
      <c r="D9" s="6"/>
      <c r="E9" s="5">
        <v>132997404</v>
      </c>
      <c r="F9" s="6"/>
      <c r="G9" s="5">
        <v>550</v>
      </c>
      <c r="H9" s="6"/>
      <c r="I9" s="5">
        <v>0</v>
      </c>
      <c r="J9" s="6"/>
      <c r="K9" s="5">
        <v>0</v>
      </c>
      <c r="L9" s="6"/>
      <c r="M9" s="5">
        <f t="shared" ref="M9:M72" si="0">I9-K9</f>
        <v>0</v>
      </c>
      <c r="N9" s="6"/>
      <c r="O9" s="5">
        <v>73148572200</v>
      </c>
      <c r="P9" s="6"/>
      <c r="Q9" s="5">
        <v>0</v>
      </c>
      <c r="R9" s="6"/>
      <c r="S9" s="5">
        <f t="shared" ref="S9:S72" si="1">O9-Q9</f>
        <v>73148572200</v>
      </c>
    </row>
    <row r="10" spans="1:19">
      <c r="A10" s="1" t="s">
        <v>107</v>
      </c>
      <c r="C10" s="6" t="s">
        <v>196</v>
      </c>
      <c r="D10" s="6"/>
      <c r="E10" s="5">
        <v>906275</v>
      </c>
      <c r="F10" s="6"/>
      <c r="G10" s="5">
        <v>1000</v>
      </c>
      <c r="H10" s="6"/>
      <c r="I10" s="5">
        <v>0</v>
      </c>
      <c r="J10" s="6"/>
      <c r="K10" s="5">
        <v>0</v>
      </c>
      <c r="L10" s="6"/>
      <c r="M10" s="5">
        <f t="shared" si="0"/>
        <v>0</v>
      </c>
      <c r="N10" s="6"/>
      <c r="O10" s="5">
        <v>906275000</v>
      </c>
      <c r="P10" s="6"/>
      <c r="Q10" s="5">
        <v>0</v>
      </c>
      <c r="R10" s="6"/>
      <c r="S10" s="5">
        <f t="shared" si="1"/>
        <v>906275000</v>
      </c>
    </row>
    <row r="11" spans="1:19">
      <c r="A11" s="1" t="s">
        <v>40</v>
      </c>
      <c r="C11" s="6" t="s">
        <v>194</v>
      </c>
      <c r="D11" s="6"/>
      <c r="E11" s="5">
        <v>37529309</v>
      </c>
      <c r="F11" s="6"/>
      <c r="G11" s="5">
        <v>500</v>
      </c>
      <c r="H11" s="6"/>
      <c r="I11" s="5">
        <v>0</v>
      </c>
      <c r="J11" s="6"/>
      <c r="K11" s="5">
        <v>0</v>
      </c>
      <c r="L11" s="6"/>
      <c r="M11" s="5">
        <f t="shared" si="0"/>
        <v>0</v>
      </c>
      <c r="N11" s="6"/>
      <c r="O11" s="5">
        <v>18764654500</v>
      </c>
      <c r="P11" s="6"/>
      <c r="Q11" s="5">
        <v>0</v>
      </c>
      <c r="R11" s="6"/>
      <c r="S11" s="5">
        <f t="shared" si="1"/>
        <v>18764654500</v>
      </c>
    </row>
    <row r="12" spans="1:19">
      <c r="A12" s="1" t="s">
        <v>97</v>
      </c>
      <c r="C12" s="6" t="s">
        <v>197</v>
      </c>
      <c r="D12" s="6"/>
      <c r="E12" s="5">
        <v>33400000</v>
      </c>
      <c r="F12" s="6"/>
      <c r="G12" s="5">
        <v>11</v>
      </c>
      <c r="H12" s="6"/>
      <c r="I12" s="5">
        <v>0</v>
      </c>
      <c r="J12" s="6"/>
      <c r="K12" s="5">
        <v>0</v>
      </c>
      <c r="L12" s="6"/>
      <c r="M12" s="5">
        <f t="shared" si="0"/>
        <v>0</v>
      </c>
      <c r="N12" s="6"/>
      <c r="O12" s="5">
        <v>367400000</v>
      </c>
      <c r="P12" s="6"/>
      <c r="Q12" s="5">
        <v>0</v>
      </c>
      <c r="R12" s="6"/>
      <c r="S12" s="5">
        <f t="shared" si="1"/>
        <v>367400000</v>
      </c>
    </row>
    <row r="13" spans="1:19">
      <c r="A13" s="1" t="s">
        <v>67</v>
      </c>
      <c r="C13" s="6" t="s">
        <v>198</v>
      </c>
      <c r="D13" s="6"/>
      <c r="E13" s="5">
        <v>17639506</v>
      </c>
      <c r="F13" s="6"/>
      <c r="G13" s="5">
        <v>200</v>
      </c>
      <c r="H13" s="6"/>
      <c r="I13" s="5">
        <v>0</v>
      </c>
      <c r="J13" s="6"/>
      <c r="K13" s="5">
        <v>0</v>
      </c>
      <c r="L13" s="6"/>
      <c r="M13" s="5">
        <f t="shared" si="0"/>
        <v>0</v>
      </c>
      <c r="N13" s="6"/>
      <c r="O13" s="5">
        <v>3527901200</v>
      </c>
      <c r="P13" s="6"/>
      <c r="Q13" s="5">
        <v>0</v>
      </c>
      <c r="R13" s="6"/>
      <c r="S13" s="5">
        <f t="shared" si="1"/>
        <v>3527901200</v>
      </c>
    </row>
    <row r="14" spans="1:19">
      <c r="A14" s="1" t="s">
        <v>19</v>
      </c>
      <c r="C14" s="6" t="s">
        <v>199</v>
      </c>
      <c r="D14" s="6"/>
      <c r="E14" s="5">
        <v>57488518</v>
      </c>
      <c r="F14" s="6"/>
      <c r="G14" s="5">
        <v>45</v>
      </c>
      <c r="H14" s="6"/>
      <c r="I14" s="5">
        <v>0</v>
      </c>
      <c r="J14" s="6"/>
      <c r="K14" s="5">
        <v>0</v>
      </c>
      <c r="L14" s="6"/>
      <c r="M14" s="5">
        <f t="shared" si="0"/>
        <v>0</v>
      </c>
      <c r="N14" s="6"/>
      <c r="O14" s="5">
        <v>2586983310</v>
      </c>
      <c r="P14" s="6"/>
      <c r="Q14" s="5">
        <v>0</v>
      </c>
      <c r="R14" s="6"/>
      <c r="S14" s="5">
        <f t="shared" si="1"/>
        <v>2586983310</v>
      </c>
    </row>
    <row r="15" spans="1:19">
      <c r="A15" s="1" t="s">
        <v>20</v>
      </c>
      <c r="C15" s="6" t="s">
        <v>200</v>
      </c>
      <c r="D15" s="6"/>
      <c r="E15" s="5">
        <v>28681867</v>
      </c>
      <c r="F15" s="6"/>
      <c r="G15" s="5">
        <v>125</v>
      </c>
      <c r="H15" s="6"/>
      <c r="I15" s="5">
        <v>0</v>
      </c>
      <c r="J15" s="6"/>
      <c r="K15" s="5">
        <v>0</v>
      </c>
      <c r="L15" s="6"/>
      <c r="M15" s="5">
        <f t="shared" si="0"/>
        <v>0</v>
      </c>
      <c r="N15" s="6"/>
      <c r="O15" s="5">
        <v>3585233375</v>
      </c>
      <c r="P15" s="6"/>
      <c r="Q15" s="5">
        <v>0</v>
      </c>
      <c r="R15" s="6"/>
      <c r="S15" s="5">
        <f t="shared" si="1"/>
        <v>3585233375</v>
      </c>
    </row>
    <row r="16" spans="1:19">
      <c r="A16" s="1" t="s">
        <v>65</v>
      </c>
      <c r="C16" s="6" t="s">
        <v>200</v>
      </c>
      <c r="D16" s="6"/>
      <c r="E16" s="5">
        <v>106414835</v>
      </c>
      <c r="F16" s="6"/>
      <c r="G16" s="5">
        <v>180</v>
      </c>
      <c r="H16" s="6"/>
      <c r="I16" s="5">
        <v>0</v>
      </c>
      <c r="J16" s="6"/>
      <c r="K16" s="5">
        <v>0</v>
      </c>
      <c r="L16" s="6"/>
      <c r="M16" s="5">
        <f t="shared" si="0"/>
        <v>0</v>
      </c>
      <c r="N16" s="6"/>
      <c r="O16" s="5">
        <v>19154670300</v>
      </c>
      <c r="P16" s="6"/>
      <c r="Q16" s="5">
        <v>0</v>
      </c>
      <c r="R16" s="6"/>
      <c r="S16" s="5">
        <f t="shared" si="1"/>
        <v>19154670300</v>
      </c>
    </row>
    <row r="17" spans="1:19">
      <c r="A17" s="1" t="s">
        <v>68</v>
      </c>
      <c r="C17" s="6" t="s">
        <v>199</v>
      </c>
      <c r="D17" s="6"/>
      <c r="E17" s="5">
        <v>51003472</v>
      </c>
      <c r="F17" s="6"/>
      <c r="G17" s="5">
        <v>2350</v>
      </c>
      <c r="H17" s="6"/>
      <c r="I17" s="5">
        <v>0</v>
      </c>
      <c r="J17" s="6"/>
      <c r="K17" s="5">
        <v>0</v>
      </c>
      <c r="L17" s="6"/>
      <c r="M17" s="5">
        <f t="shared" si="0"/>
        <v>0</v>
      </c>
      <c r="N17" s="6"/>
      <c r="O17" s="5">
        <v>119858159200</v>
      </c>
      <c r="P17" s="6"/>
      <c r="Q17" s="5">
        <v>0</v>
      </c>
      <c r="R17" s="6"/>
      <c r="S17" s="5">
        <f t="shared" si="1"/>
        <v>119858159200</v>
      </c>
    </row>
    <row r="18" spans="1:19">
      <c r="A18" s="1" t="s">
        <v>69</v>
      </c>
      <c r="C18" s="6" t="s">
        <v>201</v>
      </c>
      <c r="D18" s="6"/>
      <c r="E18" s="5">
        <v>97551238</v>
      </c>
      <c r="F18" s="6"/>
      <c r="G18" s="5">
        <v>2350</v>
      </c>
      <c r="H18" s="6"/>
      <c r="I18" s="5">
        <v>0</v>
      </c>
      <c r="J18" s="6"/>
      <c r="K18" s="5">
        <v>0</v>
      </c>
      <c r="L18" s="6"/>
      <c r="M18" s="5">
        <f t="shared" si="0"/>
        <v>0</v>
      </c>
      <c r="N18" s="6"/>
      <c r="O18" s="5">
        <v>229245409300</v>
      </c>
      <c r="P18" s="6"/>
      <c r="Q18" s="5">
        <v>0</v>
      </c>
      <c r="R18" s="6"/>
      <c r="S18" s="5">
        <f t="shared" si="1"/>
        <v>229245409300</v>
      </c>
    </row>
    <row r="19" spans="1:19">
      <c r="A19" s="1" t="s">
        <v>101</v>
      </c>
      <c r="C19" s="6" t="s">
        <v>199</v>
      </c>
      <c r="D19" s="6"/>
      <c r="E19" s="5">
        <v>147320977</v>
      </c>
      <c r="F19" s="6"/>
      <c r="G19" s="5">
        <v>480</v>
      </c>
      <c r="H19" s="6"/>
      <c r="I19" s="5">
        <v>0</v>
      </c>
      <c r="J19" s="6"/>
      <c r="K19" s="5">
        <v>0</v>
      </c>
      <c r="L19" s="6"/>
      <c r="M19" s="5">
        <f t="shared" si="0"/>
        <v>0</v>
      </c>
      <c r="N19" s="6"/>
      <c r="O19" s="5">
        <v>70714068960</v>
      </c>
      <c r="P19" s="6"/>
      <c r="Q19" s="5">
        <v>0</v>
      </c>
      <c r="R19" s="6"/>
      <c r="S19" s="5">
        <f t="shared" si="1"/>
        <v>70714068960</v>
      </c>
    </row>
    <row r="20" spans="1:19">
      <c r="A20" s="1" t="s">
        <v>41</v>
      </c>
      <c r="C20" s="6" t="s">
        <v>202</v>
      </c>
      <c r="D20" s="6"/>
      <c r="E20" s="5">
        <v>28919330</v>
      </c>
      <c r="F20" s="6"/>
      <c r="G20" s="5">
        <v>360</v>
      </c>
      <c r="H20" s="6"/>
      <c r="I20" s="5">
        <v>0</v>
      </c>
      <c r="J20" s="6"/>
      <c r="K20" s="5">
        <v>0</v>
      </c>
      <c r="L20" s="6"/>
      <c r="M20" s="5">
        <f t="shared" si="0"/>
        <v>0</v>
      </c>
      <c r="N20" s="6"/>
      <c r="O20" s="5">
        <v>10410958800</v>
      </c>
      <c r="P20" s="6"/>
      <c r="Q20" s="5">
        <v>0</v>
      </c>
      <c r="R20" s="6"/>
      <c r="S20" s="5">
        <f t="shared" si="1"/>
        <v>10410958800</v>
      </c>
    </row>
    <row r="21" spans="1:19">
      <c r="A21" s="1" t="s">
        <v>47</v>
      </c>
      <c r="C21" s="6" t="s">
        <v>203</v>
      </c>
      <c r="D21" s="6"/>
      <c r="E21" s="5">
        <v>39487605</v>
      </c>
      <c r="F21" s="6"/>
      <c r="G21" s="5">
        <v>400</v>
      </c>
      <c r="H21" s="6"/>
      <c r="I21" s="5">
        <v>0</v>
      </c>
      <c r="J21" s="6"/>
      <c r="K21" s="5">
        <v>0</v>
      </c>
      <c r="L21" s="6"/>
      <c r="M21" s="5">
        <f t="shared" si="0"/>
        <v>0</v>
      </c>
      <c r="N21" s="6"/>
      <c r="O21" s="5">
        <v>15795042000</v>
      </c>
      <c r="P21" s="6"/>
      <c r="Q21" s="5">
        <v>0</v>
      </c>
      <c r="R21" s="6"/>
      <c r="S21" s="5">
        <f t="shared" si="1"/>
        <v>15795042000</v>
      </c>
    </row>
    <row r="22" spans="1:19">
      <c r="A22" s="1" t="s">
        <v>38</v>
      </c>
      <c r="C22" s="6" t="s">
        <v>203</v>
      </c>
      <c r="D22" s="6"/>
      <c r="E22" s="5">
        <v>31619307</v>
      </c>
      <c r="F22" s="6"/>
      <c r="G22" s="5">
        <v>4500</v>
      </c>
      <c r="H22" s="6"/>
      <c r="I22" s="5">
        <v>0</v>
      </c>
      <c r="J22" s="6"/>
      <c r="K22" s="5">
        <v>0</v>
      </c>
      <c r="L22" s="6"/>
      <c r="M22" s="5">
        <f t="shared" si="0"/>
        <v>0</v>
      </c>
      <c r="N22" s="6"/>
      <c r="O22" s="5">
        <v>142286881500</v>
      </c>
      <c r="P22" s="6"/>
      <c r="Q22" s="5">
        <v>0</v>
      </c>
      <c r="R22" s="6"/>
      <c r="S22" s="5">
        <f t="shared" si="1"/>
        <v>142286881500</v>
      </c>
    </row>
    <row r="23" spans="1:19">
      <c r="A23" s="1" t="s">
        <v>54</v>
      </c>
      <c r="C23" s="6" t="s">
        <v>204</v>
      </c>
      <c r="D23" s="6"/>
      <c r="E23" s="5">
        <v>4719543</v>
      </c>
      <c r="F23" s="6"/>
      <c r="G23" s="5">
        <v>6452</v>
      </c>
      <c r="H23" s="6"/>
      <c r="I23" s="5">
        <v>0</v>
      </c>
      <c r="J23" s="6"/>
      <c r="K23" s="5">
        <v>0</v>
      </c>
      <c r="L23" s="6"/>
      <c r="M23" s="5">
        <f t="shared" si="0"/>
        <v>0</v>
      </c>
      <c r="N23" s="6"/>
      <c r="O23" s="5">
        <v>30450491436</v>
      </c>
      <c r="P23" s="6"/>
      <c r="Q23" s="5">
        <v>0</v>
      </c>
      <c r="R23" s="6"/>
      <c r="S23" s="5">
        <f t="shared" si="1"/>
        <v>30450491436</v>
      </c>
    </row>
    <row r="24" spans="1:19">
      <c r="A24" s="1" t="s">
        <v>108</v>
      </c>
      <c r="C24" s="6" t="s">
        <v>205</v>
      </c>
      <c r="D24" s="6"/>
      <c r="E24" s="5">
        <v>3110358</v>
      </c>
      <c r="F24" s="6"/>
      <c r="G24" s="5">
        <v>3135</v>
      </c>
      <c r="H24" s="6"/>
      <c r="I24" s="5">
        <v>0</v>
      </c>
      <c r="J24" s="6"/>
      <c r="K24" s="5">
        <v>0</v>
      </c>
      <c r="L24" s="6"/>
      <c r="M24" s="5">
        <f t="shared" si="0"/>
        <v>0</v>
      </c>
      <c r="N24" s="6"/>
      <c r="O24" s="5">
        <v>9750972330</v>
      </c>
      <c r="P24" s="6"/>
      <c r="Q24" s="5">
        <v>0</v>
      </c>
      <c r="R24" s="6"/>
      <c r="S24" s="5">
        <f t="shared" si="1"/>
        <v>9750972330</v>
      </c>
    </row>
    <row r="25" spans="1:19">
      <c r="A25" s="1" t="s">
        <v>76</v>
      </c>
      <c r="C25" s="6" t="s">
        <v>206</v>
      </c>
      <c r="D25" s="6"/>
      <c r="E25" s="5">
        <v>11495373</v>
      </c>
      <c r="F25" s="6"/>
      <c r="G25" s="5">
        <v>5000</v>
      </c>
      <c r="H25" s="6"/>
      <c r="I25" s="5">
        <v>0</v>
      </c>
      <c r="J25" s="6"/>
      <c r="K25" s="5">
        <v>0</v>
      </c>
      <c r="L25" s="6"/>
      <c r="M25" s="5">
        <f t="shared" si="0"/>
        <v>0</v>
      </c>
      <c r="N25" s="6"/>
      <c r="O25" s="5">
        <v>57476865000</v>
      </c>
      <c r="P25" s="6"/>
      <c r="Q25" s="5">
        <v>0</v>
      </c>
      <c r="R25" s="6"/>
      <c r="S25" s="5">
        <f t="shared" si="1"/>
        <v>57476865000</v>
      </c>
    </row>
    <row r="26" spans="1:19">
      <c r="A26" s="1" t="s">
        <v>88</v>
      </c>
      <c r="C26" s="6" t="s">
        <v>207</v>
      </c>
      <c r="D26" s="6"/>
      <c r="E26" s="5">
        <v>12851719</v>
      </c>
      <c r="F26" s="6"/>
      <c r="G26" s="5">
        <v>176</v>
      </c>
      <c r="H26" s="6"/>
      <c r="I26" s="5">
        <v>0</v>
      </c>
      <c r="J26" s="6"/>
      <c r="K26" s="5">
        <v>0</v>
      </c>
      <c r="L26" s="6"/>
      <c r="M26" s="5">
        <f t="shared" si="0"/>
        <v>0</v>
      </c>
      <c r="N26" s="6"/>
      <c r="O26" s="5">
        <v>2261902544</v>
      </c>
      <c r="P26" s="6"/>
      <c r="Q26" s="5">
        <v>0</v>
      </c>
      <c r="R26" s="6"/>
      <c r="S26" s="5">
        <f t="shared" si="1"/>
        <v>2261902544</v>
      </c>
    </row>
    <row r="27" spans="1:19">
      <c r="A27" s="1" t="s">
        <v>74</v>
      </c>
      <c r="C27" s="6" t="s">
        <v>208</v>
      </c>
      <c r="D27" s="6"/>
      <c r="E27" s="5">
        <v>3231469</v>
      </c>
      <c r="F27" s="6"/>
      <c r="G27" s="5">
        <v>5400</v>
      </c>
      <c r="H27" s="6"/>
      <c r="I27" s="5">
        <v>0</v>
      </c>
      <c r="J27" s="6"/>
      <c r="K27" s="5">
        <v>0</v>
      </c>
      <c r="L27" s="6"/>
      <c r="M27" s="5">
        <f t="shared" si="0"/>
        <v>0</v>
      </c>
      <c r="N27" s="6"/>
      <c r="O27" s="5">
        <v>17449932600</v>
      </c>
      <c r="P27" s="6"/>
      <c r="Q27" s="5">
        <v>0</v>
      </c>
      <c r="R27" s="6"/>
      <c r="S27" s="5">
        <f t="shared" si="1"/>
        <v>17449932600</v>
      </c>
    </row>
    <row r="28" spans="1:19">
      <c r="A28" s="1" t="s">
        <v>72</v>
      </c>
      <c r="C28" s="6" t="s">
        <v>209</v>
      </c>
      <c r="D28" s="6"/>
      <c r="E28" s="5">
        <v>6601911</v>
      </c>
      <c r="F28" s="6"/>
      <c r="G28" s="5">
        <v>4200</v>
      </c>
      <c r="H28" s="6"/>
      <c r="I28" s="5">
        <v>0</v>
      </c>
      <c r="J28" s="6"/>
      <c r="K28" s="5">
        <v>0</v>
      </c>
      <c r="L28" s="6"/>
      <c r="M28" s="5">
        <f t="shared" si="0"/>
        <v>0</v>
      </c>
      <c r="N28" s="6"/>
      <c r="O28" s="5">
        <v>27728026200</v>
      </c>
      <c r="P28" s="6"/>
      <c r="Q28" s="5">
        <v>0</v>
      </c>
      <c r="R28" s="6"/>
      <c r="S28" s="5">
        <f t="shared" si="1"/>
        <v>27728026200</v>
      </c>
    </row>
    <row r="29" spans="1:19">
      <c r="A29" s="1" t="s">
        <v>26</v>
      </c>
      <c r="C29" s="6" t="s">
        <v>210</v>
      </c>
      <c r="D29" s="6"/>
      <c r="E29" s="5">
        <v>18843402</v>
      </c>
      <c r="F29" s="6"/>
      <c r="G29" s="5">
        <v>2270</v>
      </c>
      <c r="H29" s="6"/>
      <c r="I29" s="5">
        <v>0</v>
      </c>
      <c r="J29" s="6"/>
      <c r="K29" s="5">
        <v>0</v>
      </c>
      <c r="L29" s="6"/>
      <c r="M29" s="5">
        <f t="shared" si="0"/>
        <v>0</v>
      </c>
      <c r="N29" s="6"/>
      <c r="O29" s="5">
        <v>42774522540</v>
      </c>
      <c r="P29" s="6"/>
      <c r="Q29" s="5">
        <v>0</v>
      </c>
      <c r="R29" s="6"/>
      <c r="S29" s="5">
        <f t="shared" si="1"/>
        <v>42774522540</v>
      </c>
    </row>
    <row r="30" spans="1:19">
      <c r="A30" s="1" t="s">
        <v>24</v>
      </c>
      <c r="C30" s="6" t="s">
        <v>211</v>
      </c>
      <c r="D30" s="6"/>
      <c r="E30" s="5">
        <v>156527115</v>
      </c>
      <c r="F30" s="6"/>
      <c r="G30" s="5">
        <v>900</v>
      </c>
      <c r="H30" s="6"/>
      <c r="I30" s="5">
        <v>0</v>
      </c>
      <c r="J30" s="6"/>
      <c r="K30" s="5">
        <v>0</v>
      </c>
      <c r="L30" s="6"/>
      <c r="M30" s="5">
        <f t="shared" si="0"/>
        <v>0</v>
      </c>
      <c r="N30" s="6"/>
      <c r="O30" s="5">
        <v>140874403500</v>
      </c>
      <c r="P30" s="6"/>
      <c r="Q30" s="5">
        <v>0</v>
      </c>
      <c r="R30" s="6"/>
      <c r="S30" s="5">
        <f t="shared" si="1"/>
        <v>140874403500</v>
      </c>
    </row>
    <row r="31" spans="1:19">
      <c r="A31" s="1" t="s">
        <v>99</v>
      </c>
      <c r="C31" s="6" t="s">
        <v>212</v>
      </c>
      <c r="D31" s="6"/>
      <c r="E31" s="5">
        <v>63703127</v>
      </c>
      <c r="F31" s="6"/>
      <c r="G31" s="5">
        <v>890</v>
      </c>
      <c r="H31" s="6"/>
      <c r="I31" s="5">
        <v>0</v>
      </c>
      <c r="J31" s="6"/>
      <c r="K31" s="5">
        <v>0</v>
      </c>
      <c r="L31" s="6"/>
      <c r="M31" s="5">
        <f t="shared" si="0"/>
        <v>0</v>
      </c>
      <c r="N31" s="6"/>
      <c r="O31" s="5">
        <v>56695783030</v>
      </c>
      <c r="P31" s="6"/>
      <c r="Q31" s="5">
        <v>0</v>
      </c>
      <c r="R31" s="6"/>
      <c r="S31" s="5">
        <f t="shared" si="1"/>
        <v>56695783030</v>
      </c>
    </row>
    <row r="32" spans="1:19">
      <c r="A32" s="1" t="s">
        <v>91</v>
      </c>
      <c r="C32" s="6" t="s">
        <v>200</v>
      </c>
      <c r="D32" s="6"/>
      <c r="E32" s="5">
        <v>457928837</v>
      </c>
      <c r="F32" s="6"/>
      <c r="G32" s="5">
        <v>500</v>
      </c>
      <c r="H32" s="6"/>
      <c r="I32" s="5">
        <v>0</v>
      </c>
      <c r="J32" s="6"/>
      <c r="K32" s="5">
        <v>0</v>
      </c>
      <c r="L32" s="6"/>
      <c r="M32" s="5">
        <f t="shared" si="0"/>
        <v>0</v>
      </c>
      <c r="N32" s="6"/>
      <c r="O32" s="5">
        <v>228964418500</v>
      </c>
      <c r="P32" s="6"/>
      <c r="Q32" s="5">
        <v>0</v>
      </c>
      <c r="R32" s="6"/>
      <c r="S32" s="5">
        <f t="shared" si="1"/>
        <v>228964418500</v>
      </c>
    </row>
    <row r="33" spans="1:19">
      <c r="A33" s="1" t="s">
        <v>89</v>
      </c>
      <c r="C33" s="6" t="s">
        <v>213</v>
      </c>
      <c r="D33" s="6"/>
      <c r="E33" s="5">
        <v>350499418</v>
      </c>
      <c r="F33" s="6"/>
      <c r="G33" s="5">
        <v>250</v>
      </c>
      <c r="H33" s="6"/>
      <c r="I33" s="5">
        <v>0</v>
      </c>
      <c r="J33" s="6"/>
      <c r="K33" s="5">
        <v>0</v>
      </c>
      <c r="L33" s="6"/>
      <c r="M33" s="5">
        <f t="shared" si="0"/>
        <v>0</v>
      </c>
      <c r="N33" s="6"/>
      <c r="O33" s="5">
        <v>87624854500</v>
      </c>
      <c r="P33" s="6"/>
      <c r="Q33" s="5">
        <v>0</v>
      </c>
      <c r="R33" s="6"/>
      <c r="S33" s="5">
        <f t="shared" si="1"/>
        <v>87624854500</v>
      </c>
    </row>
    <row r="34" spans="1:19">
      <c r="A34" s="1" t="s">
        <v>37</v>
      </c>
      <c r="C34" s="6" t="s">
        <v>205</v>
      </c>
      <c r="D34" s="6"/>
      <c r="E34" s="5">
        <v>3920102</v>
      </c>
      <c r="F34" s="6"/>
      <c r="G34" s="5">
        <v>6300</v>
      </c>
      <c r="H34" s="6"/>
      <c r="I34" s="5">
        <v>0</v>
      </c>
      <c r="J34" s="6"/>
      <c r="K34" s="5">
        <v>0</v>
      </c>
      <c r="L34" s="6"/>
      <c r="M34" s="5">
        <f t="shared" si="0"/>
        <v>0</v>
      </c>
      <c r="N34" s="6"/>
      <c r="O34" s="5">
        <v>24696642600</v>
      </c>
      <c r="P34" s="6"/>
      <c r="Q34" s="5">
        <v>0</v>
      </c>
      <c r="R34" s="6"/>
      <c r="S34" s="5">
        <f t="shared" si="1"/>
        <v>24696642600</v>
      </c>
    </row>
    <row r="35" spans="1:19">
      <c r="A35" s="1" t="s">
        <v>35</v>
      </c>
      <c r="C35" s="6" t="s">
        <v>214</v>
      </c>
      <c r="D35" s="6"/>
      <c r="E35" s="5">
        <v>8846922</v>
      </c>
      <c r="F35" s="6"/>
      <c r="G35" s="5">
        <v>4200</v>
      </c>
      <c r="H35" s="6"/>
      <c r="I35" s="5">
        <v>0</v>
      </c>
      <c r="J35" s="6"/>
      <c r="K35" s="5">
        <v>0</v>
      </c>
      <c r="L35" s="6"/>
      <c r="M35" s="5">
        <f t="shared" si="0"/>
        <v>0</v>
      </c>
      <c r="N35" s="6"/>
      <c r="O35" s="5">
        <v>37157072400</v>
      </c>
      <c r="P35" s="6"/>
      <c r="Q35" s="5">
        <v>0</v>
      </c>
      <c r="R35" s="6"/>
      <c r="S35" s="5">
        <f t="shared" si="1"/>
        <v>37157072400</v>
      </c>
    </row>
    <row r="36" spans="1:19">
      <c r="A36" s="1" t="s">
        <v>15</v>
      </c>
      <c r="C36" s="6" t="s">
        <v>215</v>
      </c>
      <c r="D36" s="6"/>
      <c r="E36" s="5">
        <v>5773796</v>
      </c>
      <c r="F36" s="6"/>
      <c r="G36" s="5">
        <v>500</v>
      </c>
      <c r="H36" s="6"/>
      <c r="I36" s="5">
        <v>2886898000</v>
      </c>
      <c r="J36" s="6"/>
      <c r="K36" s="5">
        <v>410475509</v>
      </c>
      <c r="L36" s="6"/>
      <c r="M36" s="5">
        <f t="shared" si="0"/>
        <v>2476422491</v>
      </c>
      <c r="N36" s="6"/>
      <c r="O36" s="5">
        <v>2886898000</v>
      </c>
      <c r="P36" s="6"/>
      <c r="Q36" s="5">
        <v>410475509</v>
      </c>
      <c r="R36" s="6"/>
      <c r="S36" s="5">
        <f t="shared" si="1"/>
        <v>2476422491</v>
      </c>
    </row>
    <row r="37" spans="1:19">
      <c r="A37" s="1" t="s">
        <v>70</v>
      </c>
      <c r="C37" s="6" t="s">
        <v>216</v>
      </c>
      <c r="D37" s="6"/>
      <c r="E37" s="5">
        <v>3591684</v>
      </c>
      <c r="F37" s="6"/>
      <c r="G37" s="5">
        <v>2400</v>
      </c>
      <c r="H37" s="6"/>
      <c r="I37" s="5">
        <v>0</v>
      </c>
      <c r="J37" s="6"/>
      <c r="K37" s="5">
        <v>0</v>
      </c>
      <c r="L37" s="6"/>
      <c r="M37" s="5">
        <f t="shared" si="0"/>
        <v>0</v>
      </c>
      <c r="N37" s="6"/>
      <c r="O37" s="5">
        <v>8620041600</v>
      </c>
      <c r="P37" s="6"/>
      <c r="Q37" s="5">
        <v>0</v>
      </c>
      <c r="R37" s="6"/>
      <c r="S37" s="5">
        <f t="shared" si="1"/>
        <v>8620041600</v>
      </c>
    </row>
    <row r="38" spans="1:19">
      <c r="A38" s="1" t="s">
        <v>82</v>
      </c>
      <c r="C38" s="6" t="s">
        <v>217</v>
      </c>
      <c r="D38" s="6"/>
      <c r="E38" s="5">
        <v>54599508</v>
      </c>
      <c r="F38" s="6"/>
      <c r="G38" s="5">
        <v>150</v>
      </c>
      <c r="H38" s="6"/>
      <c r="I38" s="5">
        <v>0</v>
      </c>
      <c r="J38" s="6"/>
      <c r="K38" s="5">
        <v>0</v>
      </c>
      <c r="L38" s="6"/>
      <c r="M38" s="5">
        <f t="shared" si="0"/>
        <v>0</v>
      </c>
      <c r="N38" s="6"/>
      <c r="O38" s="5">
        <v>8189926200</v>
      </c>
      <c r="P38" s="6"/>
      <c r="Q38" s="5">
        <v>475544102</v>
      </c>
      <c r="R38" s="6"/>
      <c r="S38" s="5">
        <f t="shared" si="1"/>
        <v>7714382098</v>
      </c>
    </row>
    <row r="39" spans="1:19">
      <c r="A39" s="1" t="s">
        <v>218</v>
      </c>
      <c r="C39" s="6" t="s">
        <v>219</v>
      </c>
      <c r="D39" s="6"/>
      <c r="E39" s="5">
        <v>67359</v>
      </c>
      <c r="F39" s="6"/>
      <c r="G39" s="5">
        <v>5000</v>
      </c>
      <c r="H39" s="6"/>
      <c r="I39" s="5">
        <v>0</v>
      </c>
      <c r="J39" s="6"/>
      <c r="K39" s="5">
        <v>0</v>
      </c>
      <c r="L39" s="6"/>
      <c r="M39" s="5">
        <f t="shared" si="0"/>
        <v>0</v>
      </c>
      <c r="N39" s="6"/>
      <c r="O39" s="5">
        <v>336795000</v>
      </c>
      <c r="P39" s="6"/>
      <c r="Q39" s="5">
        <v>0</v>
      </c>
      <c r="R39" s="6"/>
      <c r="S39" s="5">
        <f t="shared" si="1"/>
        <v>336795000</v>
      </c>
    </row>
    <row r="40" spans="1:19">
      <c r="A40" s="1" t="s">
        <v>16</v>
      </c>
      <c r="C40" s="6" t="s">
        <v>220</v>
      </c>
      <c r="D40" s="6"/>
      <c r="E40" s="5">
        <v>175460623</v>
      </c>
      <c r="F40" s="6"/>
      <c r="G40" s="5">
        <v>58</v>
      </c>
      <c r="H40" s="6"/>
      <c r="I40" s="5">
        <v>0</v>
      </c>
      <c r="J40" s="6"/>
      <c r="K40" s="5">
        <v>0</v>
      </c>
      <c r="L40" s="6"/>
      <c r="M40" s="5">
        <f t="shared" si="0"/>
        <v>0</v>
      </c>
      <c r="N40" s="6"/>
      <c r="O40" s="5">
        <v>10176716134</v>
      </c>
      <c r="P40" s="6"/>
      <c r="Q40" s="5">
        <v>0</v>
      </c>
      <c r="R40" s="6"/>
      <c r="S40" s="5">
        <f t="shared" si="1"/>
        <v>10176716134</v>
      </c>
    </row>
    <row r="41" spans="1:19">
      <c r="A41" s="1" t="s">
        <v>221</v>
      </c>
      <c r="C41" s="6" t="s">
        <v>220</v>
      </c>
      <c r="D41" s="6"/>
      <c r="E41" s="5">
        <v>39731244</v>
      </c>
      <c r="F41" s="6"/>
      <c r="G41" s="5">
        <v>3</v>
      </c>
      <c r="H41" s="6"/>
      <c r="I41" s="5">
        <v>0</v>
      </c>
      <c r="J41" s="6"/>
      <c r="K41" s="5">
        <v>0</v>
      </c>
      <c r="L41" s="6"/>
      <c r="M41" s="5">
        <f t="shared" si="0"/>
        <v>0</v>
      </c>
      <c r="N41" s="6"/>
      <c r="O41" s="5">
        <v>119193732</v>
      </c>
      <c r="P41" s="6"/>
      <c r="Q41" s="5">
        <v>0</v>
      </c>
      <c r="R41" s="6"/>
      <c r="S41" s="5">
        <f t="shared" si="1"/>
        <v>119193732</v>
      </c>
    </row>
    <row r="42" spans="1:19">
      <c r="A42" s="1" t="s">
        <v>52</v>
      </c>
      <c r="C42" s="6" t="s">
        <v>222</v>
      </c>
      <c r="D42" s="6"/>
      <c r="E42" s="5">
        <v>72316982</v>
      </c>
      <c r="F42" s="6"/>
      <c r="G42" s="5">
        <v>70</v>
      </c>
      <c r="H42" s="6"/>
      <c r="I42" s="5">
        <v>0</v>
      </c>
      <c r="J42" s="6"/>
      <c r="K42" s="5">
        <v>0</v>
      </c>
      <c r="L42" s="6"/>
      <c r="M42" s="5">
        <f t="shared" si="0"/>
        <v>0</v>
      </c>
      <c r="N42" s="6"/>
      <c r="O42" s="5">
        <v>5062188740</v>
      </c>
      <c r="P42" s="6"/>
      <c r="Q42" s="5">
        <v>0</v>
      </c>
      <c r="R42" s="6"/>
      <c r="S42" s="5">
        <f t="shared" si="1"/>
        <v>5062188740</v>
      </c>
    </row>
    <row r="43" spans="1:19">
      <c r="A43" s="1" t="s">
        <v>29</v>
      </c>
      <c r="C43" s="6" t="s">
        <v>223</v>
      </c>
      <c r="D43" s="6"/>
      <c r="E43" s="5">
        <v>1348241</v>
      </c>
      <c r="F43" s="6"/>
      <c r="G43" s="5">
        <v>10400</v>
      </c>
      <c r="H43" s="6"/>
      <c r="I43" s="5">
        <v>0</v>
      </c>
      <c r="J43" s="6"/>
      <c r="K43" s="5">
        <v>0</v>
      </c>
      <c r="L43" s="6"/>
      <c r="M43" s="5">
        <f t="shared" si="0"/>
        <v>0</v>
      </c>
      <c r="N43" s="6"/>
      <c r="O43" s="5">
        <v>14021706400</v>
      </c>
      <c r="P43" s="6"/>
      <c r="Q43" s="5">
        <v>0</v>
      </c>
      <c r="R43" s="6"/>
      <c r="S43" s="5">
        <f t="shared" si="1"/>
        <v>14021706400</v>
      </c>
    </row>
    <row r="44" spans="1:19">
      <c r="A44" s="1" t="s">
        <v>34</v>
      </c>
      <c r="C44" s="6" t="s">
        <v>223</v>
      </c>
      <c r="D44" s="6"/>
      <c r="E44" s="5">
        <v>799790</v>
      </c>
      <c r="F44" s="6"/>
      <c r="G44" s="5">
        <v>11000</v>
      </c>
      <c r="H44" s="6"/>
      <c r="I44" s="5">
        <v>0</v>
      </c>
      <c r="J44" s="6"/>
      <c r="K44" s="5">
        <v>0</v>
      </c>
      <c r="L44" s="6"/>
      <c r="M44" s="5">
        <f t="shared" si="0"/>
        <v>0</v>
      </c>
      <c r="N44" s="6"/>
      <c r="O44" s="5">
        <v>8797690000</v>
      </c>
      <c r="P44" s="6"/>
      <c r="Q44" s="5">
        <v>0</v>
      </c>
      <c r="R44" s="6"/>
      <c r="S44" s="5">
        <f t="shared" si="1"/>
        <v>8797690000</v>
      </c>
    </row>
    <row r="45" spans="1:19">
      <c r="A45" s="1" t="s">
        <v>84</v>
      </c>
      <c r="C45" s="6" t="s">
        <v>224</v>
      </c>
      <c r="D45" s="6"/>
      <c r="E45" s="5">
        <v>1159359</v>
      </c>
      <c r="F45" s="6"/>
      <c r="G45" s="5">
        <v>8300</v>
      </c>
      <c r="H45" s="6"/>
      <c r="I45" s="5">
        <v>0</v>
      </c>
      <c r="J45" s="6"/>
      <c r="K45" s="5">
        <v>0</v>
      </c>
      <c r="L45" s="6"/>
      <c r="M45" s="5">
        <f t="shared" si="0"/>
        <v>0</v>
      </c>
      <c r="N45" s="6"/>
      <c r="O45" s="5">
        <v>9622679700</v>
      </c>
      <c r="P45" s="6"/>
      <c r="Q45" s="5">
        <v>0</v>
      </c>
      <c r="R45" s="6"/>
      <c r="S45" s="5">
        <f t="shared" si="1"/>
        <v>9622679700</v>
      </c>
    </row>
    <row r="46" spans="1:19">
      <c r="A46" s="1" t="s">
        <v>31</v>
      </c>
      <c r="C46" s="6" t="s">
        <v>225</v>
      </c>
      <c r="D46" s="6"/>
      <c r="E46" s="5">
        <v>13567513</v>
      </c>
      <c r="F46" s="6"/>
      <c r="G46" s="5">
        <v>27500</v>
      </c>
      <c r="H46" s="6"/>
      <c r="I46" s="5">
        <v>373106607500</v>
      </c>
      <c r="J46" s="6"/>
      <c r="K46" s="5">
        <v>0</v>
      </c>
      <c r="L46" s="6"/>
      <c r="M46" s="5">
        <f t="shared" si="0"/>
        <v>373106607500</v>
      </c>
      <c r="N46" s="6"/>
      <c r="O46" s="5">
        <v>373106607500</v>
      </c>
      <c r="P46" s="6"/>
      <c r="Q46" s="5">
        <v>0</v>
      </c>
      <c r="R46" s="6"/>
      <c r="S46" s="5">
        <f t="shared" si="1"/>
        <v>373106607500</v>
      </c>
    </row>
    <row r="47" spans="1:19">
      <c r="A47" s="1" t="s">
        <v>94</v>
      </c>
      <c r="C47" s="6" t="s">
        <v>215</v>
      </c>
      <c r="D47" s="6"/>
      <c r="E47" s="5">
        <v>45567601</v>
      </c>
      <c r="F47" s="6"/>
      <c r="G47" s="5">
        <v>6800</v>
      </c>
      <c r="H47" s="6"/>
      <c r="I47" s="5">
        <v>309859686800</v>
      </c>
      <c r="J47" s="6"/>
      <c r="K47" s="5">
        <v>44057605291</v>
      </c>
      <c r="L47" s="6"/>
      <c r="M47" s="5">
        <f t="shared" si="0"/>
        <v>265802081509</v>
      </c>
      <c r="N47" s="6"/>
      <c r="O47" s="5">
        <v>309859686800</v>
      </c>
      <c r="P47" s="6"/>
      <c r="Q47" s="5">
        <v>44057605291</v>
      </c>
      <c r="R47" s="6"/>
      <c r="S47" s="5">
        <f t="shared" si="1"/>
        <v>265802081509</v>
      </c>
    </row>
    <row r="48" spans="1:19">
      <c r="A48" s="1" t="s">
        <v>25</v>
      </c>
      <c r="C48" s="6" t="s">
        <v>213</v>
      </c>
      <c r="D48" s="6"/>
      <c r="E48" s="5">
        <v>20400000</v>
      </c>
      <c r="F48" s="6"/>
      <c r="G48" s="5">
        <v>2000</v>
      </c>
      <c r="H48" s="6"/>
      <c r="I48" s="5">
        <v>0</v>
      </c>
      <c r="J48" s="6"/>
      <c r="K48" s="5">
        <v>0</v>
      </c>
      <c r="L48" s="6"/>
      <c r="M48" s="5">
        <f t="shared" si="0"/>
        <v>0</v>
      </c>
      <c r="N48" s="6"/>
      <c r="O48" s="5">
        <v>40800000000</v>
      </c>
      <c r="P48" s="6"/>
      <c r="Q48" s="5">
        <v>0</v>
      </c>
      <c r="R48" s="6"/>
      <c r="S48" s="5">
        <f t="shared" si="1"/>
        <v>40800000000</v>
      </c>
    </row>
    <row r="49" spans="1:19">
      <c r="A49" s="1" t="s">
        <v>104</v>
      </c>
      <c r="C49" s="6" t="s">
        <v>213</v>
      </c>
      <c r="D49" s="6"/>
      <c r="E49" s="5">
        <v>2208762</v>
      </c>
      <c r="F49" s="6"/>
      <c r="G49" s="5">
        <v>5000</v>
      </c>
      <c r="H49" s="6"/>
      <c r="I49" s="5">
        <v>0</v>
      </c>
      <c r="J49" s="6"/>
      <c r="K49" s="5">
        <v>0</v>
      </c>
      <c r="L49" s="6"/>
      <c r="M49" s="5">
        <f t="shared" si="0"/>
        <v>0</v>
      </c>
      <c r="N49" s="6"/>
      <c r="O49" s="5">
        <v>11043810000</v>
      </c>
      <c r="P49" s="6"/>
      <c r="Q49" s="5">
        <v>0</v>
      </c>
      <c r="R49" s="6"/>
      <c r="S49" s="5">
        <f t="shared" si="1"/>
        <v>11043810000</v>
      </c>
    </row>
    <row r="50" spans="1:19">
      <c r="A50" s="1" t="s">
        <v>103</v>
      </c>
      <c r="C50" s="6" t="s">
        <v>226</v>
      </c>
      <c r="D50" s="6"/>
      <c r="E50" s="5">
        <v>17320000</v>
      </c>
      <c r="F50" s="6"/>
      <c r="G50" s="5">
        <v>11120</v>
      </c>
      <c r="H50" s="6"/>
      <c r="I50" s="5">
        <v>0</v>
      </c>
      <c r="J50" s="6"/>
      <c r="K50" s="5">
        <v>0</v>
      </c>
      <c r="L50" s="6"/>
      <c r="M50" s="5">
        <f t="shared" si="0"/>
        <v>0</v>
      </c>
      <c r="N50" s="6"/>
      <c r="O50" s="5">
        <v>192598400000</v>
      </c>
      <c r="P50" s="6"/>
      <c r="Q50" s="5">
        <v>0</v>
      </c>
      <c r="R50" s="6"/>
      <c r="S50" s="5">
        <f t="shared" si="1"/>
        <v>192598400000</v>
      </c>
    </row>
    <row r="51" spans="1:19">
      <c r="A51" s="1" t="s">
        <v>79</v>
      </c>
      <c r="C51" s="6" t="s">
        <v>227</v>
      </c>
      <c r="D51" s="6"/>
      <c r="E51" s="5">
        <v>8716106</v>
      </c>
      <c r="F51" s="6"/>
      <c r="G51" s="5">
        <v>449</v>
      </c>
      <c r="H51" s="6"/>
      <c r="I51" s="5">
        <v>0</v>
      </c>
      <c r="J51" s="6"/>
      <c r="K51" s="5">
        <v>0</v>
      </c>
      <c r="L51" s="6"/>
      <c r="M51" s="5">
        <f t="shared" si="0"/>
        <v>0</v>
      </c>
      <c r="N51" s="6"/>
      <c r="O51" s="5">
        <v>3913531594</v>
      </c>
      <c r="P51" s="6"/>
      <c r="Q51" s="5">
        <v>0</v>
      </c>
      <c r="R51" s="6"/>
      <c r="S51" s="5">
        <f t="shared" si="1"/>
        <v>3913531594</v>
      </c>
    </row>
    <row r="52" spans="1:19">
      <c r="A52" s="1" t="s">
        <v>63</v>
      </c>
      <c r="C52" s="6" t="s">
        <v>228</v>
      </c>
      <c r="D52" s="6"/>
      <c r="E52" s="5">
        <v>5320000</v>
      </c>
      <c r="F52" s="6"/>
      <c r="G52" s="5">
        <v>3860</v>
      </c>
      <c r="H52" s="6"/>
      <c r="I52" s="5">
        <v>0</v>
      </c>
      <c r="J52" s="6"/>
      <c r="K52" s="5">
        <v>0</v>
      </c>
      <c r="L52" s="6"/>
      <c r="M52" s="5">
        <f t="shared" si="0"/>
        <v>0</v>
      </c>
      <c r="N52" s="6"/>
      <c r="O52" s="5">
        <v>20535200000</v>
      </c>
      <c r="P52" s="6"/>
      <c r="Q52" s="5">
        <v>0</v>
      </c>
      <c r="R52" s="6"/>
      <c r="S52" s="5">
        <f t="shared" si="1"/>
        <v>20535200000</v>
      </c>
    </row>
    <row r="53" spans="1:19">
      <c r="A53" s="1" t="s">
        <v>105</v>
      </c>
      <c r="C53" s="6" t="s">
        <v>203</v>
      </c>
      <c r="D53" s="6"/>
      <c r="E53" s="5">
        <v>56056136</v>
      </c>
      <c r="F53" s="6"/>
      <c r="G53" s="5">
        <v>600</v>
      </c>
      <c r="H53" s="6"/>
      <c r="I53" s="5">
        <v>0</v>
      </c>
      <c r="J53" s="6"/>
      <c r="K53" s="5">
        <v>0</v>
      </c>
      <c r="L53" s="6"/>
      <c r="M53" s="5">
        <f t="shared" si="0"/>
        <v>0</v>
      </c>
      <c r="N53" s="6"/>
      <c r="O53" s="5">
        <v>33633681600</v>
      </c>
      <c r="P53" s="6"/>
      <c r="Q53" s="5">
        <v>0</v>
      </c>
      <c r="R53" s="6"/>
      <c r="S53" s="5">
        <f t="shared" si="1"/>
        <v>33633681600</v>
      </c>
    </row>
    <row r="54" spans="1:19">
      <c r="A54" s="1" t="s">
        <v>78</v>
      </c>
      <c r="C54" s="6" t="s">
        <v>183</v>
      </c>
      <c r="D54" s="6"/>
      <c r="E54" s="5">
        <v>45861974</v>
      </c>
      <c r="F54" s="6"/>
      <c r="G54" s="5">
        <v>2640</v>
      </c>
      <c r="H54" s="6"/>
      <c r="I54" s="5">
        <v>0</v>
      </c>
      <c r="J54" s="6"/>
      <c r="K54" s="5">
        <v>0</v>
      </c>
      <c r="L54" s="6"/>
      <c r="M54" s="5">
        <f t="shared" si="0"/>
        <v>0</v>
      </c>
      <c r="N54" s="6"/>
      <c r="O54" s="5">
        <v>121075611360</v>
      </c>
      <c r="P54" s="6"/>
      <c r="Q54" s="5">
        <v>0</v>
      </c>
      <c r="R54" s="6"/>
      <c r="S54" s="5">
        <f t="shared" si="1"/>
        <v>121075611360</v>
      </c>
    </row>
    <row r="55" spans="1:19">
      <c r="A55" s="1" t="s">
        <v>56</v>
      </c>
      <c r="C55" s="6" t="s">
        <v>200</v>
      </c>
      <c r="D55" s="6"/>
      <c r="E55" s="5">
        <v>21644108</v>
      </c>
      <c r="F55" s="6"/>
      <c r="G55" s="5">
        <v>2211</v>
      </c>
      <c r="H55" s="6"/>
      <c r="I55" s="5">
        <v>0</v>
      </c>
      <c r="J55" s="6"/>
      <c r="K55" s="5">
        <v>0</v>
      </c>
      <c r="L55" s="6"/>
      <c r="M55" s="5">
        <f t="shared" si="0"/>
        <v>0</v>
      </c>
      <c r="N55" s="6"/>
      <c r="O55" s="5">
        <v>47855122788</v>
      </c>
      <c r="P55" s="6"/>
      <c r="Q55" s="5">
        <v>1858757238</v>
      </c>
      <c r="R55" s="6"/>
      <c r="S55" s="5">
        <f t="shared" si="1"/>
        <v>45996365550</v>
      </c>
    </row>
    <row r="56" spans="1:19">
      <c r="A56" s="1" t="s">
        <v>95</v>
      </c>
      <c r="C56" s="6" t="s">
        <v>229</v>
      </c>
      <c r="D56" s="6"/>
      <c r="E56" s="5">
        <v>17807538</v>
      </c>
      <c r="F56" s="6"/>
      <c r="G56" s="5">
        <v>1500</v>
      </c>
      <c r="H56" s="6"/>
      <c r="I56" s="5">
        <v>0</v>
      </c>
      <c r="J56" s="6"/>
      <c r="K56" s="5">
        <v>0</v>
      </c>
      <c r="L56" s="6"/>
      <c r="M56" s="5">
        <f t="shared" si="0"/>
        <v>0</v>
      </c>
      <c r="N56" s="6"/>
      <c r="O56" s="5">
        <v>26711307000</v>
      </c>
      <c r="P56" s="6"/>
      <c r="Q56" s="5">
        <v>0</v>
      </c>
      <c r="R56" s="6"/>
      <c r="S56" s="5">
        <f t="shared" si="1"/>
        <v>26711307000</v>
      </c>
    </row>
    <row r="57" spans="1:19">
      <c r="A57" s="1" t="s">
        <v>92</v>
      </c>
      <c r="C57" s="6" t="s">
        <v>220</v>
      </c>
      <c r="D57" s="6"/>
      <c r="E57" s="5">
        <v>24900000</v>
      </c>
      <c r="F57" s="6"/>
      <c r="G57" s="5">
        <v>690</v>
      </c>
      <c r="H57" s="6"/>
      <c r="I57" s="5">
        <v>0</v>
      </c>
      <c r="J57" s="6"/>
      <c r="K57" s="5">
        <v>0</v>
      </c>
      <c r="L57" s="6"/>
      <c r="M57" s="5">
        <f t="shared" si="0"/>
        <v>0</v>
      </c>
      <c r="N57" s="6"/>
      <c r="O57" s="5">
        <v>17181000000</v>
      </c>
      <c r="P57" s="6"/>
      <c r="Q57" s="5">
        <v>0</v>
      </c>
      <c r="R57" s="6"/>
      <c r="S57" s="5">
        <f t="shared" si="1"/>
        <v>17181000000</v>
      </c>
    </row>
    <row r="58" spans="1:19">
      <c r="A58" s="1" t="s">
        <v>81</v>
      </c>
      <c r="C58" s="6" t="s">
        <v>196</v>
      </c>
      <c r="D58" s="6"/>
      <c r="E58" s="5">
        <v>3400000</v>
      </c>
      <c r="F58" s="6"/>
      <c r="G58" s="5">
        <v>66</v>
      </c>
      <c r="H58" s="6"/>
      <c r="I58" s="5">
        <v>0</v>
      </c>
      <c r="J58" s="6"/>
      <c r="K58" s="5">
        <v>0</v>
      </c>
      <c r="L58" s="6"/>
      <c r="M58" s="5">
        <f t="shared" si="0"/>
        <v>0</v>
      </c>
      <c r="N58" s="6"/>
      <c r="O58" s="5">
        <v>224400000</v>
      </c>
      <c r="P58" s="6"/>
      <c r="Q58" s="5">
        <v>0</v>
      </c>
      <c r="R58" s="6"/>
      <c r="S58" s="5">
        <f t="shared" si="1"/>
        <v>224400000</v>
      </c>
    </row>
    <row r="59" spans="1:19">
      <c r="A59" s="1" t="s">
        <v>87</v>
      </c>
      <c r="C59" s="6" t="s">
        <v>181</v>
      </c>
      <c r="D59" s="6"/>
      <c r="E59" s="5">
        <v>1391646</v>
      </c>
      <c r="F59" s="6"/>
      <c r="G59" s="5">
        <v>1500</v>
      </c>
      <c r="H59" s="6"/>
      <c r="I59" s="5">
        <v>0</v>
      </c>
      <c r="J59" s="6"/>
      <c r="K59" s="5">
        <v>0</v>
      </c>
      <c r="L59" s="6"/>
      <c r="M59" s="5">
        <f t="shared" si="0"/>
        <v>0</v>
      </c>
      <c r="N59" s="6"/>
      <c r="O59" s="5">
        <v>2087469000</v>
      </c>
      <c r="P59" s="6"/>
      <c r="Q59" s="5">
        <v>0</v>
      </c>
      <c r="R59" s="6"/>
      <c r="S59" s="5">
        <f t="shared" si="1"/>
        <v>2087469000</v>
      </c>
    </row>
    <row r="60" spans="1:19">
      <c r="A60" s="1" t="s">
        <v>96</v>
      </c>
      <c r="C60" s="6" t="s">
        <v>194</v>
      </c>
      <c r="D60" s="6"/>
      <c r="E60" s="5">
        <v>52311932</v>
      </c>
      <c r="F60" s="6"/>
      <c r="G60" s="5">
        <v>4290</v>
      </c>
      <c r="H60" s="6"/>
      <c r="I60" s="5">
        <v>0</v>
      </c>
      <c r="J60" s="6"/>
      <c r="K60" s="5">
        <v>0</v>
      </c>
      <c r="L60" s="6"/>
      <c r="M60" s="5">
        <f t="shared" si="0"/>
        <v>0</v>
      </c>
      <c r="N60" s="6"/>
      <c r="O60" s="5">
        <v>224418188280</v>
      </c>
      <c r="P60" s="6"/>
      <c r="Q60" s="5">
        <v>0</v>
      </c>
      <c r="R60" s="6"/>
      <c r="S60" s="5">
        <f t="shared" si="1"/>
        <v>224418188280</v>
      </c>
    </row>
    <row r="61" spans="1:19">
      <c r="A61" s="1" t="s">
        <v>17</v>
      </c>
      <c r="C61" s="6" t="s">
        <v>199</v>
      </c>
      <c r="D61" s="6"/>
      <c r="E61" s="5">
        <v>20006819</v>
      </c>
      <c r="F61" s="6"/>
      <c r="G61" s="5">
        <v>200</v>
      </c>
      <c r="H61" s="6"/>
      <c r="I61" s="5">
        <v>0</v>
      </c>
      <c r="J61" s="6"/>
      <c r="K61" s="5">
        <v>0</v>
      </c>
      <c r="L61" s="6"/>
      <c r="M61" s="5">
        <f t="shared" si="0"/>
        <v>0</v>
      </c>
      <c r="N61" s="6"/>
      <c r="O61" s="5">
        <v>4001363800</v>
      </c>
      <c r="P61" s="6"/>
      <c r="Q61" s="5">
        <v>0</v>
      </c>
      <c r="R61" s="6"/>
      <c r="S61" s="5">
        <f t="shared" si="1"/>
        <v>4001363800</v>
      </c>
    </row>
    <row r="62" spans="1:19">
      <c r="A62" s="1" t="s">
        <v>86</v>
      </c>
      <c r="C62" s="6" t="s">
        <v>213</v>
      </c>
      <c r="D62" s="6"/>
      <c r="E62" s="5">
        <v>22399700</v>
      </c>
      <c r="F62" s="6"/>
      <c r="G62" s="5">
        <v>3300</v>
      </c>
      <c r="H62" s="6"/>
      <c r="I62" s="5">
        <v>0</v>
      </c>
      <c r="J62" s="6"/>
      <c r="K62" s="5">
        <v>0</v>
      </c>
      <c r="L62" s="6"/>
      <c r="M62" s="5">
        <f t="shared" si="0"/>
        <v>0</v>
      </c>
      <c r="N62" s="6"/>
      <c r="O62" s="5">
        <v>73919010000</v>
      </c>
      <c r="P62" s="6"/>
      <c r="Q62" s="5">
        <v>0</v>
      </c>
      <c r="R62" s="6"/>
      <c r="S62" s="5">
        <f t="shared" si="1"/>
        <v>73919010000</v>
      </c>
    </row>
    <row r="63" spans="1:19">
      <c r="A63" s="1" t="s">
        <v>230</v>
      </c>
      <c r="C63" s="6" t="s">
        <v>231</v>
      </c>
      <c r="D63" s="6"/>
      <c r="E63" s="5">
        <v>663903</v>
      </c>
      <c r="F63" s="6"/>
      <c r="G63" s="5">
        <v>135</v>
      </c>
      <c r="H63" s="6"/>
      <c r="I63" s="5">
        <v>0</v>
      </c>
      <c r="J63" s="6"/>
      <c r="K63" s="5">
        <v>0</v>
      </c>
      <c r="L63" s="6"/>
      <c r="M63" s="5">
        <f t="shared" si="0"/>
        <v>0</v>
      </c>
      <c r="N63" s="6"/>
      <c r="O63" s="5">
        <v>146058660</v>
      </c>
      <c r="P63" s="6"/>
      <c r="Q63" s="5">
        <v>0</v>
      </c>
      <c r="R63" s="6"/>
      <c r="S63" s="5">
        <f t="shared" si="1"/>
        <v>146058660</v>
      </c>
    </row>
    <row r="64" spans="1:19">
      <c r="A64" s="1" t="s">
        <v>27</v>
      </c>
      <c r="C64" s="6" t="s">
        <v>232</v>
      </c>
      <c r="D64" s="6"/>
      <c r="E64" s="5">
        <v>25205961</v>
      </c>
      <c r="F64" s="6"/>
      <c r="G64" s="5">
        <v>600</v>
      </c>
      <c r="H64" s="6"/>
      <c r="I64" s="5">
        <v>0</v>
      </c>
      <c r="J64" s="6"/>
      <c r="K64" s="5">
        <v>0</v>
      </c>
      <c r="L64" s="6"/>
      <c r="M64" s="5">
        <f t="shared" si="0"/>
        <v>0</v>
      </c>
      <c r="N64" s="6"/>
      <c r="O64" s="5">
        <v>15123576600</v>
      </c>
      <c r="P64" s="6"/>
      <c r="Q64" s="5">
        <v>0</v>
      </c>
      <c r="R64" s="6"/>
      <c r="S64" s="5">
        <f t="shared" si="1"/>
        <v>15123576600</v>
      </c>
    </row>
    <row r="65" spans="1:19">
      <c r="A65" s="1" t="s">
        <v>98</v>
      </c>
      <c r="C65" s="6" t="s">
        <v>201</v>
      </c>
      <c r="D65" s="6"/>
      <c r="E65" s="5">
        <v>1756567</v>
      </c>
      <c r="F65" s="6"/>
      <c r="G65" s="5">
        <v>750</v>
      </c>
      <c r="H65" s="6"/>
      <c r="I65" s="5">
        <v>0</v>
      </c>
      <c r="J65" s="6"/>
      <c r="K65" s="5">
        <v>0</v>
      </c>
      <c r="L65" s="6"/>
      <c r="M65" s="5">
        <f t="shared" si="0"/>
        <v>0</v>
      </c>
      <c r="N65" s="6"/>
      <c r="O65" s="5">
        <v>1317425250</v>
      </c>
      <c r="P65" s="6"/>
      <c r="Q65" s="5">
        <v>0</v>
      </c>
      <c r="R65" s="6"/>
      <c r="S65" s="5">
        <f t="shared" si="1"/>
        <v>1317425250</v>
      </c>
    </row>
    <row r="66" spans="1:19">
      <c r="A66" s="1" t="s">
        <v>233</v>
      </c>
      <c r="C66" s="6" t="s">
        <v>194</v>
      </c>
      <c r="D66" s="6"/>
      <c r="E66" s="5">
        <v>120572895</v>
      </c>
      <c r="F66" s="6"/>
      <c r="G66" s="5">
        <v>260</v>
      </c>
      <c r="H66" s="6"/>
      <c r="I66" s="5">
        <v>0</v>
      </c>
      <c r="J66" s="6"/>
      <c r="K66" s="5">
        <v>0</v>
      </c>
      <c r="L66" s="6"/>
      <c r="M66" s="5">
        <f t="shared" si="0"/>
        <v>0</v>
      </c>
      <c r="N66" s="6"/>
      <c r="O66" s="5">
        <v>31348952700</v>
      </c>
      <c r="P66" s="6"/>
      <c r="Q66" s="5">
        <v>0</v>
      </c>
      <c r="R66" s="6"/>
      <c r="S66" s="5">
        <f t="shared" si="1"/>
        <v>31348952700</v>
      </c>
    </row>
    <row r="67" spans="1:19">
      <c r="A67" s="1" t="s">
        <v>36</v>
      </c>
      <c r="C67" s="6" t="s">
        <v>202</v>
      </c>
      <c r="D67" s="6"/>
      <c r="E67" s="5">
        <v>2532184</v>
      </c>
      <c r="F67" s="6"/>
      <c r="G67" s="5">
        <v>13200</v>
      </c>
      <c r="H67" s="6"/>
      <c r="I67" s="5">
        <v>0</v>
      </c>
      <c r="J67" s="6"/>
      <c r="K67" s="5">
        <v>0</v>
      </c>
      <c r="L67" s="6"/>
      <c r="M67" s="5">
        <f t="shared" si="0"/>
        <v>0</v>
      </c>
      <c r="N67" s="6"/>
      <c r="O67" s="5">
        <v>33424828800</v>
      </c>
      <c r="P67" s="6"/>
      <c r="Q67" s="5">
        <v>0</v>
      </c>
      <c r="R67" s="6"/>
      <c r="S67" s="5">
        <f t="shared" si="1"/>
        <v>33424828800</v>
      </c>
    </row>
    <row r="68" spans="1:19">
      <c r="A68" s="1" t="s">
        <v>33</v>
      </c>
      <c r="C68" s="6" t="s">
        <v>207</v>
      </c>
      <c r="D68" s="6"/>
      <c r="E68" s="5">
        <v>3420000</v>
      </c>
      <c r="F68" s="6"/>
      <c r="G68" s="5">
        <v>21000</v>
      </c>
      <c r="H68" s="6"/>
      <c r="I68" s="5">
        <v>0</v>
      </c>
      <c r="J68" s="6"/>
      <c r="K68" s="5">
        <v>0</v>
      </c>
      <c r="L68" s="6"/>
      <c r="M68" s="5">
        <f t="shared" si="0"/>
        <v>0</v>
      </c>
      <c r="N68" s="6"/>
      <c r="O68" s="5">
        <v>71820000000</v>
      </c>
      <c r="P68" s="6"/>
      <c r="Q68" s="5">
        <v>0</v>
      </c>
      <c r="R68" s="6"/>
      <c r="S68" s="5">
        <f t="shared" si="1"/>
        <v>71820000000</v>
      </c>
    </row>
    <row r="69" spans="1:19">
      <c r="A69" s="1" t="s">
        <v>64</v>
      </c>
      <c r="C69" s="6" t="s">
        <v>234</v>
      </c>
      <c r="D69" s="6"/>
      <c r="E69" s="5">
        <v>15599999</v>
      </c>
      <c r="F69" s="6"/>
      <c r="G69" s="5">
        <v>2250</v>
      </c>
      <c r="H69" s="6"/>
      <c r="I69" s="5">
        <v>0</v>
      </c>
      <c r="J69" s="6"/>
      <c r="K69" s="5">
        <v>0</v>
      </c>
      <c r="L69" s="6"/>
      <c r="M69" s="5">
        <f t="shared" si="0"/>
        <v>0</v>
      </c>
      <c r="N69" s="6"/>
      <c r="O69" s="5">
        <v>35100000000</v>
      </c>
      <c r="P69" s="6"/>
      <c r="Q69" s="5">
        <v>0</v>
      </c>
      <c r="R69" s="6"/>
      <c r="S69" s="5">
        <f t="shared" si="1"/>
        <v>35100000000</v>
      </c>
    </row>
    <row r="70" spans="1:19">
      <c r="A70" s="1" t="s">
        <v>39</v>
      </c>
      <c r="C70" s="6" t="s">
        <v>235</v>
      </c>
      <c r="D70" s="6"/>
      <c r="E70" s="5">
        <v>14781376</v>
      </c>
      <c r="F70" s="6"/>
      <c r="G70" s="5">
        <v>3875</v>
      </c>
      <c r="H70" s="6"/>
      <c r="I70" s="5">
        <v>0</v>
      </c>
      <c r="J70" s="6"/>
      <c r="K70" s="5">
        <v>0</v>
      </c>
      <c r="L70" s="6"/>
      <c r="M70" s="5">
        <f t="shared" si="0"/>
        <v>0</v>
      </c>
      <c r="N70" s="6"/>
      <c r="O70" s="5">
        <v>57277832000</v>
      </c>
      <c r="P70" s="6"/>
      <c r="Q70" s="5">
        <v>0</v>
      </c>
      <c r="R70" s="6"/>
      <c r="S70" s="5">
        <f t="shared" si="1"/>
        <v>57277832000</v>
      </c>
    </row>
    <row r="71" spans="1:19">
      <c r="A71" s="1" t="s">
        <v>71</v>
      </c>
      <c r="C71" s="6" t="s">
        <v>196</v>
      </c>
      <c r="D71" s="6"/>
      <c r="E71" s="5">
        <v>5409630</v>
      </c>
      <c r="F71" s="6"/>
      <c r="G71" s="5">
        <v>15000</v>
      </c>
      <c r="H71" s="6"/>
      <c r="I71" s="5">
        <v>0</v>
      </c>
      <c r="J71" s="6"/>
      <c r="K71" s="5">
        <v>0</v>
      </c>
      <c r="L71" s="6"/>
      <c r="M71" s="5">
        <f t="shared" si="0"/>
        <v>0</v>
      </c>
      <c r="N71" s="6"/>
      <c r="O71" s="5">
        <v>81144450000</v>
      </c>
      <c r="P71" s="6"/>
      <c r="Q71" s="5">
        <v>0</v>
      </c>
      <c r="R71" s="6"/>
      <c r="S71" s="5">
        <f t="shared" si="1"/>
        <v>81144450000</v>
      </c>
    </row>
    <row r="72" spans="1:19">
      <c r="A72" s="1" t="s">
        <v>32</v>
      </c>
      <c r="C72" s="6" t="s">
        <v>236</v>
      </c>
      <c r="D72" s="6"/>
      <c r="E72" s="5">
        <v>22604504</v>
      </c>
      <c r="F72" s="6"/>
      <c r="G72" s="5">
        <v>1300</v>
      </c>
      <c r="H72" s="6"/>
      <c r="I72" s="5">
        <v>0</v>
      </c>
      <c r="J72" s="6"/>
      <c r="K72" s="5">
        <v>0</v>
      </c>
      <c r="L72" s="6"/>
      <c r="M72" s="5">
        <f t="shared" si="0"/>
        <v>0</v>
      </c>
      <c r="N72" s="6"/>
      <c r="O72" s="5">
        <v>29385855200</v>
      </c>
      <c r="P72" s="6"/>
      <c r="Q72" s="5">
        <v>0</v>
      </c>
      <c r="R72" s="6"/>
      <c r="S72" s="5">
        <f t="shared" si="1"/>
        <v>29385855200</v>
      </c>
    </row>
    <row r="73" spans="1:19">
      <c r="A73" s="1" t="s">
        <v>237</v>
      </c>
      <c r="C73" s="6" t="s">
        <v>238</v>
      </c>
      <c r="D73" s="6"/>
      <c r="E73" s="5">
        <v>147766665</v>
      </c>
      <c r="F73" s="6"/>
      <c r="G73" s="5">
        <v>550</v>
      </c>
      <c r="H73" s="6"/>
      <c r="I73" s="5">
        <v>0</v>
      </c>
      <c r="J73" s="6"/>
      <c r="K73" s="5">
        <v>0</v>
      </c>
      <c r="L73" s="6"/>
      <c r="M73" s="5">
        <f t="shared" ref="M73:M85" si="2">I73-K73</f>
        <v>0</v>
      </c>
      <c r="N73" s="6"/>
      <c r="O73" s="5">
        <v>81271665750</v>
      </c>
      <c r="P73" s="6"/>
      <c r="Q73" s="5">
        <v>0</v>
      </c>
      <c r="R73" s="6"/>
      <c r="S73" s="5">
        <f t="shared" ref="S73:S83" si="3">O73-Q73</f>
        <v>81271665750</v>
      </c>
    </row>
    <row r="74" spans="1:19">
      <c r="A74" s="1" t="s">
        <v>62</v>
      </c>
      <c r="C74" s="6" t="s">
        <v>239</v>
      </c>
      <c r="D74" s="6"/>
      <c r="E74" s="5">
        <v>1398959883</v>
      </c>
      <c r="F74" s="6"/>
      <c r="G74" s="5">
        <v>188</v>
      </c>
      <c r="H74" s="6"/>
      <c r="I74" s="5">
        <v>0</v>
      </c>
      <c r="J74" s="6"/>
      <c r="K74" s="5">
        <v>0</v>
      </c>
      <c r="L74" s="6"/>
      <c r="M74" s="5">
        <f t="shared" si="2"/>
        <v>0</v>
      </c>
      <c r="N74" s="6"/>
      <c r="O74" s="5">
        <v>263004458004</v>
      </c>
      <c r="P74" s="6"/>
      <c r="Q74" s="5">
        <v>0</v>
      </c>
      <c r="R74" s="6"/>
      <c r="S74" s="5">
        <f t="shared" si="3"/>
        <v>263004458004</v>
      </c>
    </row>
    <row r="75" spans="1:19">
      <c r="A75" s="1" t="s">
        <v>240</v>
      </c>
      <c r="C75" s="6" t="s">
        <v>241</v>
      </c>
      <c r="D75" s="6"/>
      <c r="E75" s="5">
        <v>5400000</v>
      </c>
      <c r="F75" s="6"/>
      <c r="G75" s="5">
        <v>2400</v>
      </c>
      <c r="H75" s="6"/>
      <c r="I75" s="5">
        <v>0</v>
      </c>
      <c r="J75" s="6"/>
      <c r="K75" s="5">
        <v>0</v>
      </c>
      <c r="L75" s="6"/>
      <c r="M75" s="5">
        <f t="shared" si="2"/>
        <v>0</v>
      </c>
      <c r="N75" s="6"/>
      <c r="O75" s="5">
        <v>12960000000</v>
      </c>
      <c r="P75" s="6"/>
      <c r="Q75" s="5">
        <v>0</v>
      </c>
      <c r="R75" s="6"/>
      <c r="S75" s="5">
        <f t="shared" si="3"/>
        <v>12960000000</v>
      </c>
    </row>
    <row r="76" spans="1:19">
      <c r="A76" s="1" t="s">
        <v>30</v>
      </c>
      <c r="C76" s="6" t="s">
        <v>242</v>
      </c>
      <c r="D76" s="6"/>
      <c r="E76" s="5">
        <v>10200000</v>
      </c>
      <c r="F76" s="6"/>
      <c r="G76" s="5">
        <v>5600</v>
      </c>
      <c r="H76" s="6"/>
      <c r="I76" s="5">
        <v>0</v>
      </c>
      <c r="J76" s="6"/>
      <c r="K76" s="5">
        <v>0</v>
      </c>
      <c r="L76" s="6"/>
      <c r="M76" s="5">
        <f t="shared" si="2"/>
        <v>0</v>
      </c>
      <c r="N76" s="6"/>
      <c r="O76" s="5">
        <v>57120000000</v>
      </c>
      <c r="P76" s="6"/>
      <c r="Q76" s="5">
        <v>0</v>
      </c>
      <c r="R76" s="6"/>
      <c r="S76" s="5">
        <f t="shared" si="3"/>
        <v>57120000000</v>
      </c>
    </row>
    <row r="77" spans="1:19">
      <c r="A77" s="1" t="s">
        <v>58</v>
      </c>
      <c r="C77" s="6" t="s">
        <v>227</v>
      </c>
      <c r="D77" s="6"/>
      <c r="E77" s="5">
        <v>5779305</v>
      </c>
      <c r="F77" s="6"/>
      <c r="G77" s="5">
        <v>2550</v>
      </c>
      <c r="H77" s="6"/>
      <c r="I77" s="5">
        <v>0</v>
      </c>
      <c r="J77" s="6"/>
      <c r="K77" s="5">
        <v>0</v>
      </c>
      <c r="L77" s="6"/>
      <c r="M77" s="5">
        <f t="shared" si="2"/>
        <v>0</v>
      </c>
      <c r="N77" s="6"/>
      <c r="O77" s="5">
        <v>14737227750</v>
      </c>
      <c r="P77" s="6"/>
      <c r="Q77" s="5">
        <v>0</v>
      </c>
      <c r="R77" s="6"/>
      <c r="S77" s="5">
        <f t="shared" si="3"/>
        <v>14737227750</v>
      </c>
    </row>
    <row r="78" spans="1:19">
      <c r="A78" s="1" t="s">
        <v>55</v>
      </c>
      <c r="C78" s="6" t="s">
        <v>243</v>
      </c>
      <c r="D78" s="6"/>
      <c r="E78" s="5">
        <v>682417</v>
      </c>
      <c r="F78" s="6"/>
      <c r="G78" s="5">
        <v>4100</v>
      </c>
      <c r="H78" s="6"/>
      <c r="I78" s="5">
        <v>0</v>
      </c>
      <c r="J78" s="6"/>
      <c r="K78" s="5">
        <v>0</v>
      </c>
      <c r="L78" s="6"/>
      <c r="M78" s="5">
        <f t="shared" si="2"/>
        <v>0</v>
      </c>
      <c r="N78" s="6"/>
      <c r="O78" s="5">
        <v>2797909700</v>
      </c>
      <c r="P78" s="6"/>
      <c r="Q78" s="5">
        <v>0</v>
      </c>
      <c r="R78" s="6"/>
      <c r="S78" s="5">
        <f t="shared" si="3"/>
        <v>2797909700</v>
      </c>
    </row>
    <row r="79" spans="1:19">
      <c r="A79" s="1" t="s">
        <v>53</v>
      </c>
      <c r="C79" s="6" t="s">
        <v>244</v>
      </c>
      <c r="D79" s="6"/>
      <c r="E79" s="5">
        <v>19534256</v>
      </c>
      <c r="F79" s="6"/>
      <c r="G79" s="5">
        <v>1000</v>
      </c>
      <c r="H79" s="6"/>
      <c r="I79" s="5">
        <v>0</v>
      </c>
      <c r="J79" s="6"/>
      <c r="K79" s="5">
        <v>0</v>
      </c>
      <c r="L79" s="6"/>
      <c r="M79" s="5">
        <f t="shared" si="2"/>
        <v>0</v>
      </c>
      <c r="N79" s="6"/>
      <c r="O79" s="5">
        <v>19534256000</v>
      </c>
      <c r="P79" s="6"/>
      <c r="Q79" s="5">
        <v>0</v>
      </c>
      <c r="R79" s="6"/>
      <c r="S79" s="5">
        <f t="shared" si="3"/>
        <v>19534256000</v>
      </c>
    </row>
    <row r="80" spans="1:19">
      <c r="A80" s="1" t="s">
        <v>22</v>
      </c>
      <c r="C80" s="6" t="s">
        <v>245</v>
      </c>
      <c r="D80" s="6"/>
      <c r="E80" s="5">
        <v>17693030</v>
      </c>
      <c r="F80" s="6"/>
      <c r="G80" s="5">
        <v>580</v>
      </c>
      <c r="H80" s="6"/>
      <c r="I80" s="5">
        <v>10261957400</v>
      </c>
      <c r="J80" s="6"/>
      <c r="K80" s="5">
        <v>104358889</v>
      </c>
      <c r="L80" s="6"/>
      <c r="M80" s="5">
        <f t="shared" si="2"/>
        <v>10157598511</v>
      </c>
      <c r="N80" s="6"/>
      <c r="O80" s="5">
        <v>10261957400</v>
      </c>
      <c r="P80" s="6"/>
      <c r="Q80" s="5">
        <v>104358889</v>
      </c>
      <c r="R80" s="6"/>
      <c r="S80" s="5">
        <f t="shared" si="3"/>
        <v>10157598511</v>
      </c>
    </row>
    <row r="81" spans="1:19">
      <c r="A81" s="1" t="s">
        <v>246</v>
      </c>
      <c r="C81" s="6" t="s">
        <v>247</v>
      </c>
      <c r="D81" s="6"/>
      <c r="E81" s="5">
        <v>20403795</v>
      </c>
      <c r="F81" s="6"/>
      <c r="G81" s="5">
        <v>100</v>
      </c>
      <c r="H81" s="6"/>
      <c r="I81" s="5">
        <v>0</v>
      </c>
      <c r="J81" s="6"/>
      <c r="K81" s="5">
        <v>0</v>
      </c>
      <c r="L81" s="6"/>
      <c r="M81" s="5">
        <f t="shared" si="2"/>
        <v>0</v>
      </c>
      <c r="N81" s="6"/>
      <c r="O81" s="5">
        <v>2040379500</v>
      </c>
      <c r="P81" s="6"/>
      <c r="Q81" s="5">
        <v>0</v>
      </c>
      <c r="R81" s="6"/>
      <c r="S81" s="5">
        <f t="shared" si="3"/>
        <v>2040379500</v>
      </c>
    </row>
    <row r="82" spans="1:19">
      <c r="A82" s="1" t="s">
        <v>85</v>
      </c>
      <c r="C82" s="6" t="s">
        <v>224</v>
      </c>
      <c r="D82" s="6"/>
      <c r="E82" s="5">
        <v>4165054</v>
      </c>
      <c r="F82" s="6"/>
      <c r="G82" s="5">
        <v>4327</v>
      </c>
      <c r="H82" s="6"/>
      <c r="I82" s="5">
        <v>0</v>
      </c>
      <c r="J82" s="6"/>
      <c r="K82" s="5">
        <v>0</v>
      </c>
      <c r="L82" s="6"/>
      <c r="M82" s="5">
        <f t="shared" si="2"/>
        <v>0</v>
      </c>
      <c r="N82" s="6"/>
      <c r="O82" s="5">
        <v>18022188658</v>
      </c>
      <c r="P82" s="6"/>
      <c r="Q82" s="5">
        <v>0</v>
      </c>
      <c r="R82" s="6"/>
      <c r="S82" s="5">
        <f t="shared" si="3"/>
        <v>18022188658</v>
      </c>
    </row>
    <row r="83" spans="1:19">
      <c r="A83" s="1" t="s">
        <v>100</v>
      </c>
      <c r="C83" s="6" t="s">
        <v>6</v>
      </c>
      <c r="D83" s="6"/>
      <c r="E83" s="5">
        <v>5847144</v>
      </c>
      <c r="F83" s="6"/>
      <c r="G83" s="5">
        <v>540</v>
      </c>
      <c r="H83" s="6"/>
      <c r="I83" s="5">
        <v>3157457760</v>
      </c>
      <c r="J83" s="6"/>
      <c r="K83" s="5">
        <v>202401138</v>
      </c>
      <c r="L83" s="6"/>
      <c r="M83" s="5">
        <f t="shared" si="2"/>
        <v>2955056622</v>
      </c>
      <c r="N83" s="6"/>
      <c r="O83" s="5">
        <v>3157457760</v>
      </c>
      <c r="P83" s="6"/>
      <c r="Q83" s="5">
        <v>202401138</v>
      </c>
      <c r="R83" s="6"/>
      <c r="S83" s="5">
        <f t="shared" si="3"/>
        <v>2955056622</v>
      </c>
    </row>
    <row r="84" spans="1:19">
      <c r="A84" s="1" t="s">
        <v>23</v>
      </c>
      <c r="C84" s="6" t="s">
        <v>6</v>
      </c>
      <c r="D84" s="6"/>
      <c r="E84" s="5">
        <v>43638230</v>
      </c>
      <c r="F84" s="6"/>
      <c r="G84" s="5">
        <v>220</v>
      </c>
      <c r="H84" s="6"/>
      <c r="I84" s="5">
        <v>9600410600</v>
      </c>
      <c r="J84" s="6"/>
      <c r="K84" s="5">
        <v>45809730</v>
      </c>
      <c r="L84" s="6"/>
      <c r="M84" s="5">
        <f t="shared" si="2"/>
        <v>9554600870</v>
      </c>
      <c r="N84" s="6"/>
      <c r="O84" s="5">
        <v>9600410600</v>
      </c>
      <c r="P84" s="6"/>
      <c r="Q84" s="5">
        <v>45809730</v>
      </c>
      <c r="R84" s="6"/>
      <c r="S84" s="5">
        <f>O84-Q84</f>
        <v>9554600870</v>
      </c>
    </row>
    <row r="85" spans="1:19">
      <c r="A85" s="1" t="s">
        <v>28</v>
      </c>
      <c r="C85" s="6" t="s">
        <v>222</v>
      </c>
      <c r="D85" s="6"/>
      <c r="E85" s="5">
        <v>23983165</v>
      </c>
      <c r="F85" s="6"/>
      <c r="G85" s="5">
        <v>2940</v>
      </c>
      <c r="H85" s="6"/>
      <c r="I85" s="5">
        <v>0</v>
      </c>
      <c r="J85" s="6"/>
      <c r="K85" s="5">
        <v>0</v>
      </c>
      <c r="L85" s="6"/>
      <c r="M85" s="5">
        <f t="shared" si="2"/>
        <v>0</v>
      </c>
      <c r="N85" s="6"/>
      <c r="O85" s="5">
        <v>70510505100</v>
      </c>
      <c r="P85" s="6"/>
      <c r="Q85" s="5">
        <v>0</v>
      </c>
      <c r="R85" s="6"/>
      <c r="S85" s="5">
        <f>O85-Q85</f>
        <v>70510505100</v>
      </c>
    </row>
    <row r="86" spans="1:19">
      <c r="A86" s="1" t="s">
        <v>115</v>
      </c>
      <c r="C86" s="6" t="s">
        <v>115</v>
      </c>
      <c r="D86" s="6"/>
      <c r="E86" s="6" t="s">
        <v>115</v>
      </c>
      <c r="F86" s="6"/>
      <c r="G86" s="6" t="s">
        <v>115</v>
      </c>
      <c r="H86" s="6"/>
      <c r="I86" s="11">
        <f>SUM(I8:I85)</f>
        <v>708873018060</v>
      </c>
      <c r="J86" s="6"/>
      <c r="K86" s="11">
        <f>SUM(K8:K85)</f>
        <v>44820650557</v>
      </c>
      <c r="L86" s="6"/>
      <c r="M86" s="11">
        <f>SUM(M8:M85)</f>
        <v>664052367503</v>
      </c>
      <c r="N86" s="6"/>
      <c r="O86" s="11">
        <f>SUM(O8:O85)</f>
        <v>3974543992035</v>
      </c>
      <c r="P86" s="6"/>
      <c r="Q86" s="11">
        <f>SUM(Q8:Q85)</f>
        <v>47154951897</v>
      </c>
      <c r="R86" s="6"/>
      <c r="S86" s="11">
        <f>SUM(S8:S85)</f>
        <v>3927389040138</v>
      </c>
    </row>
    <row r="87" spans="1:19">
      <c r="O87" s="3"/>
    </row>
    <row r="88" spans="1:19">
      <c r="O88" s="3"/>
    </row>
  </sheetData>
  <autoFilter ref="A7:A86" xr:uid="{00000000-0001-0000-0700-000000000000}"/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18"/>
  <sheetViews>
    <sheetView rightToLeft="1" topLeftCell="A100" workbookViewId="0">
      <selection activeCell="I107" sqref="I107:I112"/>
    </sheetView>
  </sheetViews>
  <sheetFormatPr defaultRowHeight="24"/>
  <cols>
    <col min="1" max="1" width="35.57031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19.85546875" style="1" bestFit="1" customWidth="1"/>
    <col min="20" max="16384" width="9.140625" style="1"/>
  </cols>
  <sheetData>
    <row r="2" spans="1:19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9" ht="24.75">
      <c r="A3" s="20" t="s">
        <v>171</v>
      </c>
      <c r="B3" s="20" t="s">
        <v>171</v>
      </c>
      <c r="C3" s="20" t="s">
        <v>171</v>
      </c>
      <c r="D3" s="20" t="s">
        <v>171</v>
      </c>
      <c r="E3" s="20" t="s">
        <v>171</v>
      </c>
      <c r="F3" s="20" t="s">
        <v>171</v>
      </c>
      <c r="G3" s="20" t="s">
        <v>171</v>
      </c>
      <c r="H3" s="20" t="s">
        <v>171</v>
      </c>
      <c r="I3" s="20" t="s">
        <v>171</v>
      </c>
      <c r="J3" s="20" t="s">
        <v>171</v>
      </c>
      <c r="K3" s="20" t="s">
        <v>171</v>
      </c>
      <c r="L3" s="20" t="s">
        <v>171</v>
      </c>
      <c r="M3" s="20" t="s">
        <v>171</v>
      </c>
      <c r="N3" s="20" t="s">
        <v>171</v>
      </c>
      <c r="O3" s="20" t="s">
        <v>171</v>
      </c>
      <c r="P3" s="20" t="s">
        <v>171</v>
      </c>
      <c r="Q3" s="20" t="s">
        <v>171</v>
      </c>
    </row>
    <row r="4" spans="1:19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9" ht="24.75">
      <c r="A6" s="19" t="s">
        <v>3</v>
      </c>
      <c r="C6" s="19" t="s">
        <v>173</v>
      </c>
      <c r="D6" s="19" t="s">
        <v>173</v>
      </c>
      <c r="E6" s="19" t="s">
        <v>173</v>
      </c>
      <c r="F6" s="19" t="s">
        <v>173</v>
      </c>
      <c r="G6" s="19" t="s">
        <v>173</v>
      </c>
      <c r="H6" s="19" t="s">
        <v>173</v>
      </c>
      <c r="I6" s="19" t="s">
        <v>173</v>
      </c>
      <c r="K6" s="19" t="s">
        <v>174</v>
      </c>
      <c r="L6" s="19" t="s">
        <v>174</v>
      </c>
      <c r="M6" s="19" t="s">
        <v>174</v>
      </c>
      <c r="N6" s="19" t="s">
        <v>174</v>
      </c>
      <c r="O6" s="19" t="s">
        <v>174</v>
      </c>
      <c r="P6" s="19" t="s">
        <v>174</v>
      </c>
      <c r="Q6" s="19" t="s">
        <v>174</v>
      </c>
    </row>
    <row r="7" spans="1:19" ht="24.75">
      <c r="A7" s="19" t="s">
        <v>3</v>
      </c>
      <c r="C7" s="19" t="s">
        <v>7</v>
      </c>
      <c r="E7" s="19" t="s">
        <v>248</v>
      </c>
      <c r="G7" s="19" t="s">
        <v>249</v>
      </c>
      <c r="I7" s="19" t="s">
        <v>250</v>
      </c>
      <c r="K7" s="19" t="s">
        <v>7</v>
      </c>
      <c r="M7" s="19" t="s">
        <v>248</v>
      </c>
      <c r="O7" s="19" t="s">
        <v>249</v>
      </c>
      <c r="Q7" s="19" t="s">
        <v>250</v>
      </c>
      <c r="S7" s="14"/>
    </row>
    <row r="8" spans="1:19">
      <c r="A8" s="1" t="s">
        <v>78</v>
      </c>
      <c r="C8" s="7">
        <v>45861974</v>
      </c>
      <c r="D8" s="7"/>
      <c r="E8" s="7">
        <v>1157963019469</v>
      </c>
      <c r="F8" s="7"/>
      <c r="G8" s="7">
        <v>1148845200418</v>
      </c>
      <c r="H8" s="7"/>
      <c r="I8" s="7">
        <f>E8-G8</f>
        <v>9117819051</v>
      </c>
      <c r="J8" s="7"/>
      <c r="K8" s="7">
        <v>45861974</v>
      </c>
      <c r="L8" s="7"/>
      <c r="M8" s="7">
        <v>1157963019469</v>
      </c>
      <c r="N8" s="7"/>
      <c r="O8" s="7">
        <v>1144286290892</v>
      </c>
      <c r="P8" s="7"/>
      <c r="Q8" s="7">
        <f>M8-O8</f>
        <v>13676728577</v>
      </c>
    </row>
    <row r="9" spans="1:19">
      <c r="A9" s="1" t="s">
        <v>66</v>
      </c>
      <c r="C9" s="7">
        <v>141690388</v>
      </c>
      <c r="D9" s="7"/>
      <c r="E9" s="7">
        <v>738040010202</v>
      </c>
      <c r="F9" s="7"/>
      <c r="G9" s="7">
        <v>752124743222</v>
      </c>
      <c r="H9" s="7"/>
      <c r="I9" s="7">
        <f t="shared" ref="I9:I72" si="0">E9-G9</f>
        <v>-14084733020</v>
      </c>
      <c r="J9" s="7"/>
      <c r="K9" s="7">
        <v>141690388</v>
      </c>
      <c r="L9" s="7"/>
      <c r="M9" s="7">
        <v>738040010202</v>
      </c>
      <c r="N9" s="7"/>
      <c r="O9" s="7">
        <v>763021480220</v>
      </c>
      <c r="P9" s="7"/>
      <c r="Q9" s="7">
        <f t="shared" ref="Q9:Q72" si="1">M9-O9</f>
        <v>-24981470018</v>
      </c>
    </row>
    <row r="10" spans="1:19">
      <c r="A10" s="1" t="s">
        <v>93</v>
      </c>
      <c r="C10" s="7">
        <v>182722218</v>
      </c>
      <c r="D10" s="7"/>
      <c r="E10" s="7">
        <v>604299714211</v>
      </c>
      <c r="F10" s="7"/>
      <c r="G10" s="7">
        <v>607569144585</v>
      </c>
      <c r="H10" s="7"/>
      <c r="I10" s="7">
        <f t="shared" si="0"/>
        <v>-3269430374</v>
      </c>
      <c r="J10" s="7"/>
      <c r="K10" s="7">
        <v>182722218</v>
      </c>
      <c r="L10" s="7"/>
      <c r="M10" s="7">
        <v>604299714211</v>
      </c>
      <c r="N10" s="7"/>
      <c r="O10" s="7">
        <v>557302764900</v>
      </c>
      <c r="P10" s="7"/>
      <c r="Q10" s="7">
        <f t="shared" si="1"/>
        <v>46996949311</v>
      </c>
    </row>
    <row r="11" spans="1:19">
      <c r="A11" s="1" t="s">
        <v>53</v>
      </c>
      <c r="C11" s="7">
        <v>19534256</v>
      </c>
      <c r="D11" s="7"/>
      <c r="E11" s="7">
        <v>248356567591</v>
      </c>
      <c r="F11" s="7"/>
      <c r="G11" s="7">
        <v>234375588023</v>
      </c>
      <c r="H11" s="7"/>
      <c r="I11" s="7">
        <f t="shared" si="0"/>
        <v>13980979568</v>
      </c>
      <c r="J11" s="7"/>
      <c r="K11" s="7">
        <v>19534256</v>
      </c>
      <c r="L11" s="7"/>
      <c r="M11" s="7">
        <v>248356567591</v>
      </c>
      <c r="N11" s="7"/>
      <c r="O11" s="7">
        <v>313989499448</v>
      </c>
      <c r="P11" s="7"/>
      <c r="Q11" s="7">
        <f t="shared" si="1"/>
        <v>-65632931857</v>
      </c>
    </row>
    <row r="12" spans="1:19">
      <c r="A12" s="1" t="s">
        <v>109</v>
      </c>
      <c r="C12" s="7">
        <v>13833515</v>
      </c>
      <c r="D12" s="7"/>
      <c r="E12" s="7">
        <v>151950821722</v>
      </c>
      <c r="F12" s="7"/>
      <c r="G12" s="7">
        <v>156212544250</v>
      </c>
      <c r="H12" s="7"/>
      <c r="I12" s="7">
        <f t="shared" si="0"/>
        <v>-4261722528</v>
      </c>
      <c r="J12" s="7"/>
      <c r="K12" s="7">
        <v>13833515</v>
      </c>
      <c r="L12" s="7"/>
      <c r="M12" s="7">
        <v>151950821722</v>
      </c>
      <c r="N12" s="7"/>
      <c r="O12" s="7">
        <v>151069714463</v>
      </c>
      <c r="P12" s="7"/>
      <c r="Q12" s="7">
        <f t="shared" si="1"/>
        <v>881107259</v>
      </c>
    </row>
    <row r="13" spans="1:19">
      <c r="A13" s="1" t="s">
        <v>54</v>
      </c>
      <c r="C13" s="7">
        <v>17714652</v>
      </c>
      <c r="D13" s="7"/>
      <c r="E13" s="7">
        <v>347606591458</v>
      </c>
      <c r="F13" s="7"/>
      <c r="G13" s="7">
        <v>350424071429</v>
      </c>
      <c r="H13" s="7"/>
      <c r="I13" s="7">
        <f t="shared" si="0"/>
        <v>-2817479971</v>
      </c>
      <c r="J13" s="7"/>
      <c r="K13" s="7">
        <v>17714652</v>
      </c>
      <c r="L13" s="7"/>
      <c r="M13" s="7">
        <v>347606591458</v>
      </c>
      <c r="N13" s="7"/>
      <c r="O13" s="7">
        <v>374161958583</v>
      </c>
      <c r="P13" s="7"/>
      <c r="Q13" s="7">
        <f t="shared" si="1"/>
        <v>-26555367125</v>
      </c>
    </row>
    <row r="14" spans="1:19">
      <c r="A14" s="1" t="s">
        <v>97</v>
      </c>
      <c r="C14" s="7">
        <v>32800000</v>
      </c>
      <c r="D14" s="7"/>
      <c r="E14" s="7">
        <v>355718804400</v>
      </c>
      <c r="F14" s="7"/>
      <c r="G14" s="7">
        <v>394844612400</v>
      </c>
      <c r="H14" s="7"/>
      <c r="I14" s="7">
        <f t="shared" si="0"/>
        <v>-39125808000</v>
      </c>
      <c r="J14" s="7"/>
      <c r="K14" s="7">
        <v>32800000</v>
      </c>
      <c r="L14" s="7"/>
      <c r="M14" s="7">
        <v>355718804400</v>
      </c>
      <c r="N14" s="7"/>
      <c r="O14" s="7">
        <v>437883001294</v>
      </c>
      <c r="P14" s="7"/>
      <c r="Q14" s="7">
        <f t="shared" si="1"/>
        <v>-82164196894</v>
      </c>
    </row>
    <row r="15" spans="1:19">
      <c r="A15" s="1" t="s">
        <v>68</v>
      </c>
      <c r="C15" s="7">
        <v>49951230</v>
      </c>
      <c r="D15" s="7"/>
      <c r="E15" s="7">
        <v>895261983872</v>
      </c>
      <c r="F15" s="7"/>
      <c r="G15" s="7">
        <v>895758524074</v>
      </c>
      <c r="H15" s="7"/>
      <c r="I15" s="7">
        <f t="shared" si="0"/>
        <v>-496540202</v>
      </c>
      <c r="J15" s="7"/>
      <c r="K15" s="7">
        <v>49951230</v>
      </c>
      <c r="L15" s="7"/>
      <c r="M15" s="7">
        <v>895261983872</v>
      </c>
      <c r="N15" s="7"/>
      <c r="O15" s="7">
        <v>1059120250918</v>
      </c>
      <c r="P15" s="7"/>
      <c r="Q15" s="7">
        <f t="shared" si="1"/>
        <v>-163858267046</v>
      </c>
    </row>
    <row r="16" spans="1:19">
      <c r="A16" s="1" t="s">
        <v>28</v>
      </c>
      <c r="C16" s="7">
        <v>23716367</v>
      </c>
      <c r="D16" s="7"/>
      <c r="E16" s="7">
        <v>316144164405</v>
      </c>
      <c r="F16" s="7"/>
      <c r="G16" s="7">
        <v>330525069721</v>
      </c>
      <c r="H16" s="7"/>
      <c r="I16" s="7">
        <f t="shared" si="0"/>
        <v>-14380905316</v>
      </c>
      <c r="J16" s="7"/>
      <c r="K16" s="7">
        <v>23716367</v>
      </c>
      <c r="L16" s="7"/>
      <c r="M16" s="7">
        <v>316144164405</v>
      </c>
      <c r="N16" s="7"/>
      <c r="O16" s="7">
        <v>418593877550</v>
      </c>
      <c r="P16" s="7"/>
      <c r="Q16" s="7">
        <f t="shared" si="1"/>
        <v>-102449713145</v>
      </c>
    </row>
    <row r="17" spans="1:17">
      <c r="A17" s="1" t="s">
        <v>96</v>
      </c>
      <c r="C17" s="7">
        <v>49981932</v>
      </c>
      <c r="D17" s="7"/>
      <c r="E17" s="7">
        <v>401451079197</v>
      </c>
      <c r="F17" s="7"/>
      <c r="G17" s="7">
        <v>437720793035</v>
      </c>
      <c r="H17" s="7"/>
      <c r="I17" s="7">
        <f t="shared" si="0"/>
        <v>-36269713838</v>
      </c>
      <c r="J17" s="7"/>
      <c r="K17" s="7">
        <v>49981932</v>
      </c>
      <c r="L17" s="7"/>
      <c r="M17" s="7">
        <v>401451079197</v>
      </c>
      <c r="N17" s="7"/>
      <c r="O17" s="7">
        <v>1771869406458</v>
      </c>
      <c r="P17" s="7"/>
      <c r="Q17" s="7">
        <f t="shared" si="1"/>
        <v>-1370418327261</v>
      </c>
    </row>
    <row r="18" spans="1:17">
      <c r="A18" s="1" t="s">
        <v>90</v>
      </c>
      <c r="C18" s="7">
        <v>132997404</v>
      </c>
      <c r="D18" s="7"/>
      <c r="E18" s="7">
        <v>1052360312791</v>
      </c>
      <c r="F18" s="7"/>
      <c r="G18" s="7">
        <v>1127717772376</v>
      </c>
      <c r="H18" s="7"/>
      <c r="I18" s="7">
        <f t="shared" si="0"/>
        <v>-75357459585</v>
      </c>
      <c r="J18" s="7"/>
      <c r="K18" s="7">
        <v>132997404</v>
      </c>
      <c r="L18" s="7"/>
      <c r="M18" s="7">
        <v>1052360312791</v>
      </c>
      <c r="N18" s="7"/>
      <c r="O18" s="7">
        <v>921476304040</v>
      </c>
      <c r="P18" s="7"/>
      <c r="Q18" s="7">
        <f t="shared" si="1"/>
        <v>130884008751</v>
      </c>
    </row>
    <row r="19" spans="1:17">
      <c r="A19" s="1" t="s">
        <v>77</v>
      </c>
      <c r="C19" s="7">
        <v>6086041</v>
      </c>
      <c r="D19" s="7"/>
      <c r="E19" s="7">
        <v>205149703290</v>
      </c>
      <c r="F19" s="7"/>
      <c r="G19" s="7">
        <v>225053640885</v>
      </c>
      <c r="H19" s="7"/>
      <c r="I19" s="7">
        <f t="shared" si="0"/>
        <v>-19903937595</v>
      </c>
      <c r="J19" s="7"/>
      <c r="K19" s="7">
        <v>6086041</v>
      </c>
      <c r="L19" s="7"/>
      <c r="M19" s="7">
        <v>205149703290</v>
      </c>
      <c r="N19" s="7"/>
      <c r="O19" s="7">
        <v>173764372459</v>
      </c>
      <c r="P19" s="7"/>
      <c r="Q19" s="7">
        <f t="shared" si="1"/>
        <v>31385330831</v>
      </c>
    </row>
    <row r="20" spans="1:17">
      <c r="A20" s="1" t="s">
        <v>83</v>
      </c>
      <c r="C20" s="7">
        <v>21000000</v>
      </c>
      <c r="D20" s="7"/>
      <c r="E20" s="7">
        <v>108132759000</v>
      </c>
      <c r="F20" s="7"/>
      <c r="G20" s="7">
        <v>137357829000</v>
      </c>
      <c r="H20" s="7"/>
      <c r="I20" s="7">
        <f t="shared" si="0"/>
        <v>-29225070000</v>
      </c>
      <c r="J20" s="7"/>
      <c r="K20" s="7">
        <v>21000000</v>
      </c>
      <c r="L20" s="7"/>
      <c r="M20" s="7">
        <v>108132759000</v>
      </c>
      <c r="N20" s="7"/>
      <c r="O20" s="7">
        <v>101619000000</v>
      </c>
      <c r="P20" s="7"/>
      <c r="Q20" s="7">
        <f t="shared" si="1"/>
        <v>6513759000</v>
      </c>
    </row>
    <row r="21" spans="1:17">
      <c r="A21" s="1" t="s">
        <v>44</v>
      </c>
      <c r="C21" s="7">
        <v>361300</v>
      </c>
      <c r="D21" s="7"/>
      <c r="E21" s="7">
        <v>1138379915760</v>
      </c>
      <c r="F21" s="7"/>
      <c r="G21" s="7">
        <v>1053001746842</v>
      </c>
      <c r="H21" s="7"/>
      <c r="I21" s="7">
        <f t="shared" si="0"/>
        <v>85378168918</v>
      </c>
      <c r="J21" s="7"/>
      <c r="K21" s="7">
        <v>361300</v>
      </c>
      <c r="L21" s="7"/>
      <c r="M21" s="7">
        <v>1138379915760</v>
      </c>
      <c r="N21" s="7"/>
      <c r="O21" s="7">
        <v>1134316402209</v>
      </c>
      <c r="P21" s="7"/>
      <c r="Q21" s="7">
        <f t="shared" si="1"/>
        <v>4063513551</v>
      </c>
    </row>
    <row r="22" spans="1:17">
      <c r="A22" s="1" t="s">
        <v>37</v>
      </c>
      <c r="C22" s="7">
        <v>3920102</v>
      </c>
      <c r="D22" s="7"/>
      <c r="E22" s="7">
        <v>181823633162</v>
      </c>
      <c r="F22" s="7"/>
      <c r="G22" s="7">
        <v>180109051109</v>
      </c>
      <c r="H22" s="7"/>
      <c r="I22" s="7">
        <f t="shared" si="0"/>
        <v>1714582053</v>
      </c>
      <c r="J22" s="7"/>
      <c r="K22" s="7">
        <v>3920102</v>
      </c>
      <c r="L22" s="7"/>
      <c r="M22" s="7">
        <v>181823633162</v>
      </c>
      <c r="N22" s="7"/>
      <c r="O22" s="7">
        <v>242341572985</v>
      </c>
      <c r="P22" s="7"/>
      <c r="Q22" s="7">
        <f t="shared" si="1"/>
        <v>-60517939823</v>
      </c>
    </row>
    <row r="23" spans="1:17">
      <c r="A23" s="1" t="s">
        <v>100</v>
      </c>
      <c r="C23" s="7">
        <v>5847144</v>
      </c>
      <c r="D23" s="7"/>
      <c r="E23" s="7">
        <v>47021939759</v>
      </c>
      <c r="F23" s="7"/>
      <c r="G23" s="7">
        <v>51381204879</v>
      </c>
      <c r="H23" s="7"/>
      <c r="I23" s="7">
        <f t="shared" si="0"/>
        <v>-4359265120</v>
      </c>
      <c r="J23" s="7"/>
      <c r="K23" s="7">
        <v>5847144</v>
      </c>
      <c r="L23" s="7"/>
      <c r="M23" s="7">
        <v>47021939759</v>
      </c>
      <c r="N23" s="7"/>
      <c r="O23" s="7">
        <v>51555575562</v>
      </c>
      <c r="P23" s="7"/>
      <c r="Q23" s="7">
        <f t="shared" si="1"/>
        <v>-4533635803</v>
      </c>
    </row>
    <row r="24" spans="1:17">
      <c r="A24" s="1" t="s">
        <v>98</v>
      </c>
      <c r="C24" s="7">
        <v>2101747</v>
      </c>
      <c r="D24" s="7"/>
      <c r="E24" s="7">
        <v>41178952041</v>
      </c>
      <c r="F24" s="7"/>
      <c r="G24" s="7">
        <v>45775283573</v>
      </c>
      <c r="H24" s="7"/>
      <c r="I24" s="7">
        <f t="shared" si="0"/>
        <v>-4596331532</v>
      </c>
      <c r="J24" s="7"/>
      <c r="K24" s="7">
        <v>2101747</v>
      </c>
      <c r="L24" s="7"/>
      <c r="M24" s="7">
        <v>41178952041</v>
      </c>
      <c r="N24" s="7"/>
      <c r="O24" s="7">
        <v>56038618024</v>
      </c>
      <c r="P24" s="7"/>
      <c r="Q24" s="7">
        <f t="shared" si="1"/>
        <v>-14859665983</v>
      </c>
    </row>
    <row r="25" spans="1:17">
      <c r="A25" s="1" t="s">
        <v>103</v>
      </c>
      <c r="C25" s="7">
        <v>16864805</v>
      </c>
      <c r="D25" s="7"/>
      <c r="E25" s="7">
        <v>1272422469237</v>
      </c>
      <c r="F25" s="7"/>
      <c r="G25" s="7">
        <v>1262648758934</v>
      </c>
      <c r="H25" s="7"/>
      <c r="I25" s="7">
        <f t="shared" si="0"/>
        <v>9773710303</v>
      </c>
      <c r="J25" s="7"/>
      <c r="K25" s="7">
        <v>16864805</v>
      </c>
      <c r="L25" s="7"/>
      <c r="M25" s="7">
        <v>1272422469237</v>
      </c>
      <c r="N25" s="7"/>
      <c r="O25" s="7">
        <v>1634534792563</v>
      </c>
      <c r="P25" s="7"/>
      <c r="Q25" s="7">
        <f t="shared" si="1"/>
        <v>-362112323326</v>
      </c>
    </row>
    <row r="26" spans="1:17">
      <c r="A26" s="1" t="s">
        <v>26</v>
      </c>
      <c r="C26" s="7">
        <v>17265251</v>
      </c>
      <c r="D26" s="7"/>
      <c r="E26" s="7">
        <v>236156313130</v>
      </c>
      <c r="F26" s="7"/>
      <c r="G26" s="7">
        <v>225343923793</v>
      </c>
      <c r="H26" s="7"/>
      <c r="I26" s="7">
        <f t="shared" si="0"/>
        <v>10812389337</v>
      </c>
      <c r="J26" s="7"/>
      <c r="K26" s="7">
        <v>17265251</v>
      </c>
      <c r="L26" s="7"/>
      <c r="M26" s="7">
        <v>236156313130</v>
      </c>
      <c r="N26" s="7"/>
      <c r="O26" s="7">
        <v>330751419533</v>
      </c>
      <c r="P26" s="7"/>
      <c r="Q26" s="7">
        <f t="shared" si="1"/>
        <v>-94595106403</v>
      </c>
    </row>
    <row r="27" spans="1:17">
      <c r="A27" s="1" t="s">
        <v>67</v>
      </c>
      <c r="C27" s="7">
        <v>17439506</v>
      </c>
      <c r="D27" s="7"/>
      <c r="E27" s="7">
        <v>91879426978</v>
      </c>
      <c r="F27" s="7"/>
      <c r="G27" s="7">
        <v>102800943770</v>
      </c>
      <c r="H27" s="7"/>
      <c r="I27" s="7">
        <f t="shared" si="0"/>
        <v>-10921516792</v>
      </c>
      <c r="J27" s="7"/>
      <c r="K27" s="7">
        <v>17439506</v>
      </c>
      <c r="L27" s="7"/>
      <c r="M27" s="7">
        <v>91879426978</v>
      </c>
      <c r="N27" s="7"/>
      <c r="O27" s="7">
        <v>115802749659</v>
      </c>
      <c r="P27" s="7"/>
      <c r="Q27" s="7">
        <f t="shared" si="1"/>
        <v>-23923322681</v>
      </c>
    </row>
    <row r="28" spans="1:17">
      <c r="A28" s="1" t="s">
        <v>81</v>
      </c>
      <c r="C28" s="7">
        <v>3450567</v>
      </c>
      <c r="D28" s="7"/>
      <c r="E28" s="7">
        <v>41777840018</v>
      </c>
      <c r="F28" s="7"/>
      <c r="G28" s="7">
        <v>37682276280</v>
      </c>
      <c r="H28" s="7"/>
      <c r="I28" s="7">
        <f t="shared" si="0"/>
        <v>4095563738</v>
      </c>
      <c r="J28" s="7"/>
      <c r="K28" s="7">
        <v>3450567</v>
      </c>
      <c r="L28" s="7"/>
      <c r="M28" s="7">
        <v>41777840018</v>
      </c>
      <c r="N28" s="7"/>
      <c r="O28" s="7">
        <v>46206837075</v>
      </c>
      <c r="P28" s="7"/>
      <c r="Q28" s="7">
        <f t="shared" si="1"/>
        <v>-4428997057</v>
      </c>
    </row>
    <row r="29" spans="1:17">
      <c r="A29" s="1" t="s">
        <v>84</v>
      </c>
      <c r="C29" s="7">
        <v>4478077</v>
      </c>
      <c r="D29" s="7"/>
      <c r="E29" s="7">
        <v>80971556117</v>
      </c>
      <c r="F29" s="7"/>
      <c r="G29" s="7">
        <v>80554197792</v>
      </c>
      <c r="H29" s="7"/>
      <c r="I29" s="7">
        <f t="shared" si="0"/>
        <v>417358325</v>
      </c>
      <c r="J29" s="7"/>
      <c r="K29" s="7">
        <v>4478077</v>
      </c>
      <c r="L29" s="7"/>
      <c r="M29" s="7">
        <v>80971556117</v>
      </c>
      <c r="N29" s="7"/>
      <c r="O29" s="7">
        <v>116921571779</v>
      </c>
      <c r="P29" s="7"/>
      <c r="Q29" s="7">
        <f t="shared" si="1"/>
        <v>-35950015662</v>
      </c>
    </row>
    <row r="30" spans="1:17">
      <c r="A30" s="1" t="s">
        <v>35</v>
      </c>
      <c r="C30" s="7">
        <v>8846922</v>
      </c>
      <c r="D30" s="7"/>
      <c r="E30" s="7">
        <v>266994426236</v>
      </c>
      <c r="F30" s="7"/>
      <c r="G30" s="7">
        <v>269808596736</v>
      </c>
      <c r="H30" s="7"/>
      <c r="I30" s="7">
        <f t="shared" si="0"/>
        <v>-2814170500</v>
      </c>
      <c r="J30" s="7"/>
      <c r="K30" s="7">
        <v>8846922</v>
      </c>
      <c r="L30" s="7"/>
      <c r="M30" s="7">
        <v>266994426236</v>
      </c>
      <c r="N30" s="7"/>
      <c r="O30" s="7">
        <v>386346368412</v>
      </c>
      <c r="P30" s="7"/>
      <c r="Q30" s="7">
        <f t="shared" si="1"/>
        <v>-119351942176</v>
      </c>
    </row>
    <row r="31" spans="1:17">
      <c r="A31" s="1" t="s">
        <v>34</v>
      </c>
      <c r="C31" s="7">
        <v>799790</v>
      </c>
      <c r="D31" s="7"/>
      <c r="E31" s="7">
        <v>104387603059</v>
      </c>
      <c r="F31" s="7"/>
      <c r="G31" s="7">
        <v>108402510869</v>
      </c>
      <c r="H31" s="7"/>
      <c r="I31" s="7">
        <f t="shared" si="0"/>
        <v>-4014907810</v>
      </c>
      <c r="J31" s="7"/>
      <c r="K31" s="7">
        <v>799790</v>
      </c>
      <c r="L31" s="7"/>
      <c r="M31" s="7">
        <v>104387603059</v>
      </c>
      <c r="N31" s="7"/>
      <c r="O31" s="7">
        <v>152009974991</v>
      </c>
      <c r="P31" s="7"/>
      <c r="Q31" s="7">
        <f t="shared" si="1"/>
        <v>-47622371932</v>
      </c>
    </row>
    <row r="32" spans="1:17">
      <c r="A32" s="1" t="s">
        <v>110</v>
      </c>
      <c r="C32" s="7">
        <v>17368000</v>
      </c>
      <c r="D32" s="7"/>
      <c r="E32" s="7">
        <v>95991511824</v>
      </c>
      <c r="F32" s="7"/>
      <c r="G32" s="7">
        <v>92456340215</v>
      </c>
      <c r="H32" s="7"/>
      <c r="I32" s="7">
        <f t="shared" si="0"/>
        <v>3535171609</v>
      </c>
      <c r="J32" s="7"/>
      <c r="K32" s="7">
        <v>17368000</v>
      </c>
      <c r="L32" s="7"/>
      <c r="M32" s="7">
        <v>95991511824</v>
      </c>
      <c r="N32" s="7"/>
      <c r="O32" s="7">
        <v>96109420002</v>
      </c>
      <c r="P32" s="7"/>
      <c r="Q32" s="7">
        <f t="shared" si="1"/>
        <v>-117908178</v>
      </c>
    </row>
    <row r="33" spans="1:17">
      <c r="A33" s="1" t="s">
        <v>41</v>
      </c>
      <c r="C33" s="7">
        <v>28419330</v>
      </c>
      <c r="D33" s="7"/>
      <c r="E33" s="7">
        <v>285609875713</v>
      </c>
      <c r="F33" s="7"/>
      <c r="G33" s="7">
        <v>262727185374</v>
      </c>
      <c r="H33" s="7"/>
      <c r="I33" s="7">
        <f t="shared" si="0"/>
        <v>22882690339</v>
      </c>
      <c r="J33" s="7"/>
      <c r="K33" s="7">
        <v>28419330</v>
      </c>
      <c r="L33" s="7"/>
      <c r="M33" s="7">
        <v>285609875713</v>
      </c>
      <c r="N33" s="7"/>
      <c r="O33" s="7">
        <v>313153855105</v>
      </c>
      <c r="P33" s="7"/>
      <c r="Q33" s="7">
        <f t="shared" si="1"/>
        <v>-27543979392</v>
      </c>
    </row>
    <row r="34" spans="1:17">
      <c r="A34" s="1" t="s">
        <v>62</v>
      </c>
      <c r="C34" s="7">
        <v>1383759883</v>
      </c>
      <c r="D34" s="7"/>
      <c r="E34" s="7">
        <v>1664387079152</v>
      </c>
      <c r="F34" s="7"/>
      <c r="G34" s="7">
        <v>1769638537751</v>
      </c>
      <c r="H34" s="7"/>
      <c r="I34" s="7">
        <f t="shared" si="0"/>
        <v>-105251458599</v>
      </c>
      <c r="J34" s="7"/>
      <c r="K34" s="7">
        <v>1383759883</v>
      </c>
      <c r="L34" s="7"/>
      <c r="M34" s="7">
        <v>1664387079152</v>
      </c>
      <c r="N34" s="7"/>
      <c r="O34" s="7">
        <v>1979150614173</v>
      </c>
      <c r="P34" s="7"/>
      <c r="Q34" s="7">
        <f t="shared" si="1"/>
        <v>-314763535021</v>
      </c>
    </row>
    <row r="35" spans="1:17">
      <c r="A35" s="1" t="s">
        <v>72</v>
      </c>
      <c r="C35" s="7">
        <v>6601911</v>
      </c>
      <c r="D35" s="7"/>
      <c r="E35" s="7">
        <v>246951752959</v>
      </c>
      <c r="F35" s="7"/>
      <c r="G35" s="7">
        <v>248592410367</v>
      </c>
      <c r="H35" s="7"/>
      <c r="I35" s="7">
        <f t="shared" si="0"/>
        <v>-1640657408</v>
      </c>
      <c r="J35" s="7"/>
      <c r="K35" s="7">
        <v>6601911</v>
      </c>
      <c r="L35" s="7"/>
      <c r="M35" s="7">
        <v>246951752959</v>
      </c>
      <c r="N35" s="7"/>
      <c r="O35" s="7">
        <v>243932943330</v>
      </c>
      <c r="P35" s="7"/>
      <c r="Q35" s="7">
        <f t="shared" si="1"/>
        <v>3018809629</v>
      </c>
    </row>
    <row r="36" spans="1:17">
      <c r="A36" s="1" t="s">
        <v>113</v>
      </c>
      <c r="C36" s="7">
        <v>3500000</v>
      </c>
      <c r="D36" s="7"/>
      <c r="E36" s="7">
        <v>52396375500</v>
      </c>
      <c r="F36" s="7"/>
      <c r="G36" s="7">
        <v>53079211816</v>
      </c>
      <c r="H36" s="7"/>
      <c r="I36" s="7">
        <f t="shared" si="0"/>
        <v>-682836316</v>
      </c>
      <c r="J36" s="7"/>
      <c r="K36" s="7">
        <v>3500000</v>
      </c>
      <c r="L36" s="7"/>
      <c r="M36" s="7">
        <v>52396375500</v>
      </c>
      <c r="N36" s="7"/>
      <c r="O36" s="7">
        <v>53079211816</v>
      </c>
      <c r="P36" s="7"/>
      <c r="Q36" s="7">
        <f t="shared" si="1"/>
        <v>-682836316</v>
      </c>
    </row>
    <row r="37" spans="1:17">
      <c r="A37" s="1" t="s">
        <v>80</v>
      </c>
      <c r="C37" s="7">
        <v>119221</v>
      </c>
      <c r="D37" s="7"/>
      <c r="E37" s="7">
        <v>424617941269</v>
      </c>
      <c r="F37" s="7"/>
      <c r="G37" s="7">
        <v>396174160841</v>
      </c>
      <c r="H37" s="7"/>
      <c r="I37" s="7">
        <f t="shared" si="0"/>
        <v>28443780428</v>
      </c>
      <c r="J37" s="7"/>
      <c r="K37" s="7">
        <v>119221</v>
      </c>
      <c r="L37" s="7"/>
      <c r="M37" s="7">
        <v>424617941269</v>
      </c>
      <c r="N37" s="7"/>
      <c r="O37" s="7">
        <v>399999586299</v>
      </c>
      <c r="P37" s="7"/>
      <c r="Q37" s="7">
        <f t="shared" si="1"/>
        <v>24618354970</v>
      </c>
    </row>
    <row r="38" spans="1:17">
      <c r="A38" s="1" t="s">
        <v>73</v>
      </c>
      <c r="C38" s="7">
        <v>6470000</v>
      </c>
      <c r="D38" s="7"/>
      <c r="E38" s="7">
        <v>202849620390</v>
      </c>
      <c r="F38" s="7"/>
      <c r="G38" s="7">
        <v>205550851860</v>
      </c>
      <c r="H38" s="7"/>
      <c r="I38" s="7">
        <f t="shared" si="0"/>
        <v>-2701231470</v>
      </c>
      <c r="J38" s="7"/>
      <c r="K38" s="7">
        <v>6470000</v>
      </c>
      <c r="L38" s="7"/>
      <c r="M38" s="7">
        <v>202849620390</v>
      </c>
      <c r="N38" s="7"/>
      <c r="O38" s="7">
        <v>178667167230</v>
      </c>
      <c r="P38" s="7"/>
      <c r="Q38" s="7">
        <f t="shared" si="1"/>
        <v>24182453160</v>
      </c>
    </row>
    <row r="39" spans="1:17">
      <c r="A39" s="1" t="s">
        <v>24</v>
      </c>
      <c r="C39" s="7">
        <v>156527115</v>
      </c>
      <c r="D39" s="7"/>
      <c r="E39" s="7">
        <v>1336567738738</v>
      </c>
      <c r="F39" s="7"/>
      <c r="G39" s="7">
        <v>1363019021111</v>
      </c>
      <c r="H39" s="7"/>
      <c r="I39" s="7">
        <f t="shared" si="0"/>
        <v>-26451282373</v>
      </c>
      <c r="J39" s="7"/>
      <c r="K39" s="7">
        <v>156527115</v>
      </c>
      <c r="L39" s="7"/>
      <c r="M39" s="7">
        <v>1336567738738</v>
      </c>
      <c r="N39" s="7"/>
      <c r="O39" s="7">
        <v>1452028728067</v>
      </c>
      <c r="P39" s="7"/>
      <c r="Q39" s="7">
        <f t="shared" si="1"/>
        <v>-115460989329</v>
      </c>
    </row>
    <row r="40" spans="1:17">
      <c r="A40" s="1" t="s">
        <v>30</v>
      </c>
      <c r="C40" s="7">
        <v>10200000</v>
      </c>
      <c r="D40" s="7"/>
      <c r="E40" s="7">
        <v>597610931400</v>
      </c>
      <c r="F40" s="7"/>
      <c r="G40" s="7">
        <v>608459993100</v>
      </c>
      <c r="H40" s="7"/>
      <c r="I40" s="7">
        <f t="shared" si="0"/>
        <v>-10849061700</v>
      </c>
      <c r="J40" s="7"/>
      <c r="K40" s="7">
        <v>10200000</v>
      </c>
      <c r="L40" s="7"/>
      <c r="M40" s="7">
        <v>597610931400</v>
      </c>
      <c r="N40" s="7"/>
      <c r="O40" s="7">
        <v>528359444156</v>
      </c>
      <c r="P40" s="7"/>
      <c r="Q40" s="7">
        <f t="shared" si="1"/>
        <v>69251487244</v>
      </c>
    </row>
    <row r="41" spans="1:17">
      <c r="A41" s="1" t="s">
        <v>101</v>
      </c>
      <c r="C41" s="7">
        <v>151052657</v>
      </c>
      <c r="D41" s="7"/>
      <c r="E41" s="7">
        <v>1115643430123</v>
      </c>
      <c r="F41" s="7"/>
      <c r="G41" s="7">
        <v>1163225014835</v>
      </c>
      <c r="H41" s="7"/>
      <c r="I41" s="7">
        <f t="shared" si="0"/>
        <v>-47581584712</v>
      </c>
      <c r="J41" s="7"/>
      <c r="K41" s="7">
        <v>151052657</v>
      </c>
      <c r="L41" s="7"/>
      <c r="M41" s="7">
        <v>1115643430123</v>
      </c>
      <c r="N41" s="7"/>
      <c r="O41" s="7">
        <v>1190979812094</v>
      </c>
      <c r="P41" s="7"/>
      <c r="Q41" s="7">
        <f t="shared" si="1"/>
        <v>-75336381971</v>
      </c>
    </row>
    <row r="42" spans="1:17">
      <c r="A42" s="1" t="s">
        <v>27</v>
      </c>
      <c r="C42" s="7">
        <v>26405961</v>
      </c>
      <c r="D42" s="7"/>
      <c r="E42" s="7">
        <v>108617722811</v>
      </c>
      <c r="F42" s="7"/>
      <c r="G42" s="7">
        <v>118671030650</v>
      </c>
      <c r="H42" s="7"/>
      <c r="I42" s="7">
        <f t="shared" si="0"/>
        <v>-10053307839</v>
      </c>
      <c r="J42" s="7"/>
      <c r="K42" s="7">
        <v>26405961</v>
      </c>
      <c r="L42" s="7"/>
      <c r="M42" s="7">
        <v>108617722811</v>
      </c>
      <c r="N42" s="7"/>
      <c r="O42" s="7">
        <v>151493504128</v>
      </c>
      <c r="P42" s="7"/>
      <c r="Q42" s="7">
        <f t="shared" si="1"/>
        <v>-42875781317</v>
      </c>
    </row>
    <row r="43" spans="1:17">
      <c r="A43" s="1" t="s">
        <v>43</v>
      </c>
      <c r="C43" s="7">
        <v>4500</v>
      </c>
      <c r="D43" s="7"/>
      <c r="E43" s="7">
        <v>14143852057</v>
      </c>
      <c r="F43" s="7"/>
      <c r="G43" s="7">
        <v>13139687334</v>
      </c>
      <c r="H43" s="7"/>
      <c r="I43" s="7">
        <f t="shared" si="0"/>
        <v>1004164723</v>
      </c>
      <c r="J43" s="7"/>
      <c r="K43" s="7">
        <v>4500</v>
      </c>
      <c r="L43" s="7"/>
      <c r="M43" s="7">
        <v>14143852057</v>
      </c>
      <c r="N43" s="7"/>
      <c r="O43" s="7">
        <v>14138953188</v>
      </c>
      <c r="P43" s="7"/>
      <c r="Q43" s="7">
        <f t="shared" si="1"/>
        <v>4898869</v>
      </c>
    </row>
    <row r="44" spans="1:17">
      <c r="A44" s="1" t="s">
        <v>69</v>
      </c>
      <c r="C44" s="7">
        <v>106204642</v>
      </c>
      <c r="D44" s="7"/>
      <c r="E44" s="7">
        <v>2515798021977</v>
      </c>
      <c r="F44" s="7"/>
      <c r="G44" s="7">
        <v>2525810192488</v>
      </c>
      <c r="H44" s="7"/>
      <c r="I44" s="7">
        <f t="shared" si="0"/>
        <v>-10012170511</v>
      </c>
      <c r="J44" s="7"/>
      <c r="K44" s="7">
        <v>106204642</v>
      </c>
      <c r="L44" s="7"/>
      <c r="M44" s="7">
        <v>2515798021977</v>
      </c>
      <c r="N44" s="7"/>
      <c r="O44" s="7">
        <v>3007249312253</v>
      </c>
      <c r="P44" s="7"/>
      <c r="Q44" s="7">
        <f t="shared" si="1"/>
        <v>-491451290276</v>
      </c>
    </row>
    <row r="45" spans="1:17">
      <c r="A45" s="1" t="s">
        <v>79</v>
      </c>
      <c r="C45" s="7">
        <v>8716106</v>
      </c>
      <c r="D45" s="7"/>
      <c r="E45" s="7">
        <v>44707505073</v>
      </c>
      <c r="F45" s="7"/>
      <c r="G45" s="7">
        <v>48173203141</v>
      </c>
      <c r="H45" s="7"/>
      <c r="I45" s="7">
        <f t="shared" si="0"/>
        <v>-3465698068</v>
      </c>
      <c r="J45" s="7"/>
      <c r="K45" s="7">
        <v>8716106</v>
      </c>
      <c r="L45" s="7"/>
      <c r="M45" s="7">
        <v>44707505073</v>
      </c>
      <c r="N45" s="7"/>
      <c r="O45" s="7">
        <v>64895196396</v>
      </c>
      <c r="P45" s="7"/>
      <c r="Q45" s="7">
        <f t="shared" si="1"/>
        <v>-20187691323</v>
      </c>
    </row>
    <row r="46" spans="1:17">
      <c r="A46" s="1" t="s">
        <v>85</v>
      </c>
      <c r="C46" s="7">
        <v>3965054</v>
      </c>
      <c r="D46" s="7"/>
      <c r="E46" s="7">
        <v>166526766487</v>
      </c>
      <c r="F46" s="7"/>
      <c r="G46" s="7">
        <v>175592128923</v>
      </c>
      <c r="H46" s="7"/>
      <c r="I46" s="7">
        <f t="shared" si="0"/>
        <v>-9065362436</v>
      </c>
      <c r="J46" s="7"/>
      <c r="K46" s="7">
        <v>3965054</v>
      </c>
      <c r="L46" s="7"/>
      <c r="M46" s="7">
        <v>166526766487</v>
      </c>
      <c r="N46" s="7"/>
      <c r="O46" s="7">
        <v>264669168508</v>
      </c>
      <c r="P46" s="7"/>
      <c r="Q46" s="7">
        <f t="shared" si="1"/>
        <v>-98142402021</v>
      </c>
    </row>
    <row r="47" spans="1:17">
      <c r="A47" s="1" t="s">
        <v>23</v>
      </c>
      <c r="C47" s="7">
        <v>43638230</v>
      </c>
      <c r="D47" s="7"/>
      <c r="E47" s="7">
        <v>655884167876</v>
      </c>
      <c r="F47" s="7"/>
      <c r="G47" s="7">
        <v>633772774450</v>
      </c>
      <c r="H47" s="7"/>
      <c r="I47" s="7">
        <f t="shared" si="0"/>
        <v>22111393426</v>
      </c>
      <c r="J47" s="7"/>
      <c r="K47" s="7">
        <v>43638230</v>
      </c>
      <c r="L47" s="7"/>
      <c r="M47" s="7">
        <v>655884167876</v>
      </c>
      <c r="N47" s="7"/>
      <c r="O47" s="7">
        <v>612179257998</v>
      </c>
      <c r="P47" s="7"/>
      <c r="Q47" s="7">
        <f t="shared" si="1"/>
        <v>43704909878</v>
      </c>
    </row>
    <row r="48" spans="1:17">
      <c r="A48" s="1" t="s">
        <v>75</v>
      </c>
      <c r="C48" s="7">
        <v>11741531</v>
      </c>
      <c r="D48" s="7"/>
      <c r="E48" s="7">
        <v>320270594356</v>
      </c>
      <c r="F48" s="7"/>
      <c r="G48" s="7">
        <v>310933259244</v>
      </c>
      <c r="H48" s="7"/>
      <c r="I48" s="7">
        <f t="shared" si="0"/>
        <v>9337335112</v>
      </c>
      <c r="J48" s="7"/>
      <c r="K48" s="7">
        <v>11741531</v>
      </c>
      <c r="L48" s="7"/>
      <c r="M48" s="7">
        <v>320270594356</v>
      </c>
      <c r="N48" s="7"/>
      <c r="O48" s="7">
        <v>278952886484</v>
      </c>
      <c r="P48" s="7"/>
      <c r="Q48" s="7">
        <f t="shared" si="1"/>
        <v>41317707872</v>
      </c>
    </row>
    <row r="49" spans="1:17">
      <c r="A49" s="1" t="s">
        <v>63</v>
      </c>
      <c r="C49" s="7">
        <v>5320000</v>
      </c>
      <c r="D49" s="7"/>
      <c r="E49" s="7">
        <v>163462774860</v>
      </c>
      <c r="F49" s="7"/>
      <c r="G49" s="7">
        <v>163462774860</v>
      </c>
      <c r="H49" s="7"/>
      <c r="I49" s="7">
        <f t="shared" si="0"/>
        <v>0</v>
      </c>
      <c r="J49" s="7"/>
      <c r="K49" s="7">
        <v>5320000</v>
      </c>
      <c r="L49" s="7"/>
      <c r="M49" s="7">
        <v>163462774860</v>
      </c>
      <c r="N49" s="7"/>
      <c r="O49" s="7">
        <v>178587444420</v>
      </c>
      <c r="P49" s="7"/>
      <c r="Q49" s="7">
        <f t="shared" si="1"/>
        <v>-15124669560</v>
      </c>
    </row>
    <row r="50" spans="1:17">
      <c r="A50" s="1" t="s">
        <v>15</v>
      </c>
      <c r="C50" s="7">
        <v>5773796</v>
      </c>
      <c r="D50" s="7"/>
      <c r="E50" s="7">
        <v>53204626540</v>
      </c>
      <c r="F50" s="7"/>
      <c r="G50" s="7">
        <v>52076399291</v>
      </c>
      <c r="H50" s="7"/>
      <c r="I50" s="7">
        <f t="shared" si="0"/>
        <v>1128227249</v>
      </c>
      <c r="J50" s="7"/>
      <c r="K50" s="7">
        <v>5773796</v>
      </c>
      <c r="L50" s="7"/>
      <c r="M50" s="7">
        <v>53204626540</v>
      </c>
      <c r="N50" s="7"/>
      <c r="O50" s="7">
        <v>46346202984</v>
      </c>
      <c r="P50" s="7"/>
      <c r="Q50" s="7">
        <f t="shared" si="1"/>
        <v>6858423556</v>
      </c>
    </row>
    <row r="51" spans="1:17">
      <c r="A51" s="1" t="s">
        <v>49</v>
      </c>
      <c r="C51" s="7">
        <v>6917212</v>
      </c>
      <c r="D51" s="7"/>
      <c r="E51" s="7">
        <v>11648036473</v>
      </c>
      <c r="F51" s="7"/>
      <c r="G51" s="7">
        <v>15698032625</v>
      </c>
      <c r="H51" s="7"/>
      <c r="I51" s="7">
        <f t="shared" si="0"/>
        <v>-4049996152</v>
      </c>
      <c r="J51" s="7"/>
      <c r="K51" s="7">
        <v>6917212</v>
      </c>
      <c r="L51" s="7"/>
      <c r="M51" s="7">
        <v>11648036473</v>
      </c>
      <c r="N51" s="7"/>
      <c r="O51" s="7">
        <v>7712691380</v>
      </c>
      <c r="P51" s="7"/>
      <c r="Q51" s="7">
        <f t="shared" si="1"/>
        <v>3935345093</v>
      </c>
    </row>
    <row r="52" spans="1:17">
      <c r="A52" s="1" t="s">
        <v>94</v>
      </c>
      <c r="C52" s="7">
        <v>136702803</v>
      </c>
      <c r="D52" s="7"/>
      <c r="E52" s="7">
        <v>1774715842467</v>
      </c>
      <c r="F52" s="7"/>
      <c r="G52" s="7">
        <v>1972208468122</v>
      </c>
      <c r="H52" s="7"/>
      <c r="I52" s="7">
        <f t="shared" si="0"/>
        <v>-197492625655</v>
      </c>
      <c r="J52" s="7"/>
      <c r="K52" s="7">
        <v>136702803</v>
      </c>
      <c r="L52" s="7"/>
      <c r="M52" s="7">
        <v>1774715842467</v>
      </c>
      <c r="N52" s="7"/>
      <c r="O52" s="7">
        <v>2009493058138</v>
      </c>
      <c r="P52" s="7"/>
      <c r="Q52" s="7">
        <f t="shared" si="1"/>
        <v>-234777215671</v>
      </c>
    </row>
    <row r="53" spans="1:17">
      <c r="A53" s="1" t="s">
        <v>25</v>
      </c>
      <c r="C53" s="7">
        <v>40400000</v>
      </c>
      <c r="D53" s="7"/>
      <c r="E53" s="7">
        <v>399989815200</v>
      </c>
      <c r="F53" s="7"/>
      <c r="G53" s="7">
        <v>413573653600</v>
      </c>
      <c r="H53" s="7"/>
      <c r="I53" s="7">
        <f t="shared" si="0"/>
        <v>-13583838400</v>
      </c>
      <c r="J53" s="7"/>
      <c r="K53" s="7">
        <v>40400000</v>
      </c>
      <c r="L53" s="7"/>
      <c r="M53" s="7">
        <v>399989815200</v>
      </c>
      <c r="N53" s="7"/>
      <c r="O53" s="7">
        <v>483737678800</v>
      </c>
      <c r="P53" s="7"/>
      <c r="Q53" s="7">
        <f t="shared" si="1"/>
        <v>-83747863600</v>
      </c>
    </row>
    <row r="54" spans="1:17">
      <c r="A54" s="1" t="s">
        <v>108</v>
      </c>
      <c r="C54" s="7">
        <v>2639418</v>
      </c>
      <c r="D54" s="7"/>
      <c r="E54" s="7">
        <v>75720370539</v>
      </c>
      <c r="F54" s="7"/>
      <c r="G54" s="7">
        <v>76181722131</v>
      </c>
      <c r="H54" s="7"/>
      <c r="I54" s="7">
        <f t="shared" si="0"/>
        <v>-461351592</v>
      </c>
      <c r="J54" s="7"/>
      <c r="K54" s="7">
        <v>2639418</v>
      </c>
      <c r="L54" s="7"/>
      <c r="M54" s="7">
        <v>75720370539</v>
      </c>
      <c r="N54" s="7"/>
      <c r="O54" s="7">
        <v>78186661199</v>
      </c>
      <c r="P54" s="7"/>
      <c r="Q54" s="7">
        <f t="shared" si="1"/>
        <v>-2466290660</v>
      </c>
    </row>
    <row r="55" spans="1:17">
      <c r="A55" s="1" t="s">
        <v>92</v>
      </c>
      <c r="C55" s="7">
        <v>24900000</v>
      </c>
      <c r="D55" s="7"/>
      <c r="E55" s="7">
        <v>303210101250</v>
      </c>
      <c r="F55" s="7"/>
      <c r="G55" s="7">
        <v>306180322650</v>
      </c>
      <c r="H55" s="7"/>
      <c r="I55" s="7">
        <f t="shared" si="0"/>
        <v>-2970221400</v>
      </c>
      <c r="J55" s="7"/>
      <c r="K55" s="7">
        <v>24900000</v>
      </c>
      <c r="L55" s="7"/>
      <c r="M55" s="7">
        <v>303210101250</v>
      </c>
      <c r="N55" s="7"/>
      <c r="O55" s="7">
        <v>296527103196</v>
      </c>
      <c r="P55" s="7"/>
      <c r="Q55" s="7">
        <f t="shared" si="1"/>
        <v>6682998054</v>
      </c>
    </row>
    <row r="56" spans="1:17">
      <c r="A56" s="1" t="s">
        <v>36</v>
      </c>
      <c r="C56" s="7">
        <v>4545779</v>
      </c>
      <c r="D56" s="7"/>
      <c r="E56" s="7">
        <v>673742883789</v>
      </c>
      <c r="F56" s="7"/>
      <c r="G56" s="7">
        <v>679662422204</v>
      </c>
      <c r="H56" s="7"/>
      <c r="I56" s="7">
        <f t="shared" si="0"/>
        <v>-5919538415</v>
      </c>
      <c r="J56" s="7"/>
      <c r="K56" s="7">
        <v>4545779</v>
      </c>
      <c r="L56" s="7"/>
      <c r="M56" s="7">
        <v>673742883789</v>
      </c>
      <c r="N56" s="7"/>
      <c r="O56" s="7">
        <v>649467688862</v>
      </c>
      <c r="P56" s="7"/>
      <c r="Q56" s="7">
        <f t="shared" si="1"/>
        <v>24275194927</v>
      </c>
    </row>
    <row r="57" spans="1:17">
      <c r="A57" s="1" t="s">
        <v>58</v>
      </c>
      <c r="C57" s="7">
        <v>5779305</v>
      </c>
      <c r="D57" s="7"/>
      <c r="E57" s="7">
        <v>124090231721</v>
      </c>
      <c r="F57" s="7"/>
      <c r="G57" s="7">
        <v>128686166229</v>
      </c>
      <c r="H57" s="7"/>
      <c r="I57" s="7">
        <f t="shared" si="0"/>
        <v>-4595934508</v>
      </c>
      <c r="J57" s="7"/>
      <c r="K57" s="7">
        <v>5779305</v>
      </c>
      <c r="L57" s="7"/>
      <c r="M57" s="7">
        <v>124090231721</v>
      </c>
      <c r="N57" s="7"/>
      <c r="O57" s="7">
        <v>179241445831</v>
      </c>
      <c r="P57" s="7"/>
      <c r="Q57" s="7">
        <f t="shared" si="1"/>
        <v>-55151214110</v>
      </c>
    </row>
    <row r="58" spans="1:17">
      <c r="A58" s="1" t="s">
        <v>52</v>
      </c>
      <c r="C58" s="7">
        <v>72316982</v>
      </c>
      <c r="D58" s="7"/>
      <c r="E58" s="7">
        <v>510395541295</v>
      </c>
      <c r="F58" s="7"/>
      <c r="G58" s="7">
        <v>485954064669</v>
      </c>
      <c r="H58" s="7"/>
      <c r="I58" s="7">
        <f t="shared" si="0"/>
        <v>24441476626</v>
      </c>
      <c r="J58" s="7"/>
      <c r="K58" s="7">
        <v>72316982</v>
      </c>
      <c r="L58" s="7"/>
      <c r="M58" s="7">
        <v>510395541295</v>
      </c>
      <c r="N58" s="7"/>
      <c r="O58" s="7">
        <v>468701257635</v>
      </c>
      <c r="P58" s="7"/>
      <c r="Q58" s="7">
        <f t="shared" si="1"/>
        <v>41694283660</v>
      </c>
    </row>
    <row r="59" spans="1:17">
      <c r="A59" s="1" t="s">
        <v>114</v>
      </c>
      <c r="C59" s="7">
        <v>83959992</v>
      </c>
      <c r="D59" s="7"/>
      <c r="E59" s="7">
        <v>136123961407</v>
      </c>
      <c r="F59" s="7"/>
      <c r="G59" s="7">
        <v>128467759302</v>
      </c>
      <c r="H59" s="7"/>
      <c r="I59" s="7">
        <f t="shared" si="0"/>
        <v>7656202105</v>
      </c>
      <c r="J59" s="7"/>
      <c r="K59" s="7">
        <v>83959992</v>
      </c>
      <c r="L59" s="7"/>
      <c r="M59" s="7">
        <v>136123961407</v>
      </c>
      <c r="N59" s="7"/>
      <c r="O59" s="7">
        <v>128467759302</v>
      </c>
      <c r="P59" s="7"/>
      <c r="Q59" s="7">
        <f t="shared" si="1"/>
        <v>7656202105</v>
      </c>
    </row>
    <row r="60" spans="1:17">
      <c r="A60" s="1" t="s">
        <v>39</v>
      </c>
      <c r="C60" s="7">
        <v>16189409</v>
      </c>
      <c r="D60" s="7"/>
      <c r="E60" s="7">
        <v>454629566964</v>
      </c>
      <c r="F60" s="7"/>
      <c r="G60" s="7">
        <v>454629566964</v>
      </c>
      <c r="H60" s="7"/>
      <c r="I60" s="7">
        <f t="shared" si="0"/>
        <v>0</v>
      </c>
      <c r="J60" s="7"/>
      <c r="K60" s="7">
        <v>16189409</v>
      </c>
      <c r="L60" s="7"/>
      <c r="M60" s="7">
        <v>454629566964</v>
      </c>
      <c r="N60" s="7"/>
      <c r="O60" s="7">
        <v>585730301983</v>
      </c>
      <c r="P60" s="7"/>
      <c r="Q60" s="7">
        <f t="shared" si="1"/>
        <v>-131100735019</v>
      </c>
    </row>
    <row r="61" spans="1:17">
      <c r="A61" s="1" t="s">
        <v>74</v>
      </c>
      <c r="C61" s="7">
        <v>3083596</v>
      </c>
      <c r="D61" s="7"/>
      <c r="E61" s="7">
        <v>152036330748</v>
      </c>
      <c r="F61" s="7"/>
      <c r="G61" s="7">
        <v>145629961166</v>
      </c>
      <c r="H61" s="7"/>
      <c r="I61" s="7">
        <f t="shared" si="0"/>
        <v>6406369582</v>
      </c>
      <c r="J61" s="7"/>
      <c r="K61" s="7">
        <v>3083596</v>
      </c>
      <c r="L61" s="7"/>
      <c r="M61" s="7">
        <v>152036330748</v>
      </c>
      <c r="N61" s="7"/>
      <c r="O61" s="7">
        <v>145047563950</v>
      </c>
      <c r="P61" s="7"/>
      <c r="Q61" s="7">
        <f t="shared" si="1"/>
        <v>6988766798</v>
      </c>
    </row>
    <row r="62" spans="1:17">
      <c r="A62" s="1" t="s">
        <v>89</v>
      </c>
      <c r="C62" s="7">
        <v>348099418</v>
      </c>
      <c r="D62" s="7"/>
      <c r="E62" s="7">
        <v>1266463308854</v>
      </c>
      <c r="F62" s="7"/>
      <c r="G62" s="7">
        <v>1234628712019</v>
      </c>
      <c r="H62" s="7"/>
      <c r="I62" s="7">
        <f t="shared" si="0"/>
        <v>31834596835</v>
      </c>
      <c r="J62" s="7"/>
      <c r="K62" s="7">
        <v>348099418</v>
      </c>
      <c r="L62" s="7"/>
      <c r="M62" s="7">
        <v>1266463308854</v>
      </c>
      <c r="N62" s="7"/>
      <c r="O62" s="7">
        <v>1492419740776</v>
      </c>
      <c r="P62" s="7"/>
      <c r="Q62" s="7">
        <f t="shared" si="1"/>
        <v>-225956431922</v>
      </c>
    </row>
    <row r="63" spans="1:17">
      <c r="A63" s="1" t="s">
        <v>33</v>
      </c>
      <c r="C63" s="7">
        <v>2567202</v>
      </c>
      <c r="D63" s="7"/>
      <c r="E63" s="7">
        <v>461209793476</v>
      </c>
      <c r="F63" s="7"/>
      <c r="G63" s="7">
        <v>469503556707</v>
      </c>
      <c r="H63" s="7"/>
      <c r="I63" s="7">
        <f t="shared" si="0"/>
        <v>-8293763231</v>
      </c>
      <c r="J63" s="7"/>
      <c r="K63" s="7">
        <v>2567202</v>
      </c>
      <c r="L63" s="7"/>
      <c r="M63" s="7">
        <v>461209793476</v>
      </c>
      <c r="N63" s="7"/>
      <c r="O63" s="7">
        <v>500688106633</v>
      </c>
      <c r="P63" s="7"/>
      <c r="Q63" s="7">
        <f t="shared" si="1"/>
        <v>-39478313157</v>
      </c>
    </row>
    <row r="64" spans="1:17">
      <c r="A64" s="1" t="s">
        <v>111</v>
      </c>
      <c r="C64" s="7">
        <v>18100000</v>
      </c>
      <c r="D64" s="7"/>
      <c r="E64" s="7">
        <v>135482056650</v>
      </c>
      <c r="F64" s="7"/>
      <c r="G64" s="7">
        <v>142659857903</v>
      </c>
      <c r="H64" s="7"/>
      <c r="I64" s="7">
        <f t="shared" si="0"/>
        <v>-7177801253</v>
      </c>
      <c r="J64" s="7"/>
      <c r="K64" s="7">
        <v>18100000</v>
      </c>
      <c r="L64" s="7"/>
      <c r="M64" s="7">
        <v>135482056650</v>
      </c>
      <c r="N64" s="7"/>
      <c r="O64" s="7">
        <v>115535978212</v>
      </c>
      <c r="P64" s="7"/>
      <c r="Q64" s="7">
        <f t="shared" si="1"/>
        <v>19946078438</v>
      </c>
    </row>
    <row r="65" spans="1:19">
      <c r="A65" s="1" t="s">
        <v>22</v>
      </c>
      <c r="C65" s="7">
        <v>20286984</v>
      </c>
      <c r="D65" s="7"/>
      <c r="E65" s="7">
        <v>55235431183</v>
      </c>
      <c r="F65" s="7"/>
      <c r="G65" s="7">
        <v>66205885569</v>
      </c>
      <c r="H65" s="7"/>
      <c r="I65" s="7">
        <f t="shared" si="0"/>
        <v>-10970454386</v>
      </c>
      <c r="J65" s="7"/>
      <c r="K65" s="7">
        <v>20286984</v>
      </c>
      <c r="L65" s="7"/>
      <c r="M65" s="7">
        <v>55235431183</v>
      </c>
      <c r="N65" s="7"/>
      <c r="O65" s="7">
        <v>120419692478</v>
      </c>
      <c r="P65" s="7"/>
      <c r="Q65" s="7">
        <f t="shared" si="1"/>
        <v>-65184261295</v>
      </c>
    </row>
    <row r="66" spans="1:19">
      <c r="A66" s="1" t="s">
        <v>29</v>
      </c>
      <c r="C66" s="7">
        <v>1348241</v>
      </c>
      <c r="D66" s="7"/>
      <c r="E66" s="7">
        <v>102191696161</v>
      </c>
      <c r="F66" s="7"/>
      <c r="G66" s="7">
        <v>98104028314</v>
      </c>
      <c r="H66" s="7"/>
      <c r="I66" s="7">
        <f t="shared" si="0"/>
        <v>4087667847</v>
      </c>
      <c r="J66" s="7"/>
      <c r="K66" s="7">
        <v>1348241</v>
      </c>
      <c r="L66" s="7"/>
      <c r="M66" s="7">
        <v>102191696161</v>
      </c>
      <c r="N66" s="7"/>
      <c r="O66" s="7">
        <v>132570287278</v>
      </c>
      <c r="P66" s="7"/>
      <c r="Q66" s="7">
        <f t="shared" si="1"/>
        <v>-30378591117</v>
      </c>
    </row>
    <row r="67" spans="1:19">
      <c r="A67" s="1" t="s">
        <v>20</v>
      </c>
      <c r="C67" s="7">
        <v>28681867</v>
      </c>
      <c r="D67" s="7"/>
      <c r="E67" s="7">
        <v>181901519106</v>
      </c>
      <c r="F67" s="7"/>
      <c r="G67" s="7">
        <v>169356586754</v>
      </c>
      <c r="H67" s="7"/>
      <c r="I67" s="7">
        <f t="shared" si="0"/>
        <v>12544932352</v>
      </c>
      <c r="J67" s="7"/>
      <c r="K67" s="7">
        <v>28681867</v>
      </c>
      <c r="L67" s="7"/>
      <c r="M67" s="7">
        <v>181901519106</v>
      </c>
      <c r="N67" s="7"/>
      <c r="O67" s="7">
        <v>139798444043</v>
      </c>
      <c r="P67" s="7"/>
      <c r="Q67" s="7">
        <f t="shared" si="1"/>
        <v>42103075063</v>
      </c>
    </row>
    <row r="68" spans="1:19">
      <c r="A68" s="1" t="s">
        <v>70</v>
      </c>
      <c r="C68" s="7">
        <v>3391684</v>
      </c>
      <c r="D68" s="7"/>
      <c r="E68" s="7">
        <v>93626651645</v>
      </c>
      <c r="F68" s="7"/>
      <c r="G68" s="7">
        <v>94098662132</v>
      </c>
      <c r="H68" s="7"/>
      <c r="I68" s="7">
        <f t="shared" si="0"/>
        <v>-472010487</v>
      </c>
      <c r="J68" s="7"/>
      <c r="K68" s="7">
        <v>3391684</v>
      </c>
      <c r="L68" s="7"/>
      <c r="M68" s="7">
        <v>93626651645</v>
      </c>
      <c r="N68" s="7"/>
      <c r="O68" s="7">
        <v>76027403501</v>
      </c>
      <c r="P68" s="7"/>
      <c r="Q68" s="7">
        <f t="shared" si="1"/>
        <v>17599248144</v>
      </c>
    </row>
    <row r="69" spans="1:19">
      <c r="A69" s="1" t="s">
        <v>88</v>
      </c>
      <c r="C69" s="7">
        <v>16680623</v>
      </c>
      <c r="D69" s="7"/>
      <c r="E69" s="7">
        <v>96337778833</v>
      </c>
      <c r="F69" s="7"/>
      <c r="G69" s="7">
        <v>111924269728</v>
      </c>
      <c r="H69" s="7"/>
      <c r="I69" s="7">
        <f t="shared" si="0"/>
        <v>-15586490895</v>
      </c>
      <c r="J69" s="7"/>
      <c r="K69" s="7">
        <v>16680623</v>
      </c>
      <c r="L69" s="7"/>
      <c r="M69" s="7">
        <v>96337778833</v>
      </c>
      <c r="N69" s="7"/>
      <c r="O69" s="7">
        <v>126582500422</v>
      </c>
      <c r="P69" s="7"/>
      <c r="Q69" s="7">
        <f t="shared" si="1"/>
        <v>-30244721589</v>
      </c>
    </row>
    <row r="70" spans="1:19">
      <c r="A70" s="1" t="s">
        <v>60</v>
      </c>
      <c r="C70" s="7">
        <v>13359573</v>
      </c>
      <c r="D70" s="7"/>
      <c r="E70" s="7">
        <v>120941720804</v>
      </c>
      <c r="F70" s="7"/>
      <c r="G70" s="7">
        <v>120941720804</v>
      </c>
      <c r="H70" s="7"/>
      <c r="I70" s="7">
        <f t="shared" si="0"/>
        <v>0</v>
      </c>
      <c r="J70" s="7"/>
      <c r="K70" s="7">
        <v>13359573</v>
      </c>
      <c r="L70" s="7"/>
      <c r="M70" s="7">
        <v>120941720804</v>
      </c>
      <c r="N70" s="7"/>
      <c r="O70" s="7">
        <v>115056179264</v>
      </c>
      <c r="P70" s="7"/>
      <c r="Q70" s="7">
        <f t="shared" si="1"/>
        <v>5885541540</v>
      </c>
    </row>
    <row r="71" spans="1:19">
      <c r="A71" s="1" t="s">
        <v>91</v>
      </c>
      <c r="C71" s="7">
        <v>457928837</v>
      </c>
      <c r="D71" s="7"/>
      <c r="E71" s="7">
        <v>2840473961019</v>
      </c>
      <c r="F71" s="7"/>
      <c r="G71" s="7">
        <v>2899650501874</v>
      </c>
      <c r="H71" s="7"/>
      <c r="I71" s="7">
        <f t="shared" si="0"/>
        <v>-59176540855</v>
      </c>
      <c r="J71" s="7"/>
      <c r="K71" s="7">
        <v>457928837</v>
      </c>
      <c r="L71" s="7"/>
      <c r="M71" s="7">
        <v>2840473961019</v>
      </c>
      <c r="N71" s="7"/>
      <c r="O71" s="7">
        <v>2872414488320</v>
      </c>
      <c r="P71" s="7"/>
      <c r="Q71" s="7">
        <f t="shared" si="1"/>
        <v>-31940527301</v>
      </c>
    </row>
    <row r="72" spans="1:19">
      <c r="A72" s="1" t="s">
        <v>64</v>
      </c>
      <c r="C72" s="7">
        <v>20601730</v>
      </c>
      <c r="D72" s="7"/>
      <c r="E72" s="7">
        <v>179192559931</v>
      </c>
      <c r="F72" s="7"/>
      <c r="G72" s="7">
        <v>185645284754</v>
      </c>
      <c r="H72" s="7"/>
      <c r="I72" s="7">
        <f t="shared" si="0"/>
        <v>-6452724823</v>
      </c>
      <c r="J72" s="7"/>
      <c r="K72" s="7">
        <v>20601730</v>
      </c>
      <c r="L72" s="7"/>
      <c r="M72" s="7">
        <v>179192559931</v>
      </c>
      <c r="N72" s="7"/>
      <c r="O72" s="7">
        <v>175774729118</v>
      </c>
      <c r="P72" s="7"/>
      <c r="Q72" s="7">
        <f t="shared" si="1"/>
        <v>3417830813</v>
      </c>
    </row>
    <row r="73" spans="1:19">
      <c r="A73" s="1" t="s">
        <v>102</v>
      </c>
      <c r="C73" s="7">
        <v>1540332</v>
      </c>
      <c r="D73" s="7"/>
      <c r="E73" s="7">
        <v>7916133517</v>
      </c>
      <c r="F73" s="7"/>
      <c r="G73" s="7">
        <v>8513288656</v>
      </c>
      <c r="H73" s="7"/>
      <c r="I73" s="7">
        <f t="shared" ref="I73:I112" si="2">E73-G73</f>
        <v>-597155139</v>
      </c>
      <c r="J73" s="7"/>
      <c r="K73" s="7">
        <v>1540332</v>
      </c>
      <c r="L73" s="7"/>
      <c r="M73" s="7">
        <v>7916133517</v>
      </c>
      <c r="N73" s="7"/>
      <c r="O73" s="7">
        <v>9951871164</v>
      </c>
      <c r="P73" s="7"/>
      <c r="Q73" s="7">
        <f t="shared" ref="Q73:Q112" si="3">M73-O73</f>
        <v>-2035737647</v>
      </c>
    </row>
    <row r="74" spans="1:19">
      <c r="A74" s="1" t="s">
        <v>46</v>
      </c>
      <c r="C74" s="7">
        <v>25100</v>
      </c>
      <c r="D74" s="7"/>
      <c r="E74" s="7">
        <v>79167620220</v>
      </c>
      <c r="F74" s="7"/>
      <c r="G74" s="7">
        <v>73237837525</v>
      </c>
      <c r="H74" s="7"/>
      <c r="I74" s="7">
        <f t="shared" si="2"/>
        <v>5929782695</v>
      </c>
      <c r="J74" s="7"/>
      <c r="K74" s="7">
        <v>25100</v>
      </c>
      <c r="L74" s="7"/>
      <c r="M74" s="7">
        <v>71154748648</v>
      </c>
      <c r="N74" s="7"/>
      <c r="O74" s="7">
        <v>70624171200</v>
      </c>
      <c r="P74" s="7"/>
      <c r="Q74" s="7">
        <f t="shared" si="3"/>
        <v>530577448</v>
      </c>
      <c r="S74" s="16"/>
    </row>
    <row r="75" spans="1:19">
      <c r="A75" s="1" t="s">
        <v>19</v>
      </c>
      <c r="C75" s="7">
        <v>57488518</v>
      </c>
      <c r="D75" s="7"/>
      <c r="E75" s="7">
        <v>217785164082</v>
      </c>
      <c r="F75" s="7"/>
      <c r="G75" s="7">
        <v>224642739440</v>
      </c>
      <c r="H75" s="7"/>
      <c r="I75" s="7">
        <f t="shared" si="2"/>
        <v>-6857575358</v>
      </c>
      <c r="J75" s="7"/>
      <c r="K75" s="7">
        <v>57488518</v>
      </c>
      <c r="L75" s="7"/>
      <c r="M75" s="7">
        <v>217785164082</v>
      </c>
      <c r="N75" s="7"/>
      <c r="O75" s="7">
        <v>259102055614</v>
      </c>
      <c r="P75" s="7"/>
      <c r="Q75" s="7">
        <f t="shared" si="3"/>
        <v>-41316891532</v>
      </c>
      <c r="S75" s="14"/>
    </row>
    <row r="76" spans="1:19">
      <c r="A76" s="1" t="s">
        <v>56</v>
      </c>
      <c r="C76" s="7">
        <v>21644108</v>
      </c>
      <c r="D76" s="7"/>
      <c r="E76" s="7">
        <v>460427966928</v>
      </c>
      <c r="F76" s="7"/>
      <c r="G76" s="7">
        <v>434394423003</v>
      </c>
      <c r="H76" s="7"/>
      <c r="I76" s="7">
        <f t="shared" si="2"/>
        <v>26033543925</v>
      </c>
      <c r="J76" s="7"/>
      <c r="K76" s="7">
        <v>21644108</v>
      </c>
      <c r="L76" s="7"/>
      <c r="M76" s="7">
        <v>460427966928</v>
      </c>
      <c r="N76" s="7"/>
      <c r="O76" s="7">
        <v>504964690832</v>
      </c>
      <c r="P76" s="7"/>
      <c r="Q76" s="7">
        <f t="shared" si="3"/>
        <v>-44536723904</v>
      </c>
    </row>
    <row r="77" spans="1:19">
      <c r="A77" s="1" t="s">
        <v>104</v>
      </c>
      <c r="C77" s="7">
        <v>2000000</v>
      </c>
      <c r="D77" s="7"/>
      <c r="E77" s="7">
        <v>63420390000</v>
      </c>
      <c r="F77" s="7"/>
      <c r="G77" s="7">
        <v>65209680000</v>
      </c>
      <c r="H77" s="7"/>
      <c r="I77" s="7">
        <f t="shared" si="2"/>
        <v>-1789290000</v>
      </c>
      <c r="J77" s="7"/>
      <c r="K77" s="7">
        <v>2000000</v>
      </c>
      <c r="L77" s="7"/>
      <c r="M77" s="7">
        <v>63420390000</v>
      </c>
      <c r="N77" s="7"/>
      <c r="O77" s="7">
        <v>58052520004</v>
      </c>
      <c r="P77" s="7"/>
      <c r="Q77" s="7">
        <f t="shared" si="3"/>
        <v>5367869996</v>
      </c>
    </row>
    <row r="78" spans="1:19">
      <c r="A78" s="1" t="s">
        <v>55</v>
      </c>
      <c r="C78" s="7">
        <v>447914</v>
      </c>
      <c r="D78" s="7"/>
      <c r="E78" s="7">
        <v>21661359554</v>
      </c>
      <c r="F78" s="7"/>
      <c r="G78" s="7">
        <v>23569349896</v>
      </c>
      <c r="H78" s="7"/>
      <c r="I78" s="7">
        <f t="shared" si="2"/>
        <v>-1907990342</v>
      </c>
      <c r="J78" s="7"/>
      <c r="K78" s="7">
        <v>447914</v>
      </c>
      <c r="L78" s="7"/>
      <c r="M78" s="7">
        <v>21661359554</v>
      </c>
      <c r="N78" s="7"/>
      <c r="O78" s="7">
        <v>20859911493</v>
      </c>
      <c r="P78" s="7"/>
      <c r="Q78" s="7">
        <f t="shared" si="3"/>
        <v>801448061</v>
      </c>
    </row>
    <row r="79" spans="1:19">
      <c r="A79" s="1" t="s">
        <v>112</v>
      </c>
      <c r="C79" s="7">
        <v>6118000</v>
      </c>
      <c r="D79" s="7"/>
      <c r="E79" s="7">
        <v>294592602276</v>
      </c>
      <c r="F79" s="7"/>
      <c r="G79" s="7">
        <v>295235658182</v>
      </c>
      <c r="H79" s="7"/>
      <c r="I79" s="7">
        <f t="shared" si="2"/>
        <v>-643055906</v>
      </c>
      <c r="J79" s="7"/>
      <c r="K79" s="7">
        <v>6118000</v>
      </c>
      <c r="L79" s="7"/>
      <c r="M79" s="7">
        <v>294592602276</v>
      </c>
      <c r="N79" s="7"/>
      <c r="O79" s="7">
        <v>295235658182</v>
      </c>
      <c r="P79" s="7"/>
      <c r="Q79" s="7">
        <f t="shared" si="3"/>
        <v>-643055906</v>
      </c>
    </row>
    <row r="80" spans="1:19">
      <c r="A80" s="1" t="s">
        <v>105</v>
      </c>
      <c r="C80" s="7">
        <v>56056136</v>
      </c>
      <c r="D80" s="7"/>
      <c r="E80" s="7">
        <v>274155201794</v>
      </c>
      <c r="F80" s="7"/>
      <c r="G80" s="7">
        <v>282067811277</v>
      </c>
      <c r="H80" s="7"/>
      <c r="I80" s="7">
        <f t="shared" si="2"/>
        <v>-7912609483</v>
      </c>
      <c r="J80" s="7"/>
      <c r="K80" s="7">
        <v>56056136</v>
      </c>
      <c r="L80" s="7"/>
      <c r="M80" s="7">
        <v>274155201794</v>
      </c>
      <c r="N80" s="7"/>
      <c r="O80" s="7">
        <v>361082460903</v>
      </c>
      <c r="P80" s="7"/>
      <c r="Q80" s="7">
        <f t="shared" si="3"/>
        <v>-86927259109</v>
      </c>
    </row>
    <row r="81" spans="1:17">
      <c r="A81" s="1" t="s">
        <v>99</v>
      </c>
      <c r="C81" s="7">
        <v>90637545</v>
      </c>
      <c r="D81" s="7"/>
      <c r="E81" s="7">
        <v>483827611130</v>
      </c>
      <c r="F81" s="7"/>
      <c r="G81" s="7">
        <v>526173789386</v>
      </c>
      <c r="H81" s="7"/>
      <c r="I81" s="7">
        <f t="shared" si="2"/>
        <v>-42346178256</v>
      </c>
      <c r="J81" s="7"/>
      <c r="K81" s="7">
        <v>90637545</v>
      </c>
      <c r="L81" s="7"/>
      <c r="M81" s="7">
        <v>483827611130</v>
      </c>
      <c r="N81" s="7"/>
      <c r="O81" s="7">
        <v>656468907744</v>
      </c>
      <c r="P81" s="7"/>
      <c r="Q81" s="7">
        <f t="shared" si="3"/>
        <v>-172641296614</v>
      </c>
    </row>
    <row r="82" spans="1:17">
      <c r="A82" s="1" t="s">
        <v>51</v>
      </c>
      <c r="C82" s="7">
        <v>100963864</v>
      </c>
      <c r="D82" s="7"/>
      <c r="E82" s="7">
        <v>679458383392</v>
      </c>
      <c r="F82" s="7"/>
      <c r="G82" s="7">
        <v>783836037561</v>
      </c>
      <c r="H82" s="7"/>
      <c r="I82" s="7">
        <f t="shared" si="2"/>
        <v>-104377654169</v>
      </c>
      <c r="J82" s="7"/>
      <c r="K82" s="7">
        <v>100963864</v>
      </c>
      <c r="L82" s="7"/>
      <c r="M82" s="7">
        <v>679458383392</v>
      </c>
      <c r="N82" s="7"/>
      <c r="O82" s="7">
        <v>406177624872</v>
      </c>
      <c r="P82" s="7"/>
      <c r="Q82" s="7">
        <f t="shared" si="3"/>
        <v>273280758520</v>
      </c>
    </row>
    <row r="83" spans="1:17">
      <c r="A83" s="1" t="s">
        <v>40</v>
      </c>
      <c r="C83" s="7">
        <v>101931034</v>
      </c>
      <c r="D83" s="7"/>
      <c r="E83" s="7">
        <v>582616129999</v>
      </c>
      <c r="F83" s="7"/>
      <c r="G83" s="7">
        <v>566875696687</v>
      </c>
      <c r="H83" s="7"/>
      <c r="I83" s="7">
        <f t="shared" si="2"/>
        <v>15740433312</v>
      </c>
      <c r="J83" s="7"/>
      <c r="K83" s="7">
        <v>101931034</v>
      </c>
      <c r="L83" s="7"/>
      <c r="M83" s="7">
        <v>582616129999</v>
      </c>
      <c r="N83" s="7"/>
      <c r="O83" s="7">
        <v>446254580080</v>
      </c>
      <c r="P83" s="7"/>
      <c r="Q83" s="7">
        <f t="shared" si="3"/>
        <v>136361549919</v>
      </c>
    </row>
    <row r="84" spans="1:17">
      <c r="A84" s="1" t="s">
        <v>82</v>
      </c>
      <c r="C84" s="7">
        <v>54699508</v>
      </c>
      <c r="D84" s="7"/>
      <c r="E84" s="7">
        <v>268607786881</v>
      </c>
      <c r="F84" s="7"/>
      <c r="G84" s="7">
        <v>282908160960</v>
      </c>
      <c r="H84" s="7"/>
      <c r="I84" s="7">
        <f t="shared" si="2"/>
        <v>-14300374079</v>
      </c>
      <c r="J84" s="7"/>
      <c r="K84" s="7">
        <v>54699508</v>
      </c>
      <c r="L84" s="7"/>
      <c r="M84" s="7">
        <v>268607786881</v>
      </c>
      <c r="N84" s="7"/>
      <c r="O84" s="7">
        <v>305725708135</v>
      </c>
      <c r="P84" s="7"/>
      <c r="Q84" s="7">
        <f t="shared" si="3"/>
        <v>-37117921254</v>
      </c>
    </row>
    <row r="85" spans="1:17">
      <c r="A85" s="1" t="s">
        <v>87</v>
      </c>
      <c r="C85" s="7">
        <v>1521275</v>
      </c>
      <c r="D85" s="7"/>
      <c r="E85" s="7">
        <v>32134747542</v>
      </c>
      <c r="F85" s="7"/>
      <c r="G85" s="7">
        <v>29988574723</v>
      </c>
      <c r="H85" s="7"/>
      <c r="I85" s="7">
        <f t="shared" si="2"/>
        <v>2146172819</v>
      </c>
      <c r="J85" s="7"/>
      <c r="K85" s="7">
        <v>1521275</v>
      </c>
      <c r="L85" s="7"/>
      <c r="M85" s="7">
        <v>32134747542</v>
      </c>
      <c r="N85" s="7"/>
      <c r="O85" s="7">
        <v>34069503556</v>
      </c>
      <c r="P85" s="7"/>
      <c r="Q85" s="7">
        <f t="shared" si="3"/>
        <v>-1934756014</v>
      </c>
    </row>
    <row r="86" spans="1:17">
      <c r="A86" s="1" t="s">
        <v>21</v>
      </c>
      <c r="C86" s="7">
        <v>24900000</v>
      </c>
      <c r="D86" s="7"/>
      <c r="E86" s="7">
        <v>102101360625</v>
      </c>
      <c r="F86" s="7"/>
      <c r="G86" s="7">
        <v>113586216705</v>
      </c>
      <c r="H86" s="7"/>
      <c r="I86" s="7">
        <f t="shared" si="2"/>
        <v>-11484856080</v>
      </c>
      <c r="J86" s="7"/>
      <c r="K86" s="7">
        <v>24900000</v>
      </c>
      <c r="L86" s="7"/>
      <c r="M86" s="7">
        <v>102101360625</v>
      </c>
      <c r="N86" s="7"/>
      <c r="O86" s="7">
        <v>110674477590</v>
      </c>
      <c r="P86" s="7"/>
      <c r="Q86" s="7">
        <f t="shared" si="3"/>
        <v>-8573116965</v>
      </c>
    </row>
    <row r="87" spans="1:17">
      <c r="A87" s="1" t="s">
        <v>47</v>
      </c>
      <c r="C87" s="7">
        <v>39087605</v>
      </c>
      <c r="D87" s="7"/>
      <c r="E87" s="7">
        <v>196995021113</v>
      </c>
      <c r="F87" s="7"/>
      <c r="G87" s="7">
        <v>209545683392</v>
      </c>
      <c r="H87" s="7"/>
      <c r="I87" s="7">
        <f t="shared" si="2"/>
        <v>-12550662279</v>
      </c>
      <c r="J87" s="7"/>
      <c r="K87" s="7">
        <v>39087605</v>
      </c>
      <c r="L87" s="7"/>
      <c r="M87" s="7">
        <v>196995021113</v>
      </c>
      <c r="N87" s="7"/>
      <c r="O87" s="7">
        <v>274705088638</v>
      </c>
      <c r="P87" s="7"/>
      <c r="Q87" s="7">
        <f t="shared" si="3"/>
        <v>-77710067525</v>
      </c>
    </row>
    <row r="88" spans="1:17">
      <c r="A88" s="1" t="s">
        <v>86</v>
      </c>
      <c r="C88" s="7">
        <v>21900000</v>
      </c>
      <c r="D88" s="7"/>
      <c r="E88" s="7">
        <v>421025901300</v>
      </c>
      <c r="F88" s="7"/>
      <c r="G88" s="7">
        <v>429516082350</v>
      </c>
      <c r="H88" s="7"/>
      <c r="I88" s="7">
        <f t="shared" si="2"/>
        <v>-8490181050</v>
      </c>
      <c r="J88" s="7"/>
      <c r="K88" s="7">
        <v>21900000</v>
      </c>
      <c r="L88" s="7"/>
      <c r="M88" s="7">
        <v>421025901300</v>
      </c>
      <c r="N88" s="7"/>
      <c r="O88" s="7">
        <v>626314125157</v>
      </c>
      <c r="P88" s="7"/>
      <c r="Q88" s="7">
        <f t="shared" si="3"/>
        <v>-205288223857</v>
      </c>
    </row>
    <row r="89" spans="1:17">
      <c r="A89" s="1" t="s">
        <v>42</v>
      </c>
      <c r="C89" s="7">
        <v>375100</v>
      </c>
      <c r="D89" s="7"/>
      <c r="E89" s="7">
        <v>1179995509862</v>
      </c>
      <c r="F89" s="7"/>
      <c r="G89" s="7">
        <v>1093746808371</v>
      </c>
      <c r="H89" s="7"/>
      <c r="I89" s="7">
        <f t="shared" si="2"/>
        <v>86248701491</v>
      </c>
      <c r="J89" s="7"/>
      <c r="K89" s="7">
        <v>375100</v>
      </c>
      <c r="L89" s="7"/>
      <c r="M89" s="7">
        <v>1179995509862</v>
      </c>
      <c r="N89" s="7"/>
      <c r="O89" s="7">
        <v>1177076758767</v>
      </c>
      <c r="P89" s="7"/>
      <c r="Q89" s="7">
        <f t="shared" si="3"/>
        <v>2918751095</v>
      </c>
    </row>
    <row r="90" spans="1:17">
      <c r="A90" s="1" t="s">
        <v>59</v>
      </c>
      <c r="C90" s="7">
        <v>117673324</v>
      </c>
      <c r="D90" s="7"/>
      <c r="E90" s="7">
        <v>225758213703</v>
      </c>
      <c r="F90" s="7"/>
      <c r="G90" s="7">
        <v>227732799460</v>
      </c>
      <c r="H90" s="7"/>
      <c r="I90" s="7">
        <f t="shared" si="2"/>
        <v>-1974585757</v>
      </c>
      <c r="J90" s="7"/>
      <c r="K90" s="7">
        <v>117673324</v>
      </c>
      <c r="L90" s="7"/>
      <c r="M90" s="7">
        <v>225758213703</v>
      </c>
      <c r="N90" s="7"/>
      <c r="O90" s="7">
        <v>222755075833</v>
      </c>
      <c r="P90" s="7"/>
      <c r="Q90" s="7">
        <f t="shared" si="3"/>
        <v>3003137870</v>
      </c>
    </row>
    <row r="91" spans="1:17">
      <c r="A91" s="1" t="s">
        <v>31</v>
      </c>
      <c r="C91" s="7">
        <v>13567513</v>
      </c>
      <c r="D91" s="7"/>
      <c r="E91" s="7">
        <v>2004541047419</v>
      </c>
      <c r="F91" s="7"/>
      <c r="G91" s="7">
        <v>2353309341076</v>
      </c>
      <c r="H91" s="7"/>
      <c r="I91" s="7">
        <f t="shared" si="2"/>
        <v>-348768293657</v>
      </c>
      <c r="J91" s="7"/>
      <c r="K91" s="7">
        <v>13567513</v>
      </c>
      <c r="L91" s="7"/>
      <c r="M91" s="7">
        <v>2004541047419</v>
      </c>
      <c r="N91" s="7"/>
      <c r="O91" s="7">
        <v>2509587558028</v>
      </c>
      <c r="P91" s="7"/>
      <c r="Q91" s="7">
        <f t="shared" si="3"/>
        <v>-505046510609</v>
      </c>
    </row>
    <row r="92" spans="1:17">
      <c r="A92" s="1" t="s">
        <v>61</v>
      </c>
      <c r="C92" s="7">
        <v>11359792</v>
      </c>
      <c r="D92" s="7"/>
      <c r="E92" s="7">
        <v>66172299252</v>
      </c>
      <c r="F92" s="7"/>
      <c r="G92" s="7">
        <v>69334115598</v>
      </c>
      <c r="H92" s="7"/>
      <c r="I92" s="7">
        <f t="shared" si="2"/>
        <v>-3161816346</v>
      </c>
      <c r="J92" s="7"/>
      <c r="K92" s="7">
        <v>11359792</v>
      </c>
      <c r="L92" s="7"/>
      <c r="M92" s="7">
        <v>66172299252</v>
      </c>
      <c r="N92" s="7"/>
      <c r="O92" s="7">
        <v>63462170955</v>
      </c>
      <c r="P92" s="7"/>
      <c r="Q92" s="7">
        <f t="shared" si="3"/>
        <v>2710128297</v>
      </c>
    </row>
    <row r="93" spans="1:17">
      <c r="A93" s="1" t="s">
        <v>65</v>
      </c>
      <c r="C93" s="7">
        <v>106490755</v>
      </c>
      <c r="D93" s="7"/>
      <c r="E93" s="7">
        <v>751585658555</v>
      </c>
      <c r="F93" s="7"/>
      <c r="G93" s="7">
        <v>817217082259</v>
      </c>
      <c r="H93" s="7"/>
      <c r="I93" s="7">
        <f t="shared" si="2"/>
        <v>-65631423704</v>
      </c>
      <c r="J93" s="7"/>
      <c r="K93" s="7">
        <v>106490755</v>
      </c>
      <c r="L93" s="7"/>
      <c r="M93" s="7">
        <v>751585658555</v>
      </c>
      <c r="N93" s="7"/>
      <c r="O93" s="7">
        <v>797352410235</v>
      </c>
      <c r="P93" s="7"/>
      <c r="Q93" s="7">
        <f t="shared" si="3"/>
        <v>-45766751680</v>
      </c>
    </row>
    <row r="94" spans="1:17">
      <c r="A94" s="1" t="s">
        <v>106</v>
      </c>
      <c r="C94" s="7">
        <v>1999315</v>
      </c>
      <c r="D94" s="7"/>
      <c r="E94" s="7">
        <v>46088248366</v>
      </c>
      <c r="F94" s="7"/>
      <c r="G94" s="7">
        <v>45511896834</v>
      </c>
      <c r="H94" s="7"/>
      <c r="I94" s="7">
        <f t="shared" si="2"/>
        <v>576351532</v>
      </c>
      <c r="J94" s="7"/>
      <c r="K94" s="7">
        <v>1999315</v>
      </c>
      <c r="L94" s="7"/>
      <c r="M94" s="7">
        <v>46088248366</v>
      </c>
      <c r="N94" s="7"/>
      <c r="O94" s="7">
        <v>62941562179</v>
      </c>
      <c r="P94" s="7"/>
      <c r="Q94" s="7">
        <f t="shared" si="3"/>
        <v>-16853313813</v>
      </c>
    </row>
    <row r="95" spans="1:17">
      <c r="A95" s="1" t="s">
        <v>16</v>
      </c>
      <c r="C95" s="7">
        <v>94154476</v>
      </c>
      <c r="D95" s="7"/>
      <c r="E95" s="7">
        <v>208340815787</v>
      </c>
      <c r="F95" s="7"/>
      <c r="G95" s="7">
        <v>230054683381</v>
      </c>
      <c r="H95" s="7"/>
      <c r="I95" s="7">
        <f t="shared" si="2"/>
        <v>-21713867594</v>
      </c>
      <c r="J95" s="7"/>
      <c r="K95" s="7">
        <v>94154476</v>
      </c>
      <c r="L95" s="7"/>
      <c r="M95" s="7">
        <v>208340815787</v>
      </c>
      <c r="N95" s="7"/>
      <c r="O95" s="7">
        <v>229212335737</v>
      </c>
      <c r="P95" s="7"/>
      <c r="Q95" s="7">
        <f t="shared" si="3"/>
        <v>-20871519950</v>
      </c>
    </row>
    <row r="96" spans="1:17">
      <c r="A96" s="1" t="s">
        <v>38</v>
      </c>
      <c r="C96" s="7">
        <v>31619307</v>
      </c>
      <c r="D96" s="7"/>
      <c r="E96" s="7">
        <v>742718597274</v>
      </c>
      <c r="F96" s="7"/>
      <c r="G96" s="7">
        <v>732031998752</v>
      </c>
      <c r="H96" s="7"/>
      <c r="I96" s="7">
        <f t="shared" si="2"/>
        <v>10686598522</v>
      </c>
      <c r="J96" s="7"/>
      <c r="K96" s="7">
        <v>31619307</v>
      </c>
      <c r="L96" s="7"/>
      <c r="M96" s="7">
        <v>742718597274</v>
      </c>
      <c r="N96" s="7"/>
      <c r="O96" s="7">
        <v>1162010433400</v>
      </c>
      <c r="P96" s="7"/>
      <c r="Q96" s="7">
        <f t="shared" si="3"/>
        <v>-419291836126</v>
      </c>
    </row>
    <row r="97" spans="1:19">
      <c r="A97" s="1" t="s">
        <v>18</v>
      </c>
      <c r="C97" s="7">
        <v>141275283</v>
      </c>
      <c r="D97" s="7"/>
      <c r="E97" s="7">
        <v>286767647325</v>
      </c>
      <c r="F97" s="7"/>
      <c r="G97" s="7">
        <v>289030349092</v>
      </c>
      <c r="H97" s="7"/>
      <c r="I97" s="7">
        <f t="shared" si="2"/>
        <v>-2262701767</v>
      </c>
      <c r="J97" s="7"/>
      <c r="K97" s="7">
        <v>141275283</v>
      </c>
      <c r="L97" s="7"/>
      <c r="M97" s="7">
        <v>286767647325</v>
      </c>
      <c r="N97" s="7"/>
      <c r="O97" s="7">
        <v>268000397536</v>
      </c>
      <c r="P97" s="7"/>
      <c r="Q97" s="7">
        <f t="shared" si="3"/>
        <v>18767249789</v>
      </c>
    </row>
    <row r="98" spans="1:19">
      <c r="A98" s="1" t="s">
        <v>76</v>
      </c>
      <c r="C98" s="7">
        <v>11481221</v>
      </c>
      <c r="D98" s="7"/>
      <c r="E98" s="7">
        <v>730996740429</v>
      </c>
      <c r="F98" s="7"/>
      <c r="G98" s="7">
        <v>719697961772</v>
      </c>
      <c r="H98" s="7"/>
      <c r="I98" s="7">
        <f t="shared" si="2"/>
        <v>11298778657</v>
      </c>
      <c r="J98" s="7"/>
      <c r="K98" s="7">
        <v>11481221</v>
      </c>
      <c r="L98" s="7"/>
      <c r="M98" s="7">
        <v>730996740429</v>
      </c>
      <c r="N98" s="7"/>
      <c r="O98" s="7">
        <v>740469453850</v>
      </c>
      <c r="P98" s="7"/>
      <c r="Q98" s="7">
        <f t="shared" si="3"/>
        <v>-9472713421</v>
      </c>
    </row>
    <row r="99" spans="1:19">
      <c r="A99" s="1" t="s">
        <v>57</v>
      </c>
      <c r="C99" s="7">
        <v>8831842</v>
      </c>
      <c r="D99" s="7"/>
      <c r="E99" s="7">
        <v>39348789164</v>
      </c>
      <c r="F99" s="7"/>
      <c r="G99" s="7">
        <v>37828572750</v>
      </c>
      <c r="H99" s="7"/>
      <c r="I99" s="7">
        <f t="shared" si="2"/>
        <v>1520216414</v>
      </c>
      <c r="J99" s="7"/>
      <c r="K99" s="7">
        <v>8831842</v>
      </c>
      <c r="L99" s="7"/>
      <c r="M99" s="7">
        <v>39348789164</v>
      </c>
      <c r="N99" s="7"/>
      <c r="O99" s="7">
        <v>27813324724</v>
      </c>
      <c r="P99" s="7"/>
      <c r="Q99" s="7">
        <f t="shared" si="3"/>
        <v>11535464440</v>
      </c>
    </row>
    <row r="100" spans="1:19">
      <c r="A100" s="1" t="s">
        <v>71</v>
      </c>
      <c r="C100" s="7">
        <v>4406736</v>
      </c>
      <c r="D100" s="7"/>
      <c r="E100" s="7">
        <v>640650453417</v>
      </c>
      <c r="F100" s="7"/>
      <c r="G100" s="7">
        <v>653083998209</v>
      </c>
      <c r="H100" s="7"/>
      <c r="I100" s="7">
        <f t="shared" si="2"/>
        <v>-12433544792</v>
      </c>
      <c r="J100" s="7"/>
      <c r="K100" s="7">
        <v>4406736</v>
      </c>
      <c r="L100" s="7"/>
      <c r="M100" s="7">
        <v>640650453417</v>
      </c>
      <c r="N100" s="7"/>
      <c r="O100" s="7">
        <v>579323230586</v>
      </c>
      <c r="P100" s="7"/>
      <c r="Q100" s="7">
        <f>M100-O100</f>
        <v>61327222831</v>
      </c>
    </row>
    <row r="101" spans="1:19">
      <c r="A101" s="1" t="s">
        <v>95</v>
      </c>
      <c r="C101" s="7">
        <v>35615076</v>
      </c>
      <c r="D101" s="7"/>
      <c r="E101" s="7">
        <v>309423673442</v>
      </c>
      <c r="F101" s="7"/>
      <c r="G101" s="7">
        <v>331373636547</v>
      </c>
      <c r="H101" s="7"/>
      <c r="I101" s="7">
        <f t="shared" si="2"/>
        <v>-21949963105</v>
      </c>
      <c r="J101" s="7"/>
      <c r="K101" s="7">
        <v>35615076</v>
      </c>
      <c r="L101" s="7"/>
      <c r="M101" s="7">
        <v>309423673442</v>
      </c>
      <c r="N101" s="7"/>
      <c r="O101" s="7">
        <v>406932090010</v>
      </c>
      <c r="P101" s="7"/>
      <c r="Q101" s="7">
        <f t="shared" si="3"/>
        <v>-97508416568</v>
      </c>
    </row>
    <row r="102" spans="1:19">
      <c r="A102" s="1" t="s">
        <v>17</v>
      </c>
      <c r="C102" s="7">
        <v>28581169</v>
      </c>
      <c r="D102" s="7"/>
      <c r="E102" s="7">
        <v>103501677534</v>
      </c>
      <c r="F102" s="7"/>
      <c r="G102" s="7">
        <v>105632510863</v>
      </c>
      <c r="H102" s="7"/>
      <c r="I102" s="7">
        <f t="shared" si="2"/>
        <v>-2130833329</v>
      </c>
      <c r="J102" s="7"/>
      <c r="K102" s="7">
        <v>28581169</v>
      </c>
      <c r="L102" s="7"/>
      <c r="M102" s="7">
        <v>103501677534</v>
      </c>
      <c r="N102" s="7"/>
      <c r="O102" s="7">
        <v>105502008904</v>
      </c>
      <c r="P102" s="7"/>
      <c r="Q102" s="7">
        <f t="shared" si="3"/>
        <v>-2000331370</v>
      </c>
    </row>
    <row r="103" spans="1:19">
      <c r="A103" s="1" t="s">
        <v>48</v>
      </c>
      <c r="C103" s="7">
        <v>4400000</v>
      </c>
      <c r="D103" s="7"/>
      <c r="E103" s="7">
        <v>58215544200</v>
      </c>
      <c r="F103" s="7"/>
      <c r="G103" s="7">
        <v>60533668800</v>
      </c>
      <c r="H103" s="7"/>
      <c r="I103" s="7">
        <f t="shared" si="2"/>
        <v>-2318124600</v>
      </c>
      <c r="J103" s="7"/>
      <c r="K103" s="7">
        <v>4400000</v>
      </c>
      <c r="L103" s="7"/>
      <c r="M103" s="7">
        <v>58215544200</v>
      </c>
      <c r="N103" s="7"/>
      <c r="O103" s="7">
        <v>53992981152</v>
      </c>
      <c r="P103" s="7"/>
      <c r="Q103" s="7">
        <f t="shared" si="3"/>
        <v>4222563048</v>
      </c>
    </row>
    <row r="104" spans="1:19">
      <c r="A104" s="1" t="s">
        <v>107</v>
      </c>
      <c r="C104" s="7">
        <v>1812550</v>
      </c>
      <c r="D104" s="7"/>
      <c r="E104" s="7">
        <v>19098712471</v>
      </c>
      <c r="F104" s="7"/>
      <c r="G104" s="7">
        <v>19206818391</v>
      </c>
      <c r="H104" s="7"/>
      <c r="I104" s="7">
        <f t="shared" si="2"/>
        <v>-108105920</v>
      </c>
      <c r="J104" s="7"/>
      <c r="K104" s="7">
        <v>1812550</v>
      </c>
      <c r="L104" s="7"/>
      <c r="M104" s="7">
        <v>19098712471</v>
      </c>
      <c r="N104" s="7"/>
      <c r="O104" s="7">
        <v>21152724944</v>
      </c>
      <c r="P104" s="7"/>
      <c r="Q104" s="7">
        <f t="shared" si="3"/>
        <v>-2054012473</v>
      </c>
    </row>
    <row r="105" spans="1:19">
      <c r="A105" s="1" t="s">
        <v>45</v>
      </c>
      <c r="C105" s="7">
        <v>4300</v>
      </c>
      <c r="D105" s="7"/>
      <c r="E105" s="7">
        <v>13568365216</v>
      </c>
      <c r="F105" s="7"/>
      <c r="G105" s="7">
        <v>12550418841</v>
      </c>
      <c r="H105" s="7"/>
      <c r="I105" s="7">
        <f t="shared" si="2"/>
        <v>1017946375</v>
      </c>
      <c r="J105" s="7"/>
      <c r="K105" s="7">
        <v>4300</v>
      </c>
      <c r="L105" s="7"/>
      <c r="M105" s="7">
        <v>13568365216</v>
      </c>
      <c r="N105" s="7"/>
      <c r="O105" s="7">
        <v>13502292410</v>
      </c>
      <c r="P105" s="7"/>
      <c r="Q105" s="7">
        <f t="shared" si="3"/>
        <v>66072806</v>
      </c>
    </row>
    <row r="106" spans="1:19">
      <c r="A106" s="1" t="s">
        <v>32</v>
      </c>
      <c r="C106" s="7">
        <v>22604504</v>
      </c>
      <c r="D106" s="7"/>
      <c r="E106" s="7">
        <v>397269727317</v>
      </c>
      <c r="F106" s="7"/>
      <c r="G106" s="7">
        <v>392551025804</v>
      </c>
      <c r="H106" s="7"/>
      <c r="I106" s="7">
        <f t="shared" si="2"/>
        <v>4718701513</v>
      </c>
      <c r="J106" s="7"/>
      <c r="K106" s="7">
        <v>22604504</v>
      </c>
      <c r="L106" s="7"/>
      <c r="M106" s="7">
        <v>397269727317</v>
      </c>
      <c r="N106" s="7"/>
      <c r="O106" s="7">
        <v>400640228397</v>
      </c>
      <c r="P106" s="7"/>
      <c r="Q106" s="7">
        <f t="shared" si="3"/>
        <v>-3370501080</v>
      </c>
    </row>
    <row r="107" spans="1:19">
      <c r="A107" s="1" t="s">
        <v>138</v>
      </c>
      <c r="C107" s="7">
        <v>135677</v>
      </c>
      <c r="D107" s="7"/>
      <c r="E107" s="7">
        <v>128492674420</v>
      </c>
      <c r="F107" s="7"/>
      <c r="G107" s="7">
        <v>128625613781</v>
      </c>
      <c r="H107" s="7"/>
      <c r="I107" s="7">
        <f t="shared" si="2"/>
        <v>-132939361</v>
      </c>
      <c r="J107" s="7"/>
      <c r="K107" s="7">
        <v>135677</v>
      </c>
      <c r="L107" s="7"/>
      <c r="M107" s="7">
        <v>128492674420</v>
      </c>
      <c r="N107" s="7"/>
      <c r="O107" s="7">
        <v>127563515400</v>
      </c>
      <c r="P107" s="7"/>
      <c r="Q107" s="7">
        <f t="shared" si="3"/>
        <v>929159020</v>
      </c>
    </row>
    <row r="108" spans="1:19">
      <c r="A108" s="1" t="s">
        <v>140</v>
      </c>
      <c r="C108" s="7">
        <v>47913</v>
      </c>
      <c r="D108" s="7"/>
      <c r="E108" s="7">
        <v>47472697883</v>
      </c>
      <c r="F108" s="7"/>
      <c r="G108" s="7">
        <v>47506709947</v>
      </c>
      <c r="H108" s="7"/>
      <c r="I108" s="7">
        <f t="shared" si="2"/>
        <v>-34012064</v>
      </c>
      <c r="J108" s="7"/>
      <c r="K108" s="7">
        <v>47913</v>
      </c>
      <c r="L108" s="7"/>
      <c r="M108" s="7">
        <v>47472697883</v>
      </c>
      <c r="N108" s="7"/>
      <c r="O108" s="7">
        <v>44962032695</v>
      </c>
      <c r="P108" s="7"/>
      <c r="Q108" s="7">
        <f t="shared" si="3"/>
        <v>2510665188</v>
      </c>
    </row>
    <row r="109" spans="1:19">
      <c r="A109" s="1" t="s">
        <v>146</v>
      </c>
      <c r="C109" s="7">
        <v>51121</v>
      </c>
      <c r="D109" s="7"/>
      <c r="E109" s="7">
        <v>45816558643</v>
      </c>
      <c r="F109" s="7"/>
      <c r="G109" s="7">
        <v>45775904258</v>
      </c>
      <c r="H109" s="7"/>
      <c r="I109" s="7">
        <f t="shared" si="2"/>
        <v>40654385</v>
      </c>
      <c r="J109" s="7"/>
      <c r="K109" s="7">
        <v>51121</v>
      </c>
      <c r="L109" s="7"/>
      <c r="M109" s="7">
        <v>45816558643</v>
      </c>
      <c r="N109" s="7"/>
      <c r="O109" s="7">
        <v>45775904258</v>
      </c>
      <c r="P109" s="7"/>
      <c r="Q109" s="7">
        <f t="shared" si="3"/>
        <v>40654385</v>
      </c>
    </row>
    <row r="110" spans="1:19">
      <c r="A110" s="1" t="s">
        <v>143</v>
      </c>
      <c r="C110" s="7">
        <v>170000</v>
      </c>
      <c r="D110" s="7"/>
      <c r="E110" s="7">
        <v>160382925325</v>
      </c>
      <c r="F110" s="7"/>
      <c r="G110" s="7">
        <v>162228643181</v>
      </c>
      <c r="H110" s="7"/>
      <c r="I110" s="7">
        <f t="shared" si="2"/>
        <v>-1845717856</v>
      </c>
      <c r="J110" s="7"/>
      <c r="K110" s="7">
        <v>170000</v>
      </c>
      <c r="L110" s="7"/>
      <c r="M110" s="7">
        <v>160382925325</v>
      </c>
      <c r="N110" s="7"/>
      <c r="O110" s="7">
        <v>158501144414</v>
      </c>
      <c r="P110" s="7"/>
      <c r="Q110" s="7">
        <f t="shared" si="3"/>
        <v>1881780911</v>
      </c>
    </row>
    <row r="111" spans="1:19">
      <c r="A111" s="1" t="s">
        <v>149</v>
      </c>
      <c r="C111" s="7">
        <v>82818</v>
      </c>
      <c r="D111" s="7"/>
      <c r="E111" s="7">
        <v>81087311300</v>
      </c>
      <c r="F111" s="7"/>
      <c r="G111" s="7">
        <v>80015031734</v>
      </c>
      <c r="H111" s="7"/>
      <c r="I111" s="7">
        <f t="shared" si="2"/>
        <v>1072279566</v>
      </c>
      <c r="J111" s="7"/>
      <c r="K111" s="7">
        <v>82818</v>
      </c>
      <c r="L111" s="7"/>
      <c r="M111" s="7">
        <v>81087311300</v>
      </c>
      <c r="N111" s="7"/>
      <c r="O111" s="7">
        <v>80015031734</v>
      </c>
      <c r="P111" s="7"/>
      <c r="Q111" s="7">
        <f t="shared" si="3"/>
        <v>1072279566</v>
      </c>
    </row>
    <row r="112" spans="1:19">
      <c r="A112" s="1" t="s">
        <v>132</v>
      </c>
      <c r="C112" s="7">
        <v>105566</v>
      </c>
      <c r="D112" s="7"/>
      <c r="E112" s="7">
        <v>86341558395</v>
      </c>
      <c r="F112" s="7"/>
      <c r="G112" s="7">
        <v>88743524132</v>
      </c>
      <c r="H112" s="7"/>
      <c r="I112" s="7">
        <f t="shared" si="2"/>
        <v>-2401965737</v>
      </c>
      <c r="J112" s="7"/>
      <c r="K112" s="7">
        <v>105566</v>
      </c>
      <c r="L112" s="7"/>
      <c r="M112" s="7">
        <v>86341558395</v>
      </c>
      <c r="N112" s="7"/>
      <c r="O112" s="7">
        <v>81692242696</v>
      </c>
      <c r="P112" s="7"/>
      <c r="Q112" s="7">
        <f t="shared" si="3"/>
        <v>4649315699</v>
      </c>
      <c r="S112" s="7"/>
    </row>
    <row r="113" spans="1:19">
      <c r="A113" s="1" t="s">
        <v>115</v>
      </c>
      <c r="C113" s="7" t="s">
        <v>115</v>
      </c>
      <c r="D113" s="7"/>
      <c r="E113" s="15">
        <f>SUM(E8:E112)</f>
        <v>42859559882777</v>
      </c>
      <c r="F113" s="7"/>
      <c r="G113" s="15">
        <f>SUM(G8:G112)</f>
        <v>43912807555442</v>
      </c>
      <c r="H113" s="7"/>
      <c r="I113" s="15">
        <f>SUM(I8:I112)</f>
        <v>-1053247672665</v>
      </c>
      <c r="J113" s="7"/>
      <c r="K113" s="7" t="s">
        <v>115</v>
      </c>
      <c r="L113" s="7"/>
      <c r="M113" s="15">
        <f>SUM(M8:M112)</f>
        <v>42851547011205</v>
      </c>
      <c r="N113" s="7"/>
      <c r="O113" s="15">
        <f>SUM(O8:O112)</f>
        <v>48229057536977</v>
      </c>
      <c r="P113" s="7"/>
      <c r="Q113" s="15">
        <f>SUM(Q8:Q112)</f>
        <v>-5377510525772</v>
      </c>
      <c r="S113" s="3"/>
    </row>
    <row r="114" spans="1:19">
      <c r="I114" s="14"/>
      <c r="J114" s="14"/>
      <c r="K114" s="14"/>
      <c r="L114" s="14"/>
      <c r="M114" s="14"/>
      <c r="N114" s="14"/>
      <c r="O114" s="14"/>
      <c r="P114" s="14"/>
      <c r="Q114" s="14"/>
      <c r="S114" s="3"/>
    </row>
    <row r="115" spans="1:19">
      <c r="G115" s="3"/>
    </row>
    <row r="116" spans="1:19">
      <c r="G116" s="3"/>
      <c r="I116" s="3"/>
    </row>
    <row r="118" spans="1:19">
      <c r="I118" s="14"/>
      <c r="J118" s="14"/>
      <c r="K118" s="14"/>
      <c r="L118" s="14"/>
      <c r="M118" s="14"/>
      <c r="N118" s="14"/>
      <c r="O118" s="14"/>
      <c r="P118" s="14"/>
      <c r="Q118" s="14"/>
    </row>
  </sheetData>
  <autoFilter ref="A7:A113" xr:uid="{00000000-0001-0000-0800-000000000000}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23"/>
  <sheetViews>
    <sheetView rightToLeft="1" topLeftCell="A82" workbookViewId="0">
      <selection activeCell="I89" sqref="I89:I93"/>
    </sheetView>
  </sheetViews>
  <sheetFormatPr defaultRowHeight="24"/>
  <cols>
    <col min="1" max="1" width="35.710937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25" style="1" customWidth="1"/>
    <col min="20" max="16384" width="9.140625" style="1"/>
  </cols>
  <sheetData>
    <row r="2" spans="1:17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>
      <c r="A3" s="20" t="s">
        <v>171</v>
      </c>
      <c r="B3" s="20" t="s">
        <v>171</v>
      </c>
      <c r="C3" s="20" t="s">
        <v>171</v>
      </c>
      <c r="D3" s="20" t="s">
        <v>171</v>
      </c>
      <c r="E3" s="20" t="s">
        <v>171</v>
      </c>
      <c r="F3" s="20" t="s">
        <v>171</v>
      </c>
      <c r="G3" s="20" t="s">
        <v>171</v>
      </c>
      <c r="H3" s="20" t="s">
        <v>171</v>
      </c>
      <c r="I3" s="20" t="s">
        <v>171</v>
      </c>
      <c r="J3" s="20" t="s">
        <v>171</v>
      </c>
      <c r="K3" s="20" t="s">
        <v>171</v>
      </c>
      <c r="L3" s="20" t="s">
        <v>171</v>
      </c>
      <c r="M3" s="20" t="s">
        <v>171</v>
      </c>
      <c r="N3" s="20" t="s">
        <v>171</v>
      </c>
      <c r="O3" s="20" t="s">
        <v>171</v>
      </c>
      <c r="P3" s="20" t="s">
        <v>171</v>
      </c>
      <c r="Q3" s="20" t="s">
        <v>171</v>
      </c>
    </row>
    <row r="4" spans="1:17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>
      <c r="A6" s="19" t="s">
        <v>3</v>
      </c>
      <c r="C6" s="19" t="s">
        <v>173</v>
      </c>
      <c r="D6" s="19" t="s">
        <v>173</v>
      </c>
      <c r="E6" s="19" t="s">
        <v>173</v>
      </c>
      <c r="F6" s="19" t="s">
        <v>173</v>
      </c>
      <c r="G6" s="19" t="s">
        <v>173</v>
      </c>
      <c r="H6" s="19" t="s">
        <v>173</v>
      </c>
      <c r="I6" s="19" t="s">
        <v>173</v>
      </c>
      <c r="K6" s="19" t="s">
        <v>174</v>
      </c>
      <c r="L6" s="19" t="s">
        <v>174</v>
      </c>
      <c r="M6" s="19" t="s">
        <v>174</v>
      </c>
      <c r="N6" s="19" t="s">
        <v>174</v>
      </c>
      <c r="O6" s="19" t="s">
        <v>174</v>
      </c>
      <c r="P6" s="19" t="s">
        <v>174</v>
      </c>
      <c r="Q6" s="19" t="s">
        <v>174</v>
      </c>
    </row>
    <row r="7" spans="1:17" ht="24.75">
      <c r="A7" s="19" t="s">
        <v>3</v>
      </c>
      <c r="C7" s="19" t="s">
        <v>7</v>
      </c>
      <c r="E7" s="19" t="s">
        <v>248</v>
      </c>
      <c r="G7" s="19" t="s">
        <v>249</v>
      </c>
      <c r="I7" s="19" t="s">
        <v>251</v>
      </c>
      <c r="K7" s="19" t="s">
        <v>7</v>
      </c>
      <c r="M7" s="19" t="s">
        <v>248</v>
      </c>
      <c r="O7" s="19" t="s">
        <v>249</v>
      </c>
      <c r="Q7" s="19" t="s">
        <v>251</v>
      </c>
    </row>
    <row r="8" spans="1:17">
      <c r="A8" s="1" t="s">
        <v>103</v>
      </c>
      <c r="C8" s="7">
        <v>455195</v>
      </c>
      <c r="D8" s="7"/>
      <c r="E8" s="7">
        <v>36247547442</v>
      </c>
      <c r="F8" s="7"/>
      <c r="G8" s="7">
        <v>44117442466</v>
      </c>
      <c r="H8" s="7"/>
      <c r="I8" s="7">
        <v>-7869895024</v>
      </c>
      <c r="J8" s="7"/>
      <c r="K8" s="7">
        <v>755195</v>
      </c>
      <c r="L8" s="7"/>
      <c r="M8" s="7">
        <v>62669522064</v>
      </c>
      <c r="N8" s="7"/>
      <c r="O8" s="7">
        <v>73193404937</v>
      </c>
      <c r="P8" s="7"/>
      <c r="Q8" s="7">
        <v>-10523882873</v>
      </c>
    </row>
    <row r="9" spans="1:17">
      <c r="A9" s="1" t="s">
        <v>110</v>
      </c>
      <c r="C9" s="7">
        <v>400000</v>
      </c>
      <c r="D9" s="7"/>
      <c r="E9" s="7">
        <v>2247319119</v>
      </c>
      <c r="F9" s="7"/>
      <c r="G9" s="7">
        <v>2213482729</v>
      </c>
      <c r="H9" s="7"/>
      <c r="I9" s="7">
        <v>33836390</v>
      </c>
      <c r="J9" s="7"/>
      <c r="K9" s="7">
        <v>9632000</v>
      </c>
      <c r="L9" s="7"/>
      <c r="M9" s="7">
        <v>49984949846</v>
      </c>
      <c r="N9" s="7"/>
      <c r="O9" s="7">
        <v>53300664078</v>
      </c>
      <c r="P9" s="7"/>
      <c r="Q9" s="7">
        <v>-3315714232</v>
      </c>
    </row>
    <row r="10" spans="1:17">
      <c r="A10" s="1" t="s">
        <v>62</v>
      </c>
      <c r="C10" s="7">
        <v>4400000</v>
      </c>
      <c r="D10" s="7"/>
      <c r="E10" s="7">
        <v>5569463406</v>
      </c>
      <c r="F10" s="7"/>
      <c r="G10" s="7">
        <v>6293189141</v>
      </c>
      <c r="H10" s="7"/>
      <c r="I10" s="7">
        <v>-723725735</v>
      </c>
      <c r="J10" s="7"/>
      <c r="K10" s="7">
        <v>23600000</v>
      </c>
      <c r="L10" s="7"/>
      <c r="M10" s="7">
        <v>31056905780</v>
      </c>
      <c r="N10" s="7"/>
      <c r="O10" s="7">
        <v>33760419081</v>
      </c>
      <c r="P10" s="7"/>
      <c r="Q10" s="7">
        <v>-2703513301</v>
      </c>
    </row>
    <row r="11" spans="1:17">
      <c r="A11" s="1" t="s">
        <v>101</v>
      </c>
      <c r="C11" s="7">
        <v>2588820</v>
      </c>
      <c r="D11" s="7"/>
      <c r="E11" s="7">
        <v>19435147978</v>
      </c>
      <c r="F11" s="7"/>
      <c r="G11" s="7">
        <v>20411639306</v>
      </c>
      <c r="H11" s="7"/>
      <c r="I11" s="7">
        <v>-976491328</v>
      </c>
      <c r="J11" s="7"/>
      <c r="K11" s="7">
        <v>19269437</v>
      </c>
      <c r="L11" s="7"/>
      <c r="M11" s="7">
        <v>138442735663</v>
      </c>
      <c r="N11" s="7"/>
      <c r="O11" s="7">
        <v>152489047396</v>
      </c>
      <c r="P11" s="7"/>
      <c r="Q11" s="7">
        <v>-14046311733</v>
      </c>
    </row>
    <row r="12" spans="1:17">
      <c r="A12" s="1" t="s">
        <v>69</v>
      </c>
      <c r="C12" s="7">
        <v>1050981</v>
      </c>
      <c r="D12" s="7"/>
      <c r="E12" s="7">
        <v>24679868458</v>
      </c>
      <c r="F12" s="7"/>
      <c r="G12" s="7">
        <v>29763300667</v>
      </c>
      <c r="H12" s="7"/>
      <c r="I12" s="7">
        <v>-5083432209</v>
      </c>
      <c r="J12" s="7"/>
      <c r="K12" s="7">
        <v>2250981</v>
      </c>
      <c r="L12" s="7"/>
      <c r="M12" s="7">
        <v>50051798292</v>
      </c>
      <c r="N12" s="7"/>
      <c r="O12" s="7">
        <v>64186874033</v>
      </c>
      <c r="P12" s="7"/>
      <c r="Q12" s="7">
        <v>-14135075741</v>
      </c>
    </row>
    <row r="13" spans="1:17">
      <c r="A13" s="1" t="s">
        <v>23</v>
      </c>
      <c r="C13" s="7">
        <v>2825318</v>
      </c>
      <c r="D13" s="7"/>
      <c r="E13" s="7">
        <v>41752842791</v>
      </c>
      <c r="F13" s="7"/>
      <c r="G13" s="7">
        <v>39634996137</v>
      </c>
      <c r="H13" s="7"/>
      <c r="I13" s="7">
        <v>2117846654</v>
      </c>
      <c r="J13" s="7"/>
      <c r="K13" s="7">
        <v>2825319</v>
      </c>
      <c r="L13" s="7"/>
      <c r="M13" s="7">
        <v>41752842792</v>
      </c>
      <c r="N13" s="7"/>
      <c r="O13" s="7">
        <v>39635010165</v>
      </c>
      <c r="P13" s="7"/>
      <c r="Q13" s="7">
        <v>2117832627</v>
      </c>
    </row>
    <row r="14" spans="1:17">
      <c r="A14" s="1" t="s">
        <v>15</v>
      </c>
      <c r="C14" s="7">
        <v>200000</v>
      </c>
      <c r="D14" s="7"/>
      <c r="E14" s="7">
        <v>1882730708</v>
      </c>
      <c r="F14" s="7"/>
      <c r="G14" s="7">
        <v>1605398009</v>
      </c>
      <c r="H14" s="7"/>
      <c r="I14" s="7">
        <v>277332699</v>
      </c>
      <c r="J14" s="7"/>
      <c r="K14" s="7">
        <v>7821936</v>
      </c>
      <c r="L14" s="7"/>
      <c r="M14" s="7">
        <v>80216268467</v>
      </c>
      <c r="N14" s="7"/>
      <c r="O14" s="7">
        <v>62786602356</v>
      </c>
      <c r="P14" s="7"/>
      <c r="Q14" s="7">
        <v>17429666111</v>
      </c>
    </row>
    <row r="15" spans="1:17">
      <c r="A15" s="1" t="s">
        <v>108</v>
      </c>
      <c r="C15" s="7">
        <v>370940</v>
      </c>
      <c r="D15" s="7"/>
      <c r="E15" s="7">
        <v>11468636701</v>
      </c>
      <c r="F15" s="7"/>
      <c r="G15" s="7">
        <v>10988240624</v>
      </c>
      <c r="H15" s="7"/>
      <c r="I15" s="7">
        <v>480396077</v>
      </c>
      <c r="J15" s="7"/>
      <c r="K15" s="7">
        <v>470940</v>
      </c>
      <c r="L15" s="7"/>
      <c r="M15" s="7">
        <v>14452219277</v>
      </c>
      <c r="N15" s="7"/>
      <c r="O15" s="7">
        <v>13950509624</v>
      </c>
      <c r="P15" s="7"/>
      <c r="Q15" s="7">
        <v>501709653</v>
      </c>
    </row>
    <row r="16" spans="1:17">
      <c r="A16" s="1" t="s">
        <v>114</v>
      </c>
      <c r="C16" s="7">
        <v>27470069</v>
      </c>
      <c r="D16" s="7"/>
      <c r="E16" s="7">
        <v>45316517496</v>
      </c>
      <c r="F16" s="7"/>
      <c r="G16" s="7">
        <v>42032140884</v>
      </c>
      <c r="H16" s="7"/>
      <c r="I16" s="7">
        <v>3284376612</v>
      </c>
      <c r="J16" s="7"/>
      <c r="K16" s="7">
        <v>27470069</v>
      </c>
      <c r="L16" s="7"/>
      <c r="M16" s="7">
        <v>45316517496</v>
      </c>
      <c r="N16" s="7"/>
      <c r="O16" s="7">
        <v>42032140884</v>
      </c>
      <c r="P16" s="7"/>
      <c r="Q16" s="7">
        <v>3284376612</v>
      </c>
    </row>
    <row r="17" spans="1:17">
      <c r="A17" s="1" t="s">
        <v>111</v>
      </c>
      <c r="C17" s="7">
        <v>2437747</v>
      </c>
      <c r="D17" s="7"/>
      <c r="E17" s="7">
        <v>18033943063</v>
      </c>
      <c r="F17" s="7"/>
      <c r="G17" s="7">
        <v>15560634488</v>
      </c>
      <c r="H17" s="7"/>
      <c r="I17" s="7">
        <v>2473308575</v>
      </c>
      <c r="J17" s="7"/>
      <c r="K17" s="7">
        <v>2437747</v>
      </c>
      <c r="L17" s="7"/>
      <c r="M17" s="7">
        <v>18033943063</v>
      </c>
      <c r="N17" s="7"/>
      <c r="O17" s="7">
        <v>15560634488</v>
      </c>
      <c r="P17" s="7"/>
      <c r="Q17" s="7">
        <v>2473308575</v>
      </c>
    </row>
    <row r="18" spans="1:17">
      <c r="A18" s="1" t="s">
        <v>64</v>
      </c>
      <c r="C18" s="7">
        <v>12843418</v>
      </c>
      <c r="D18" s="7"/>
      <c r="E18" s="7">
        <v>112661011240</v>
      </c>
      <c r="F18" s="7"/>
      <c r="G18" s="7">
        <v>109580521646</v>
      </c>
      <c r="H18" s="7"/>
      <c r="I18" s="7">
        <v>3080489594</v>
      </c>
      <c r="J18" s="7"/>
      <c r="K18" s="7">
        <v>13366012</v>
      </c>
      <c r="L18" s="7"/>
      <c r="M18" s="7">
        <v>117290664060</v>
      </c>
      <c r="N18" s="7"/>
      <c r="O18" s="7">
        <v>114039314082</v>
      </c>
      <c r="P18" s="7"/>
      <c r="Q18" s="7">
        <v>3251349978</v>
      </c>
    </row>
    <row r="19" spans="1:17">
      <c r="A19" s="1" t="s">
        <v>50</v>
      </c>
      <c r="C19" s="7">
        <v>98301406</v>
      </c>
      <c r="D19" s="7"/>
      <c r="E19" s="7">
        <v>148828328684</v>
      </c>
      <c r="F19" s="7"/>
      <c r="G19" s="7">
        <v>148928331841</v>
      </c>
      <c r="H19" s="7"/>
      <c r="I19" s="7">
        <v>-100003157</v>
      </c>
      <c r="J19" s="7"/>
      <c r="K19" s="7">
        <v>98301406</v>
      </c>
      <c r="L19" s="7"/>
      <c r="M19" s="7">
        <v>148828328684</v>
      </c>
      <c r="N19" s="7"/>
      <c r="O19" s="7">
        <v>148928331841</v>
      </c>
      <c r="P19" s="7"/>
      <c r="Q19" s="7">
        <v>-100003157</v>
      </c>
    </row>
    <row r="20" spans="1:17">
      <c r="A20" s="1" t="s">
        <v>55</v>
      </c>
      <c r="C20" s="7">
        <v>34503</v>
      </c>
      <c r="D20" s="7"/>
      <c r="E20" s="7">
        <v>1635759558</v>
      </c>
      <c r="F20" s="7"/>
      <c r="G20" s="7">
        <v>1606847593</v>
      </c>
      <c r="H20" s="7"/>
      <c r="I20" s="7">
        <v>28911965</v>
      </c>
      <c r="J20" s="7"/>
      <c r="K20" s="7">
        <v>234503</v>
      </c>
      <c r="L20" s="7"/>
      <c r="M20" s="7">
        <v>11708230720</v>
      </c>
      <c r="N20" s="7"/>
      <c r="O20" s="7">
        <v>10921096100</v>
      </c>
      <c r="P20" s="7"/>
      <c r="Q20" s="7">
        <v>787134620</v>
      </c>
    </row>
    <row r="21" spans="1:17">
      <c r="A21" s="1" t="s">
        <v>40</v>
      </c>
      <c r="C21" s="7">
        <v>400000</v>
      </c>
      <c r="D21" s="7"/>
      <c r="E21" s="7">
        <v>2254653055</v>
      </c>
      <c r="F21" s="7"/>
      <c r="G21" s="7">
        <v>1751202016</v>
      </c>
      <c r="H21" s="7"/>
      <c r="I21" s="7">
        <v>503451039</v>
      </c>
      <c r="J21" s="7"/>
      <c r="K21" s="7">
        <v>400001</v>
      </c>
      <c r="L21" s="7"/>
      <c r="M21" s="7">
        <v>2254653056</v>
      </c>
      <c r="N21" s="7"/>
      <c r="O21" s="7">
        <v>1751206394</v>
      </c>
      <c r="P21" s="7"/>
      <c r="Q21" s="7">
        <v>503446662</v>
      </c>
    </row>
    <row r="22" spans="1:17">
      <c r="A22" s="1" t="s">
        <v>47</v>
      </c>
      <c r="C22" s="7">
        <v>400000</v>
      </c>
      <c r="D22" s="7"/>
      <c r="E22" s="7">
        <v>2079552610</v>
      </c>
      <c r="F22" s="7"/>
      <c r="G22" s="7">
        <v>2811173396</v>
      </c>
      <c r="H22" s="7"/>
      <c r="I22" s="7">
        <v>-731620786</v>
      </c>
      <c r="J22" s="7"/>
      <c r="K22" s="7">
        <v>2400000</v>
      </c>
      <c r="L22" s="7"/>
      <c r="M22" s="7">
        <v>14352093964</v>
      </c>
      <c r="N22" s="7"/>
      <c r="O22" s="7">
        <v>16867040376</v>
      </c>
      <c r="P22" s="7"/>
      <c r="Q22" s="7">
        <v>-2514946412</v>
      </c>
    </row>
    <row r="23" spans="1:17">
      <c r="A23" s="1" t="s">
        <v>71</v>
      </c>
      <c r="C23" s="7">
        <v>396000</v>
      </c>
      <c r="D23" s="7"/>
      <c r="E23" s="7">
        <v>57504631549</v>
      </c>
      <c r="F23" s="7"/>
      <c r="G23" s="7">
        <v>52059392553</v>
      </c>
      <c r="H23" s="7"/>
      <c r="I23" s="7">
        <v>5445238996</v>
      </c>
      <c r="J23" s="7"/>
      <c r="K23" s="7">
        <v>1002894</v>
      </c>
      <c r="L23" s="7"/>
      <c r="M23" s="7">
        <v>140584100854</v>
      </c>
      <c r="N23" s="7"/>
      <c r="O23" s="7">
        <v>131843566687</v>
      </c>
      <c r="P23" s="7"/>
      <c r="Q23" s="7">
        <v>8740534167</v>
      </c>
    </row>
    <row r="24" spans="1:17">
      <c r="A24" s="1" t="s">
        <v>66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7"/>
      <c r="K24" s="7">
        <v>80700</v>
      </c>
      <c r="L24" s="7"/>
      <c r="M24" s="7">
        <v>431577369</v>
      </c>
      <c r="N24" s="7"/>
      <c r="O24" s="7">
        <v>434580867</v>
      </c>
      <c r="P24" s="7"/>
      <c r="Q24" s="7">
        <v>-3003498</v>
      </c>
    </row>
    <row r="25" spans="1:17">
      <c r="A25" s="1" t="s">
        <v>54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2350000</v>
      </c>
      <c r="L25" s="7"/>
      <c r="M25" s="7">
        <v>57682773843</v>
      </c>
      <c r="N25" s="7"/>
      <c r="O25" s="7">
        <v>63962865868</v>
      </c>
      <c r="P25" s="7"/>
      <c r="Q25" s="7">
        <v>-6280092025</v>
      </c>
    </row>
    <row r="26" spans="1:17">
      <c r="A26" s="1" t="s">
        <v>97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7700000</v>
      </c>
      <c r="L26" s="7"/>
      <c r="M26" s="7">
        <v>98332545886</v>
      </c>
      <c r="N26" s="7"/>
      <c r="O26" s="7">
        <v>102795704456</v>
      </c>
      <c r="P26" s="7"/>
      <c r="Q26" s="7">
        <v>-4463158570</v>
      </c>
    </row>
    <row r="27" spans="1:17">
      <c r="A27" s="1" t="s">
        <v>68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0</v>
      </c>
      <c r="J27" s="7"/>
      <c r="K27" s="7">
        <v>10644970</v>
      </c>
      <c r="L27" s="7"/>
      <c r="M27" s="7">
        <v>194297714679</v>
      </c>
      <c r="N27" s="7"/>
      <c r="O27" s="7">
        <v>225706219253</v>
      </c>
      <c r="P27" s="7"/>
      <c r="Q27" s="7">
        <v>-31408504574</v>
      </c>
    </row>
    <row r="28" spans="1:17">
      <c r="A28" s="1" t="s">
        <v>28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J28" s="7"/>
      <c r="K28" s="7">
        <v>427661</v>
      </c>
      <c r="L28" s="7"/>
      <c r="M28" s="7">
        <v>6222142024</v>
      </c>
      <c r="N28" s="7"/>
      <c r="O28" s="7">
        <v>7548216650</v>
      </c>
      <c r="P28" s="7"/>
      <c r="Q28" s="7">
        <v>-1326074626</v>
      </c>
    </row>
    <row r="29" spans="1:17">
      <c r="A29" s="1" t="s">
        <v>96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J29" s="7"/>
      <c r="K29" s="7">
        <v>2912265</v>
      </c>
      <c r="L29" s="7"/>
      <c r="M29" s="7">
        <v>73077485282</v>
      </c>
      <c r="N29" s="7"/>
      <c r="O29" s="7">
        <v>122649456180</v>
      </c>
      <c r="P29" s="7"/>
      <c r="Q29" s="7">
        <v>-49571970898</v>
      </c>
    </row>
    <row r="30" spans="1:17">
      <c r="A30" s="1" t="s">
        <v>77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J30" s="7"/>
      <c r="K30" s="7">
        <v>710144</v>
      </c>
      <c r="L30" s="7"/>
      <c r="M30" s="7">
        <v>24690088246</v>
      </c>
      <c r="N30" s="7"/>
      <c r="O30" s="7">
        <v>20275533225</v>
      </c>
      <c r="P30" s="7"/>
      <c r="Q30" s="7">
        <v>4414555021</v>
      </c>
    </row>
    <row r="31" spans="1:17">
      <c r="A31" s="1" t="s">
        <v>230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663903</v>
      </c>
      <c r="L31" s="7"/>
      <c r="M31" s="7">
        <v>3517548334</v>
      </c>
      <c r="N31" s="7"/>
      <c r="O31" s="7">
        <v>5114634022</v>
      </c>
      <c r="P31" s="7"/>
      <c r="Q31" s="7">
        <v>-1597085688</v>
      </c>
    </row>
    <row r="32" spans="1:17">
      <c r="A32" s="1" t="s">
        <v>100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4652856</v>
      </c>
      <c r="L32" s="7"/>
      <c r="M32" s="7">
        <v>37750801503</v>
      </c>
      <c r="N32" s="7"/>
      <c r="O32" s="7">
        <v>41025271188</v>
      </c>
      <c r="P32" s="7"/>
      <c r="Q32" s="7">
        <v>-3274469685</v>
      </c>
    </row>
    <row r="33" spans="1:17">
      <c r="A33" s="1" t="s">
        <v>26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J33" s="7"/>
      <c r="K33" s="7">
        <v>2328007</v>
      </c>
      <c r="L33" s="7"/>
      <c r="M33" s="7">
        <v>31689425960</v>
      </c>
      <c r="N33" s="7"/>
      <c r="O33" s="7">
        <v>44596479761</v>
      </c>
      <c r="P33" s="7"/>
      <c r="Q33" s="7">
        <v>-12907053801</v>
      </c>
    </row>
    <row r="34" spans="1:17">
      <c r="A34" s="1" t="s">
        <v>246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J34" s="7"/>
      <c r="K34" s="7">
        <v>20403795</v>
      </c>
      <c r="L34" s="7"/>
      <c r="M34" s="7">
        <v>168759427326</v>
      </c>
      <c r="N34" s="7"/>
      <c r="O34" s="7">
        <v>130212959334</v>
      </c>
      <c r="P34" s="7"/>
      <c r="Q34" s="7">
        <v>38546467992</v>
      </c>
    </row>
    <row r="35" spans="1:17">
      <c r="A35" s="1" t="s">
        <v>253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J35" s="7"/>
      <c r="K35" s="7">
        <v>4109830</v>
      </c>
      <c r="L35" s="7"/>
      <c r="M35" s="7">
        <v>53296451190</v>
      </c>
      <c r="N35" s="7"/>
      <c r="O35" s="7">
        <v>52987333354</v>
      </c>
      <c r="P35" s="7"/>
      <c r="Q35" s="7">
        <v>309117836</v>
      </c>
    </row>
    <row r="36" spans="1:17">
      <c r="A36" s="1" t="s">
        <v>67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J36" s="7"/>
      <c r="K36" s="7">
        <v>3808132</v>
      </c>
      <c r="L36" s="7"/>
      <c r="M36" s="7">
        <v>22696985254</v>
      </c>
      <c r="N36" s="7"/>
      <c r="O36" s="7">
        <v>25286963561</v>
      </c>
      <c r="P36" s="7"/>
      <c r="Q36" s="7">
        <v>-2589978307</v>
      </c>
    </row>
    <row r="37" spans="1:17">
      <c r="A37" s="1" t="s">
        <v>254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0</v>
      </c>
      <c r="J37" s="7"/>
      <c r="K37" s="7">
        <v>14345109</v>
      </c>
      <c r="L37" s="7"/>
      <c r="M37" s="7">
        <v>229655097004</v>
      </c>
      <c r="N37" s="7"/>
      <c r="O37" s="7">
        <v>229655097004</v>
      </c>
      <c r="P37" s="7"/>
      <c r="Q37" s="7">
        <v>0</v>
      </c>
    </row>
    <row r="38" spans="1:17">
      <c r="A38" s="1" t="s">
        <v>81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J38" s="7"/>
      <c r="K38" s="7">
        <v>448473</v>
      </c>
      <c r="L38" s="7"/>
      <c r="M38" s="7">
        <v>6184439933</v>
      </c>
      <c r="N38" s="7"/>
      <c r="O38" s="7">
        <v>6040652124</v>
      </c>
      <c r="P38" s="7"/>
      <c r="Q38" s="7">
        <v>143787809</v>
      </c>
    </row>
    <row r="39" spans="1:17">
      <c r="A39" s="1" t="s">
        <v>255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J39" s="7"/>
      <c r="K39" s="7">
        <v>10064516</v>
      </c>
      <c r="L39" s="7"/>
      <c r="M39" s="7">
        <v>53633805764</v>
      </c>
      <c r="N39" s="7"/>
      <c r="O39" s="7">
        <v>53633805764</v>
      </c>
      <c r="P39" s="7"/>
      <c r="Q39" s="7">
        <v>0</v>
      </c>
    </row>
    <row r="40" spans="1:17">
      <c r="A40" s="1" t="s">
        <v>34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J40" s="7"/>
      <c r="K40" s="7">
        <v>370686</v>
      </c>
      <c r="L40" s="7"/>
      <c r="M40" s="7">
        <v>65891427350</v>
      </c>
      <c r="N40" s="7"/>
      <c r="O40" s="7">
        <v>70453455892</v>
      </c>
      <c r="P40" s="7"/>
      <c r="Q40" s="7">
        <v>-4562028542</v>
      </c>
    </row>
    <row r="41" spans="1:17">
      <c r="A41" s="1" t="s">
        <v>41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J41" s="7"/>
      <c r="K41" s="7">
        <v>2875454</v>
      </c>
      <c r="L41" s="7"/>
      <c r="M41" s="7">
        <v>29811393179</v>
      </c>
      <c r="N41" s="7"/>
      <c r="O41" s="7">
        <v>31684754585</v>
      </c>
      <c r="P41" s="7"/>
      <c r="Q41" s="7">
        <v>-1873361406</v>
      </c>
    </row>
    <row r="42" spans="1:17">
      <c r="A42" s="1" t="s">
        <v>256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v>0</v>
      </c>
      <c r="J42" s="7"/>
      <c r="K42" s="7">
        <v>27981135</v>
      </c>
      <c r="L42" s="7"/>
      <c r="M42" s="7">
        <v>43650570600</v>
      </c>
      <c r="N42" s="7"/>
      <c r="O42" s="7">
        <v>43650570600</v>
      </c>
      <c r="P42" s="7"/>
      <c r="Q42" s="7">
        <v>0</v>
      </c>
    </row>
    <row r="43" spans="1:17">
      <c r="A43" s="1" t="s">
        <v>113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0</v>
      </c>
      <c r="J43" s="7"/>
      <c r="K43" s="7">
        <v>1824</v>
      </c>
      <c r="L43" s="7"/>
      <c r="M43" s="7">
        <v>41758973</v>
      </c>
      <c r="N43" s="7"/>
      <c r="O43" s="7">
        <v>43451483</v>
      </c>
      <c r="P43" s="7"/>
      <c r="Q43" s="7">
        <v>-1692510</v>
      </c>
    </row>
    <row r="44" spans="1:17">
      <c r="A44" s="1" t="s">
        <v>28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0</v>
      </c>
      <c r="J44" s="7"/>
      <c r="K44" s="7">
        <v>24544028</v>
      </c>
      <c r="L44" s="7"/>
      <c r="M44" s="7">
        <v>434030875015</v>
      </c>
      <c r="N44" s="7"/>
      <c r="O44" s="7">
        <v>482836242550</v>
      </c>
      <c r="P44" s="7"/>
      <c r="Q44" s="7">
        <v>-48805367535</v>
      </c>
    </row>
    <row r="45" spans="1:17">
      <c r="A45" s="1" t="s">
        <v>18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0</v>
      </c>
      <c r="J45" s="7"/>
      <c r="K45" s="7">
        <v>83041974</v>
      </c>
      <c r="L45" s="7"/>
      <c r="M45" s="7">
        <v>261000924282</v>
      </c>
      <c r="N45" s="7"/>
      <c r="O45" s="7">
        <v>260606198307</v>
      </c>
      <c r="P45" s="7"/>
      <c r="Q45" s="7">
        <v>394725975</v>
      </c>
    </row>
    <row r="46" spans="1:17">
      <c r="A46" s="1" t="s">
        <v>257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J46" s="7"/>
      <c r="K46" s="7">
        <v>78683960</v>
      </c>
      <c r="L46" s="7"/>
      <c r="M46" s="7">
        <v>200757554454</v>
      </c>
      <c r="N46" s="7"/>
      <c r="O46" s="7">
        <v>203439270929</v>
      </c>
      <c r="P46" s="7"/>
      <c r="Q46" s="7">
        <v>-2681716475</v>
      </c>
    </row>
    <row r="47" spans="1:17">
      <c r="A47" s="1" t="s">
        <v>233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0</v>
      </c>
      <c r="J47" s="7"/>
      <c r="K47" s="7">
        <v>129828645</v>
      </c>
      <c r="L47" s="7"/>
      <c r="M47" s="7">
        <v>332668830549</v>
      </c>
      <c r="N47" s="7"/>
      <c r="O47" s="7">
        <v>467183315715</v>
      </c>
      <c r="P47" s="7"/>
      <c r="Q47" s="7">
        <v>-134514485166</v>
      </c>
    </row>
    <row r="48" spans="1:17">
      <c r="A48" s="1" t="s">
        <v>218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0</v>
      </c>
      <c r="J48" s="7"/>
      <c r="K48" s="7">
        <v>157846</v>
      </c>
      <c r="L48" s="7"/>
      <c r="M48" s="7">
        <v>8490235675</v>
      </c>
      <c r="N48" s="7"/>
      <c r="O48" s="7">
        <v>8306350541</v>
      </c>
      <c r="P48" s="7"/>
      <c r="Q48" s="7">
        <v>183885134</v>
      </c>
    </row>
    <row r="49" spans="1:17">
      <c r="A49" s="1" t="s">
        <v>30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0</v>
      </c>
      <c r="J49" s="7"/>
      <c r="K49" s="7">
        <v>264570</v>
      </c>
      <c r="L49" s="7"/>
      <c r="M49" s="7">
        <v>13112971149</v>
      </c>
      <c r="N49" s="7"/>
      <c r="O49" s="7">
        <v>13704711524</v>
      </c>
      <c r="P49" s="7"/>
      <c r="Q49" s="7">
        <v>-591740375</v>
      </c>
    </row>
    <row r="50" spans="1:17">
      <c r="A50" s="1" t="s">
        <v>79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J50" s="7"/>
      <c r="K50" s="7">
        <v>3600000</v>
      </c>
      <c r="L50" s="7"/>
      <c r="M50" s="7">
        <v>24893000301</v>
      </c>
      <c r="N50" s="7"/>
      <c r="O50" s="7">
        <v>26803564122</v>
      </c>
      <c r="P50" s="7"/>
      <c r="Q50" s="7">
        <v>-1910563821</v>
      </c>
    </row>
    <row r="51" spans="1:17">
      <c r="A51" s="1" t="s">
        <v>85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0</v>
      </c>
      <c r="J51" s="7"/>
      <c r="K51" s="7">
        <v>200000</v>
      </c>
      <c r="L51" s="7"/>
      <c r="M51" s="7">
        <v>9145260082</v>
      </c>
      <c r="N51" s="7"/>
      <c r="O51" s="7">
        <v>13350091504</v>
      </c>
      <c r="P51" s="7"/>
      <c r="Q51" s="7">
        <v>-4204831422</v>
      </c>
    </row>
    <row r="52" spans="1:17">
      <c r="A52" s="1" t="s">
        <v>240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0</v>
      </c>
      <c r="J52" s="7"/>
      <c r="K52" s="7">
        <v>6232355</v>
      </c>
      <c r="L52" s="7"/>
      <c r="M52" s="7">
        <v>118773995523</v>
      </c>
      <c r="N52" s="7"/>
      <c r="O52" s="7">
        <v>116904791843</v>
      </c>
      <c r="P52" s="7"/>
      <c r="Q52" s="7">
        <v>1869203680</v>
      </c>
    </row>
    <row r="53" spans="1:17">
      <c r="A53" s="1" t="s">
        <v>63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J53" s="7"/>
      <c r="K53" s="7">
        <v>100000</v>
      </c>
      <c r="L53" s="7"/>
      <c r="M53" s="7">
        <v>3440370976</v>
      </c>
      <c r="N53" s="7"/>
      <c r="O53" s="7">
        <v>3356906850</v>
      </c>
      <c r="P53" s="7"/>
      <c r="Q53" s="7">
        <v>83464126</v>
      </c>
    </row>
    <row r="54" spans="1:17">
      <c r="A54" s="1" t="s">
        <v>94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v>0</v>
      </c>
      <c r="J54" s="7"/>
      <c r="K54" s="7">
        <v>232604</v>
      </c>
      <c r="L54" s="7"/>
      <c r="M54" s="7">
        <v>8693872255</v>
      </c>
      <c r="N54" s="7"/>
      <c r="O54" s="7">
        <v>10257641669</v>
      </c>
      <c r="P54" s="7"/>
      <c r="Q54" s="7">
        <v>-1563769414</v>
      </c>
    </row>
    <row r="55" spans="1:17">
      <c r="A55" s="1" t="s">
        <v>92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v>0</v>
      </c>
      <c r="J55" s="7"/>
      <c r="K55" s="7">
        <v>1633395</v>
      </c>
      <c r="L55" s="7"/>
      <c r="M55" s="7">
        <v>19025265128</v>
      </c>
      <c r="N55" s="7"/>
      <c r="O55" s="7">
        <v>19451641975</v>
      </c>
      <c r="P55" s="7"/>
      <c r="Q55" s="7">
        <v>-426376847</v>
      </c>
    </row>
    <row r="56" spans="1:17">
      <c r="A56" s="1" t="s">
        <v>58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v>0</v>
      </c>
      <c r="J56" s="7"/>
      <c r="K56" s="7">
        <v>42207</v>
      </c>
      <c r="L56" s="7"/>
      <c r="M56" s="7">
        <v>1045431278</v>
      </c>
      <c r="N56" s="7"/>
      <c r="O56" s="7">
        <v>1309023081</v>
      </c>
      <c r="P56" s="7"/>
      <c r="Q56" s="7">
        <v>-263591803</v>
      </c>
    </row>
    <row r="57" spans="1:17">
      <c r="A57" s="1" t="s">
        <v>258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v>0</v>
      </c>
      <c r="J57" s="7"/>
      <c r="K57" s="7">
        <v>1</v>
      </c>
      <c r="L57" s="7"/>
      <c r="M57" s="7">
        <v>1</v>
      </c>
      <c r="N57" s="7"/>
      <c r="O57" s="7">
        <v>10517</v>
      </c>
      <c r="P57" s="7"/>
      <c r="Q57" s="7">
        <v>-10516</v>
      </c>
    </row>
    <row r="58" spans="1:17">
      <c r="A58" s="1" t="s">
        <v>52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v>0</v>
      </c>
      <c r="J58" s="7"/>
      <c r="K58" s="7">
        <v>5803200</v>
      </c>
      <c r="L58" s="7"/>
      <c r="M58" s="7">
        <v>41983632892</v>
      </c>
      <c r="N58" s="7"/>
      <c r="O58" s="7">
        <v>37611734664</v>
      </c>
      <c r="P58" s="7"/>
      <c r="Q58" s="7">
        <v>4371898228</v>
      </c>
    </row>
    <row r="59" spans="1:17">
      <c r="A59" s="1" t="s">
        <v>259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v>0</v>
      </c>
      <c r="J59" s="7"/>
      <c r="K59" s="7">
        <v>2500000</v>
      </c>
      <c r="L59" s="7"/>
      <c r="M59" s="7">
        <v>73559700312</v>
      </c>
      <c r="N59" s="7"/>
      <c r="O59" s="7">
        <v>76914618750</v>
      </c>
      <c r="P59" s="7"/>
      <c r="Q59" s="7">
        <v>-3354918438</v>
      </c>
    </row>
    <row r="60" spans="1:17">
      <c r="A60" s="1" t="s">
        <v>39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v>0</v>
      </c>
      <c r="J60" s="7"/>
      <c r="K60" s="7">
        <v>291967</v>
      </c>
      <c r="L60" s="7"/>
      <c r="M60" s="7">
        <v>8412590544</v>
      </c>
      <c r="N60" s="7"/>
      <c r="O60" s="7">
        <v>10582243481</v>
      </c>
      <c r="P60" s="7"/>
      <c r="Q60" s="7">
        <v>-2169652937</v>
      </c>
    </row>
    <row r="61" spans="1:17">
      <c r="A61" s="1" t="s">
        <v>74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v>0</v>
      </c>
      <c r="J61" s="7"/>
      <c r="K61" s="7">
        <v>147873</v>
      </c>
      <c r="L61" s="7"/>
      <c r="M61" s="7">
        <v>6674651272</v>
      </c>
      <c r="N61" s="7"/>
      <c r="O61" s="7">
        <v>6955716107</v>
      </c>
      <c r="P61" s="7"/>
      <c r="Q61" s="7">
        <v>-281064835</v>
      </c>
    </row>
    <row r="62" spans="1:17">
      <c r="A62" s="1" t="s">
        <v>89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0</v>
      </c>
      <c r="J62" s="7"/>
      <c r="K62" s="7">
        <v>4400000</v>
      </c>
      <c r="L62" s="7"/>
      <c r="M62" s="7">
        <v>16674800137</v>
      </c>
      <c r="N62" s="7"/>
      <c r="O62" s="7">
        <v>18864285618</v>
      </c>
      <c r="P62" s="7"/>
      <c r="Q62" s="7">
        <v>-2189485481</v>
      </c>
    </row>
    <row r="63" spans="1:17">
      <c r="A63" s="1" t="s">
        <v>33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0</v>
      </c>
      <c r="J63" s="7"/>
      <c r="K63" s="7">
        <v>852798</v>
      </c>
      <c r="L63" s="7"/>
      <c r="M63" s="7">
        <v>143496212444</v>
      </c>
      <c r="N63" s="7"/>
      <c r="O63" s="7">
        <v>166323419567</v>
      </c>
      <c r="P63" s="7"/>
      <c r="Q63" s="7">
        <v>-22827207123</v>
      </c>
    </row>
    <row r="64" spans="1:17">
      <c r="A64" s="1" t="s">
        <v>70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0</v>
      </c>
      <c r="J64" s="7"/>
      <c r="K64" s="7">
        <v>200000</v>
      </c>
      <c r="L64" s="7"/>
      <c r="M64" s="7">
        <v>3831508349</v>
      </c>
      <c r="N64" s="7"/>
      <c r="O64" s="7">
        <v>4483165477</v>
      </c>
      <c r="P64" s="7"/>
      <c r="Q64" s="7">
        <v>-651657128</v>
      </c>
    </row>
    <row r="65" spans="1:17">
      <c r="A65" s="1" t="s">
        <v>260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0</v>
      </c>
      <c r="J65" s="7"/>
      <c r="K65" s="7">
        <v>12000000</v>
      </c>
      <c r="L65" s="7"/>
      <c r="M65" s="7">
        <v>35462734393</v>
      </c>
      <c r="N65" s="7"/>
      <c r="O65" s="7">
        <v>24081846480</v>
      </c>
      <c r="P65" s="7"/>
      <c r="Q65" s="7">
        <v>11380887913</v>
      </c>
    </row>
    <row r="66" spans="1:17">
      <c r="A66" s="1" t="s">
        <v>221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0</v>
      </c>
      <c r="J66" s="7"/>
      <c r="K66" s="7">
        <v>63731244</v>
      </c>
      <c r="L66" s="7"/>
      <c r="M66" s="7">
        <v>144189364440</v>
      </c>
      <c r="N66" s="7"/>
      <c r="O66" s="7">
        <v>163258215064</v>
      </c>
      <c r="P66" s="7"/>
      <c r="Q66" s="7">
        <v>-19068850624</v>
      </c>
    </row>
    <row r="67" spans="1:17">
      <c r="A67" s="1" t="s">
        <v>261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v>0</v>
      </c>
      <c r="J67" s="7"/>
      <c r="K67" s="7">
        <v>34955555</v>
      </c>
      <c r="L67" s="7"/>
      <c r="M67" s="7">
        <v>69631461578</v>
      </c>
      <c r="N67" s="7"/>
      <c r="O67" s="7">
        <v>69631465560</v>
      </c>
      <c r="P67" s="7"/>
      <c r="Q67" s="7">
        <v>-3982</v>
      </c>
    </row>
    <row r="68" spans="1:17">
      <c r="A68" s="1" t="s">
        <v>102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v>0</v>
      </c>
      <c r="J68" s="7"/>
      <c r="K68" s="7">
        <v>1540332</v>
      </c>
      <c r="L68" s="7"/>
      <c r="M68" s="7">
        <v>12065596305</v>
      </c>
      <c r="N68" s="7"/>
      <c r="O68" s="7">
        <v>9951871156</v>
      </c>
      <c r="P68" s="7"/>
      <c r="Q68" s="7">
        <v>2113725149</v>
      </c>
    </row>
    <row r="69" spans="1:17">
      <c r="A69" s="1" t="s">
        <v>19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v>0</v>
      </c>
      <c r="J69" s="7"/>
      <c r="K69" s="7">
        <v>9600000</v>
      </c>
      <c r="L69" s="7"/>
      <c r="M69" s="7">
        <v>46760112181</v>
      </c>
      <c r="N69" s="7"/>
      <c r="O69" s="7">
        <v>43267417921</v>
      </c>
      <c r="P69" s="7"/>
      <c r="Q69" s="7">
        <v>3492694260</v>
      </c>
    </row>
    <row r="70" spans="1:17">
      <c r="A70" s="1" t="s">
        <v>56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v>0</v>
      </c>
      <c r="J70" s="7"/>
      <c r="K70" s="7">
        <v>444108</v>
      </c>
      <c r="L70" s="7"/>
      <c r="M70" s="7">
        <v>11389811393</v>
      </c>
      <c r="N70" s="7"/>
      <c r="O70" s="7">
        <v>10361196632</v>
      </c>
      <c r="P70" s="7"/>
      <c r="Q70" s="7">
        <v>1028614761</v>
      </c>
    </row>
    <row r="71" spans="1:17">
      <c r="A71" s="1" t="s">
        <v>104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v>0</v>
      </c>
      <c r="J71" s="7"/>
      <c r="K71" s="7">
        <v>503762</v>
      </c>
      <c r="L71" s="7"/>
      <c r="M71" s="7">
        <v>15435203161</v>
      </c>
      <c r="N71" s="7"/>
      <c r="O71" s="7">
        <v>14622326786</v>
      </c>
      <c r="P71" s="7"/>
      <c r="Q71" s="7">
        <v>812876375</v>
      </c>
    </row>
    <row r="72" spans="1:17">
      <c r="A72" s="1" t="s">
        <v>262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v>0</v>
      </c>
      <c r="J72" s="7"/>
      <c r="K72" s="7">
        <v>26934418</v>
      </c>
      <c r="L72" s="7"/>
      <c r="M72" s="7">
        <v>46273330124</v>
      </c>
      <c r="N72" s="7"/>
      <c r="O72" s="7">
        <v>46273330124</v>
      </c>
      <c r="P72" s="7"/>
      <c r="Q72" s="7">
        <v>0</v>
      </c>
    </row>
    <row r="73" spans="1:17">
      <c r="A73" s="1" t="s">
        <v>105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v>0</v>
      </c>
      <c r="J73" s="7"/>
      <c r="K73" s="7">
        <v>200000</v>
      </c>
      <c r="L73" s="7"/>
      <c r="M73" s="7">
        <v>1149871799</v>
      </c>
      <c r="N73" s="7"/>
      <c r="O73" s="7">
        <v>1288288797</v>
      </c>
      <c r="P73" s="7"/>
      <c r="Q73" s="7">
        <v>-138416998</v>
      </c>
    </row>
    <row r="74" spans="1:17">
      <c r="A74" s="1" t="s">
        <v>99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v>0</v>
      </c>
      <c r="J74" s="7"/>
      <c r="K74" s="7">
        <v>1928210</v>
      </c>
      <c r="L74" s="7"/>
      <c r="M74" s="7">
        <v>14244258754</v>
      </c>
      <c r="N74" s="7"/>
      <c r="O74" s="7">
        <v>17654549260</v>
      </c>
      <c r="P74" s="7"/>
      <c r="Q74" s="7">
        <v>-3410290506</v>
      </c>
    </row>
    <row r="75" spans="1:17">
      <c r="A75" s="1" t="s">
        <v>86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v>0</v>
      </c>
      <c r="J75" s="7"/>
      <c r="K75" s="7">
        <v>499700</v>
      </c>
      <c r="L75" s="7"/>
      <c r="M75" s="7">
        <v>9810354029</v>
      </c>
      <c r="N75" s="7"/>
      <c r="O75" s="7">
        <v>14290829597</v>
      </c>
      <c r="P75" s="7"/>
      <c r="Q75" s="7">
        <v>-4480475568</v>
      </c>
    </row>
    <row r="76" spans="1:17">
      <c r="A76" s="1" t="s">
        <v>237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v>0</v>
      </c>
      <c r="J76" s="7"/>
      <c r="K76" s="7">
        <v>182722218</v>
      </c>
      <c r="L76" s="7"/>
      <c r="M76" s="7">
        <v>557302764900</v>
      </c>
      <c r="N76" s="7"/>
      <c r="O76" s="7">
        <v>695214651793</v>
      </c>
      <c r="P76" s="7"/>
      <c r="Q76" s="7">
        <v>-137911886893</v>
      </c>
    </row>
    <row r="77" spans="1:17">
      <c r="A77" s="1" t="s">
        <v>31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v>0</v>
      </c>
      <c r="J77" s="7"/>
      <c r="K77" s="7">
        <v>50000</v>
      </c>
      <c r="L77" s="7"/>
      <c r="M77" s="7">
        <v>8145742786</v>
      </c>
      <c r="N77" s="7"/>
      <c r="O77" s="7">
        <v>9248517221</v>
      </c>
      <c r="P77" s="7"/>
      <c r="Q77" s="7">
        <v>-1102774435</v>
      </c>
    </row>
    <row r="78" spans="1:17">
      <c r="A78" s="1" t="s">
        <v>65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v>0</v>
      </c>
      <c r="J78" s="7"/>
      <c r="K78" s="7">
        <v>15600000</v>
      </c>
      <c r="L78" s="7"/>
      <c r="M78" s="7">
        <v>125838777902</v>
      </c>
      <c r="N78" s="7"/>
      <c r="O78" s="7">
        <v>116815928088</v>
      </c>
      <c r="P78" s="7"/>
      <c r="Q78" s="7">
        <v>9022849814</v>
      </c>
    </row>
    <row r="79" spans="1:17">
      <c r="A79" s="1" t="s">
        <v>106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v>0</v>
      </c>
      <c r="J79" s="7"/>
      <c r="K79" s="7">
        <v>848316</v>
      </c>
      <c r="L79" s="7"/>
      <c r="M79" s="7">
        <v>22729642325</v>
      </c>
      <c r="N79" s="7"/>
      <c r="O79" s="7">
        <v>26706313972</v>
      </c>
      <c r="P79" s="7"/>
      <c r="Q79" s="7">
        <v>-3976671647</v>
      </c>
    </row>
    <row r="80" spans="1:17">
      <c r="A80" s="1" t="s">
        <v>16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v>0</v>
      </c>
      <c r="J80" s="7"/>
      <c r="K80" s="7">
        <v>104106147</v>
      </c>
      <c r="L80" s="7"/>
      <c r="M80" s="7">
        <v>242552059451</v>
      </c>
      <c r="N80" s="7"/>
      <c r="O80" s="7">
        <v>253438965408</v>
      </c>
      <c r="P80" s="7"/>
      <c r="Q80" s="7">
        <v>-10886905957</v>
      </c>
    </row>
    <row r="81" spans="1:19">
      <c r="A81" s="1" t="s">
        <v>263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v>0</v>
      </c>
      <c r="J81" s="7"/>
      <c r="K81" s="7">
        <v>7750000</v>
      </c>
      <c r="L81" s="7"/>
      <c r="M81" s="7">
        <v>44551875797</v>
      </c>
      <c r="N81" s="7"/>
      <c r="O81" s="7">
        <v>48715165760</v>
      </c>
      <c r="P81" s="7"/>
      <c r="Q81" s="7">
        <v>-4163289963</v>
      </c>
    </row>
    <row r="82" spans="1:19">
      <c r="A82" s="1" t="s">
        <v>264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v>0</v>
      </c>
      <c r="J82" s="7"/>
      <c r="K82" s="7">
        <v>4454707</v>
      </c>
      <c r="L82" s="7"/>
      <c r="M82" s="7">
        <v>29556866981</v>
      </c>
      <c r="N82" s="7"/>
      <c r="O82" s="7">
        <v>29536103960</v>
      </c>
      <c r="P82" s="7"/>
      <c r="Q82" s="7">
        <v>20763021</v>
      </c>
    </row>
    <row r="83" spans="1:19">
      <c r="A83" s="1" t="s">
        <v>76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v>0</v>
      </c>
      <c r="J83" s="7"/>
      <c r="K83" s="7">
        <v>14152</v>
      </c>
      <c r="L83" s="7"/>
      <c r="M83" s="7">
        <v>771759269</v>
      </c>
      <c r="N83" s="7"/>
      <c r="O83" s="7">
        <v>912718578</v>
      </c>
      <c r="P83" s="7"/>
      <c r="Q83" s="7">
        <v>-140959309</v>
      </c>
    </row>
    <row r="84" spans="1:19">
      <c r="A84" s="1" t="s">
        <v>57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v>0</v>
      </c>
      <c r="J84" s="7"/>
      <c r="K84" s="7">
        <v>268371</v>
      </c>
      <c r="L84" s="7"/>
      <c r="M84" s="7">
        <v>5178087093</v>
      </c>
      <c r="N84" s="7"/>
      <c r="O84" s="7">
        <v>4976193179</v>
      </c>
      <c r="P84" s="7"/>
      <c r="Q84" s="7">
        <v>201893914</v>
      </c>
    </row>
    <row r="85" spans="1:19">
      <c r="A85" s="1" t="s">
        <v>95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v>0</v>
      </c>
      <c r="J85" s="7"/>
      <c r="K85" s="7">
        <v>2542462</v>
      </c>
      <c r="L85" s="7"/>
      <c r="M85" s="7">
        <v>57953731242</v>
      </c>
      <c r="N85" s="7"/>
      <c r="O85" s="7">
        <v>58255056780</v>
      </c>
      <c r="P85" s="7"/>
      <c r="Q85" s="7">
        <v>-301325538</v>
      </c>
    </row>
    <row r="86" spans="1:19">
      <c r="A86" s="1" t="s">
        <v>17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v>0</v>
      </c>
      <c r="J86" s="7"/>
      <c r="K86" s="7">
        <v>1</v>
      </c>
      <c r="L86" s="7"/>
      <c r="M86" s="7">
        <v>1</v>
      </c>
      <c r="N86" s="7"/>
      <c r="O86" s="7">
        <v>3691</v>
      </c>
      <c r="P86" s="7"/>
      <c r="Q86" s="7">
        <v>-3690</v>
      </c>
    </row>
    <row r="87" spans="1:19">
      <c r="A87" s="1" t="s">
        <v>48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v>0</v>
      </c>
      <c r="J87" s="7"/>
      <c r="K87" s="7">
        <v>100000</v>
      </c>
      <c r="L87" s="7"/>
      <c r="M87" s="7">
        <v>1255564994</v>
      </c>
      <c r="N87" s="7"/>
      <c r="O87" s="7">
        <v>1227113208</v>
      </c>
      <c r="P87" s="7"/>
      <c r="Q87" s="7">
        <v>28451786</v>
      </c>
    </row>
    <row r="88" spans="1:19">
      <c r="A88" s="1" t="s">
        <v>265</v>
      </c>
      <c r="C88" s="7">
        <v>0</v>
      </c>
      <c r="D88" s="7"/>
      <c r="E88" s="7">
        <v>0</v>
      </c>
      <c r="F88" s="7"/>
      <c r="G88" s="7">
        <v>0</v>
      </c>
      <c r="H88" s="7"/>
      <c r="I88" s="7">
        <v>0</v>
      </c>
      <c r="J88" s="7"/>
      <c r="K88" s="7">
        <v>21000000</v>
      </c>
      <c r="L88" s="7"/>
      <c r="M88" s="7">
        <v>101619000000</v>
      </c>
      <c r="N88" s="7"/>
      <c r="O88" s="7">
        <v>101711270005</v>
      </c>
      <c r="P88" s="7"/>
      <c r="Q88" s="7">
        <v>-92270005</v>
      </c>
    </row>
    <row r="89" spans="1:19">
      <c r="A89" s="1" t="s">
        <v>125</v>
      </c>
      <c r="C89" s="7">
        <v>69</v>
      </c>
      <c r="D89" s="7"/>
      <c r="E89" s="7">
        <v>69000000</v>
      </c>
      <c r="F89" s="7"/>
      <c r="G89" s="7">
        <v>58225444</v>
      </c>
      <c r="H89" s="7"/>
      <c r="I89" s="7">
        <v>10774556</v>
      </c>
      <c r="J89" s="7"/>
      <c r="K89" s="7">
        <v>69</v>
      </c>
      <c r="L89" s="7"/>
      <c r="M89" s="7">
        <v>69000000</v>
      </c>
      <c r="N89" s="7"/>
      <c r="O89" s="7">
        <v>58225444</v>
      </c>
      <c r="P89" s="7"/>
      <c r="Q89" s="7">
        <v>10774556</v>
      </c>
      <c r="S89" s="14"/>
    </row>
    <row r="90" spans="1:19">
      <c r="A90" s="1" t="s">
        <v>143</v>
      </c>
      <c r="C90" s="7">
        <v>155000</v>
      </c>
      <c r="D90" s="7"/>
      <c r="E90" s="7">
        <v>146240929438</v>
      </c>
      <c r="F90" s="7"/>
      <c r="G90" s="7">
        <v>144515749319</v>
      </c>
      <c r="H90" s="7"/>
      <c r="I90" s="7">
        <v>1725180119</v>
      </c>
      <c r="J90" s="7"/>
      <c r="K90" s="7">
        <v>155000</v>
      </c>
      <c r="L90" s="7"/>
      <c r="M90" s="7">
        <v>146240929438</v>
      </c>
      <c r="N90" s="7"/>
      <c r="O90" s="7">
        <v>144515749319</v>
      </c>
      <c r="P90" s="7"/>
      <c r="Q90" s="7">
        <v>1725180119</v>
      </c>
    </row>
    <row r="91" spans="1:19">
      <c r="A91" s="1" t="s">
        <v>132</v>
      </c>
      <c r="C91" s="7">
        <v>73434</v>
      </c>
      <c r="D91" s="7"/>
      <c r="E91" s="7">
        <v>59989109050</v>
      </c>
      <c r="F91" s="7"/>
      <c r="G91" s="7">
        <v>56826896446</v>
      </c>
      <c r="H91" s="7"/>
      <c r="I91" s="7">
        <v>3162212604</v>
      </c>
      <c r="J91" s="7"/>
      <c r="K91" s="7">
        <v>282434</v>
      </c>
      <c r="L91" s="7"/>
      <c r="M91" s="7">
        <v>230352264646</v>
      </c>
      <c r="N91" s="7"/>
      <c r="O91" s="7">
        <v>218561533769</v>
      </c>
      <c r="P91" s="7"/>
      <c r="Q91" s="7">
        <v>11790730877</v>
      </c>
    </row>
    <row r="92" spans="1:19">
      <c r="A92" s="1" t="s">
        <v>129</v>
      </c>
      <c r="C92" s="7">
        <v>24068</v>
      </c>
      <c r="D92" s="7"/>
      <c r="E92" s="7">
        <v>14606874410</v>
      </c>
      <c r="F92" s="7"/>
      <c r="G92" s="7">
        <v>14100277223</v>
      </c>
      <c r="H92" s="7"/>
      <c r="I92" s="7">
        <v>506597187</v>
      </c>
      <c r="J92" s="7"/>
      <c r="K92" s="7">
        <v>150000</v>
      </c>
      <c r="L92" s="7"/>
      <c r="M92" s="7">
        <v>91163522050</v>
      </c>
      <c r="N92" s="7"/>
      <c r="O92" s="7">
        <v>87877745702</v>
      </c>
      <c r="P92" s="7"/>
      <c r="Q92" s="7">
        <v>3285776348</v>
      </c>
    </row>
    <row r="93" spans="1:19">
      <c r="A93" s="1" t="s">
        <v>135</v>
      </c>
      <c r="C93" s="7">
        <v>382431</v>
      </c>
      <c r="D93" s="7"/>
      <c r="E93" s="7">
        <v>366534966991</v>
      </c>
      <c r="F93" s="7"/>
      <c r="G93" s="7">
        <v>368660465827</v>
      </c>
      <c r="H93" s="7"/>
      <c r="I93" s="7">
        <v>-2125498836</v>
      </c>
      <c r="J93" s="7"/>
      <c r="K93" s="7">
        <v>382431</v>
      </c>
      <c r="L93" s="7"/>
      <c r="M93" s="7">
        <v>366534966991</v>
      </c>
      <c r="N93" s="7"/>
      <c r="O93" s="7">
        <v>368660465827</v>
      </c>
      <c r="P93" s="7"/>
      <c r="Q93" s="7">
        <v>-2125498836</v>
      </c>
    </row>
    <row r="94" spans="1:19">
      <c r="A94" s="1" t="s">
        <v>266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v>0</v>
      </c>
      <c r="J94" s="7"/>
      <c r="K94" s="7">
        <v>92500</v>
      </c>
      <c r="L94" s="7"/>
      <c r="M94" s="7">
        <v>86578437127</v>
      </c>
      <c r="N94" s="7"/>
      <c r="O94" s="7">
        <v>82623304820</v>
      </c>
      <c r="P94" s="7"/>
      <c r="Q94" s="7">
        <v>3955132307</v>
      </c>
    </row>
    <row r="95" spans="1:19">
      <c r="A95" s="1" t="s">
        <v>186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v>0</v>
      </c>
      <c r="J95" s="7"/>
      <c r="K95" s="7">
        <v>102660</v>
      </c>
      <c r="L95" s="7"/>
      <c r="M95" s="7">
        <v>100382445688</v>
      </c>
      <c r="N95" s="7"/>
      <c r="O95" s="7">
        <v>99998377008</v>
      </c>
      <c r="P95" s="7"/>
      <c r="Q95" s="7">
        <v>384068680</v>
      </c>
    </row>
    <row r="96" spans="1:19">
      <c r="A96" s="1" t="s">
        <v>267</v>
      </c>
      <c r="C96" s="7">
        <v>0</v>
      </c>
      <c r="D96" s="7"/>
      <c r="E96" s="7">
        <v>0</v>
      </c>
      <c r="F96" s="7"/>
      <c r="G96" s="7">
        <v>0</v>
      </c>
      <c r="H96" s="7"/>
      <c r="I96" s="7">
        <v>0</v>
      </c>
      <c r="J96" s="7"/>
      <c r="K96" s="7">
        <v>27000</v>
      </c>
      <c r="L96" s="7"/>
      <c r="M96" s="7">
        <v>27000000000</v>
      </c>
      <c r="N96" s="7"/>
      <c r="O96" s="7">
        <v>25353544495</v>
      </c>
      <c r="P96" s="7"/>
      <c r="Q96" s="7">
        <v>1646455505</v>
      </c>
    </row>
    <row r="97" spans="1:17">
      <c r="A97" s="1" t="s">
        <v>268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v>0</v>
      </c>
      <c r="J97" s="7"/>
      <c r="K97" s="7">
        <v>100000</v>
      </c>
      <c r="L97" s="7"/>
      <c r="M97" s="7">
        <v>91385643720</v>
      </c>
      <c r="N97" s="7"/>
      <c r="O97" s="7">
        <v>90466599956</v>
      </c>
      <c r="P97" s="7"/>
      <c r="Q97" s="7">
        <v>919043764</v>
      </c>
    </row>
    <row r="98" spans="1:17">
      <c r="A98" s="1" t="s">
        <v>269</v>
      </c>
      <c r="C98" s="7">
        <v>0</v>
      </c>
      <c r="D98" s="7"/>
      <c r="E98" s="7">
        <v>0</v>
      </c>
      <c r="F98" s="7"/>
      <c r="G98" s="7">
        <v>0</v>
      </c>
      <c r="H98" s="7"/>
      <c r="I98" s="7">
        <v>0</v>
      </c>
      <c r="J98" s="7"/>
      <c r="K98" s="7">
        <v>35000</v>
      </c>
      <c r="L98" s="7"/>
      <c r="M98" s="7">
        <v>35000000000</v>
      </c>
      <c r="N98" s="7"/>
      <c r="O98" s="7">
        <v>31582373266</v>
      </c>
      <c r="P98" s="7"/>
      <c r="Q98" s="7">
        <v>3417626734</v>
      </c>
    </row>
    <row r="99" spans="1:17">
      <c r="A99" s="1" t="s">
        <v>270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v>0</v>
      </c>
      <c r="J99" s="7"/>
      <c r="K99" s="7">
        <v>33800</v>
      </c>
      <c r="L99" s="7"/>
      <c r="M99" s="7">
        <v>30453349332</v>
      </c>
      <c r="N99" s="7"/>
      <c r="O99" s="7">
        <v>29967440613</v>
      </c>
      <c r="P99" s="7"/>
      <c r="Q99" s="7">
        <v>485908719</v>
      </c>
    </row>
    <row r="100" spans="1:17">
      <c r="A100" s="1" t="s">
        <v>184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v>0</v>
      </c>
      <c r="J100" s="7"/>
      <c r="K100" s="7">
        <v>45700</v>
      </c>
      <c r="L100" s="7"/>
      <c r="M100" s="7">
        <v>45700000000</v>
      </c>
      <c r="N100" s="7"/>
      <c r="O100" s="7">
        <v>44777882537</v>
      </c>
      <c r="P100" s="7"/>
      <c r="Q100" s="7">
        <v>922117463</v>
      </c>
    </row>
    <row r="101" spans="1:17">
      <c r="A101" s="1" t="s">
        <v>271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v>0</v>
      </c>
      <c r="J101" s="7"/>
      <c r="K101" s="7">
        <v>8048</v>
      </c>
      <c r="L101" s="7"/>
      <c r="M101" s="7">
        <v>6760060280</v>
      </c>
      <c r="N101" s="7"/>
      <c r="O101" s="7">
        <v>6690604412</v>
      </c>
      <c r="P101" s="7"/>
      <c r="Q101" s="7">
        <v>69455868</v>
      </c>
    </row>
    <row r="102" spans="1:17">
      <c r="A102" s="1" t="s">
        <v>272</v>
      </c>
      <c r="C102" s="7">
        <v>0</v>
      </c>
      <c r="D102" s="7"/>
      <c r="E102" s="7">
        <v>0</v>
      </c>
      <c r="F102" s="7"/>
      <c r="G102" s="7">
        <v>0</v>
      </c>
      <c r="H102" s="7"/>
      <c r="I102" s="7">
        <v>0</v>
      </c>
      <c r="J102" s="7"/>
      <c r="K102" s="7">
        <v>100</v>
      </c>
      <c r="L102" s="7"/>
      <c r="M102" s="7">
        <v>85859437</v>
      </c>
      <c r="N102" s="7"/>
      <c r="O102" s="7">
        <v>85016405</v>
      </c>
      <c r="P102" s="7"/>
      <c r="Q102" s="7">
        <v>843032</v>
      </c>
    </row>
    <row r="103" spans="1:17">
      <c r="A103" s="1" t="s">
        <v>273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v>0</v>
      </c>
      <c r="J103" s="7"/>
      <c r="K103" s="7">
        <v>1100</v>
      </c>
      <c r="L103" s="7"/>
      <c r="M103" s="7">
        <v>904047114</v>
      </c>
      <c r="N103" s="7"/>
      <c r="O103" s="7">
        <v>895309243</v>
      </c>
      <c r="P103" s="7"/>
      <c r="Q103" s="7">
        <v>8737871</v>
      </c>
    </row>
    <row r="104" spans="1:17">
      <c r="A104" s="1" t="s">
        <v>274</v>
      </c>
      <c r="C104" s="7">
        <v>0</v>
      </c>
      <c r="D104" s="7"/>
      <c r="E104" s="7">
        <v>0</v>
      </c>
      <c r="F104" s="7"/>
      <c r="G104" s="7">
        <v>0</v>
      </c>
      <c r="H104" s="7"/>
      <c r="I104" s="7">
        <v>0</v>
      </c>
      <c r="J104" s="7"/>
      <c r="K104" s="7">
        <v>900</v>
      </c>
      <c r="L104" s="7"/>
      <c r="M104" s="7">
        <v>677586167</v>
      </c>
      <c r="N104" s="7"/>
      <c r="O104" s="7">
        <v>592398608</v>
      </c>
      <c r="P104" s="7"/>
      <c r="Q104" s="7">
        <v>85187559</v>
      </c>
    </row>
    <row r="105" spans="1:17">
      <c r="A105" s="1" t="s">
        <v>140</v>
      </c>
      <c r="C105" s="7">
        <v>0</v>
      </c>
      <c r="D105" s="7"/>
      <c r="E105" s="7">
        <v>0</v>
      </c>
      <c r="F105" s="7"/>
      <c r="G105" s="7">
        <v>0</v>
      </c>
      <c r="H105" s="7"/>
      <c r="I105" s="7">
        <v>0</v>
      </c>
      <c r="J105" s="7"/>
      <c r="K105" s="7">
        <v>252087</v>
      </c>
      <c r="L105" s="7"/>
      <c r="M105" s="7">
        <v>240717318504</v>
      </c>
      <c r="N105" s="7"/>
      <c r="O105" s="7">
        <v>236560932017</v>
      </c>
      <c r="P105" s="7"/>
      <c r="Q105" s="7">
        <v>4156386487</v>
      </c>
    </row>
    <row r="106" spans="1:17">
      <c r="A106" s="1" t="s">
        <v>182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v>0</v>
      </c>
      <c r="J106" s="7"/>
      <c r="K106" s="7">
        <v>238254</v>
      </c>
      <c r="L106" s="7"/>
      <c r="M106" s="7">
        <v>237649391283</v>
      </c>
      <c r="N106" s="7"/>
      <c r="O106" s="7">
        <v>235033084170</v>
      </c>
      <c r="P106" s="7"/>
      <c r="Q106" s="7">
        <v>2616307113</v>
      </c>
    </row>
    <row r="107" spans="1:17">
      <c r="A107" s="1" t="s">
        <v>180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v>0</v>
      </c>
      <c r="J107" s="7"/>
      <c r="K107" s="7">
        <v>100000</v>
      </c>
      <c r="L107" s="7"/>
      <c r="M107" s="7">
        <v>98449422970</v>
      </c>
      <c r="N107" s="7"/>
      <c r="O107" s="7">
        <v>97927559750</v>
      </c>
      <c r="P107" s="7"/>
      <c r="Q107" s="7">
        <v>521863220</v>
      </c>
    </row>
    <row r="108" spans="1:17">
      <c r="A108" s="1" t="s">
        <v>275</v>
      </c>
      <c r="C108" s="7">
        <v>0</v>
      </c>
      <c r="D108" s="7"/>
      <c r="E108" s="7">
        <v>0</v>
      </c>
      <c r="F108" s="7"/>
      <c r="G108" s="7">
        <v>0</v>
      </c>
      <c r="H108" s="7"/>
      <c r="I108" s="7">
        <v>0</v>
      </c>
      <c r="J108" s="7"/>
      <c r="K108" s="7">
        <v>344742</v>
      </c>
      <c r="L108" s="7"/>
      <c r="M108" s="7">
        <v>343652979711</v>
      </c>
      <c r="N108" s="7"/>
      <c r="O108" s="7">
        <v>315393820476</v>
      </c>
      <c r="P108" s="7"/>
      <c r="Q108" s="7">
        <v>28259159235</v>
      </c>
    </row>
    <row r="109" spans="1:17">
      <c r="A109" s="1" t="s">
        <v>276</v>
      </c>
      <c r="C109" s="7">
        <v>0</v>
      </c>
      <c r="D109" s="7"/>
      <c r="E109" s="7">
        <v>0</v>
      </c>
      <c r="F109" s="7"/>
      <c r="G109" s="7">
        <v>0</v>
      </c>
      <c r="H109" s="7"/>
      <c r="I109" s="7">
        <v>0</v>
      </c>
      <c r="J109" s="7"/>
      <c r="K109" s="7">
        <v>607095</v>
      </c>
      <c r="L109" s="7"/>
      <c r="M109" s="7">
        <v>598450104807</v>
      </c>
      <c r="N109" s="7"/>
      <c r="O109" s="7">
        <v>581397248551</v>
      </c>
      <c r="P109" s="7"/>
      <c r="Q109" s="7">
        <v>17052856256</v>
      </c>
    </row>
    <row r="110" spans="1:17">
      <c r="A110" s="1" t="s">
        <v>277</v>
      </c>
      <c r="C110" s="7">
        <v>0</v>
      </c>
      <c r="D110" s="7"/>
      <c r="E110" s="7">
        <v>0</v>
      </c>
      <c r="F110" s="7"/>
      <c r="G110" s="7">
        <v>0</v>
      </c>
      <c r="H110" s="7"/>
      <c r="I110" s="7">
        <v>0</v>
      </c>
      <c r="J110" s="7"/>
      <c r="K110" s="7">
        <v>555000</v>
      </c>
      <c r="L110" s="7"/>
      <c r="M110" s="7">
        <v>538202139685</v>
      </c>
      <c r="N110" s="7"/>
      <c r="O110" s="7">
        <v>497337072000</v>
      </c>
      <c r="P110" s="7"/>
      <c r="Q110" s="7">
        <v>40865067685</v>
      </c>
    </row>
    <row r="111" spans="1:17">
      <c r="A111" s="1" t="s">
        <v>278</v>
      </c>
      <c r="C111" s="7">
        <v>0</v>
      </c>
      <c r="D111" s="7"/>
      <c r="E111" s="7">
        <v>0</v>
      </c>
      <c r="F111" s="7"/>
      <c r="G111" s="7">
        <v>0</v>
      </c>
      <c r="H111" s="7"/>
      <c r="I111" s="7">
        <v>0</v>
      </c>
      <c r="J111" s="7"/>
      <c r="K111" s="7">
        <v>45000</v>
      </c>
      <c r="L111" s="7"/>
      <c r="M111" s="7">
        <v>45000000000</v>
      </c>
      <c r="N111" s="7"/>
      <c r="O111" s="7">
        <v>44004024283</v>
      </c>
      <c r="P111" s="7"/>
      <c r="Q111" s="7">
        <v>995975717</v>
      </c>
    </row>
    <row r="112" spans="1:17">
      <c r="A112" s="1" t="s">
        <v>279</v>
      </c>
      <c r="C112" s="7">
        <v>0</v>
      </c>
      <c r="D112" s="7"/>
      <c r="E112" s="7">
        <v>0</v>
      </c>
      <c r="F112" s="7"/>
      <c r="G112" s="7">
        <v>0</v>
      </c>
      <c r="H112" s="7"/>
      <c r="I112" s="7">
        <v>0</v>
      </c>
      <c r="J112" s="7"/>
      <c r="K112" s="7">
        <v>490000</v>
      </c>
      <c r="L112" s="7"/>
      <c r="M112" s="7">
        <v>488758807928</v>
      </c>
      <c r="N112" s="7"/>
      <c r="O112" s="7">
        <v>448504269483</v>
      </c>
      <c r="P112" s="7"/>
      <c r="Q112" s="7">
        <v>40254538445</v>
      </c>
    </row>
    <row r="113" spans="1:19">
      <c r="A113" s="1" t="s">
        <v>280</v>
      </c>
      <c r="C113" s="7">
        <v>0</v>
      </c>
      <c r="D113" s="7"/>
      <c r="E113" s="7">
        <v>0</v>
      </c>
      <c r="F113" s="7"/>
      <c r="G113" s="7">
        <v>0</v>
      </c>
      <c r="H113" s="7"/>
      <c r="I113" s="7">
        <v>0</v>
      </c>
      <c r="J113" s="7"/>
      <c r="K113" s="7">
        <v>682913</v>
      </c>
      <c r="L113" s="7"/>
      <c r="M113" s="7">
        <v>637514549144</v>
      </c>
      <c r="N113" s="7"/>
      <c r="O113" s="7">
        <v>591252165005</v>
      </c>
      <c r="P113" s="7"/>
      <c r="Q113" s="7">
        <v>46262384139</v>
      </c>
    </row>
    <row r="114" spans="1:19">
      <c r="A114" s="1" t="s">
        <v>281</v>
      </c>
      <c r="C114" s="7">
        <v>0</v>
      </c>
      <c r="D114" s="7"/>
      <c r="E114" s="7">
        <v>0</v>
      </c>
      <c r="F114" s="7"/>
      <c r="G114" s="7">
        <v>0</v>
      </c>
      <c r="H114" s="7"/>
      <c r="I114" s="7">
        <v>0</v>
      </c>
      <c r="J114" s="7"/>
      <c r="K114" s="7">
        <v>120000</v>
      </c>
      <c r="L114" s="7"/>
      <c r="M114" s="7">
        <v>112030738163</v>
      </c>
      <c r="N114" s="7"/>
      <c r="O114" s="7">
        <v>108735897500</v>
      </c>
      <c r="P114" s="7"/>
      <c r="Q114" s="7">
        <v>3294840663</v>
      </c>
    </row>
    <row r="115" spans="1:19">
      <c r="A115" s="1" t="s">
        <v>282</v>
      </c>
      <c r="C115" s="7">
        <v>0</v>
      </c>
      <c r="D115" s="7"/>
      <c r="E115" s="7">
        <v>0</v>
      </c>
      <c r="F115" s="7"/>
      <c r="G115" s="7">
        <v>0</v>
      </c>
      <c r="H115" s="7"/>
      <c r="I115" s="7">
        <v>0</v>
      </c>
      <c r="J115" s="7"/>
      <c r="K115" s="7">
        <v>250000</v>
      </c>
      <c r="L115" s="7"/>
      <c r="M115" s="7">
        <v>218555219113</v>
      </c>
      <c r="N115" s="7"/>
      <c r="O115" s="7">
        <v>217415986620</v>
      </c>
      <c r="P115" s="7"/>
      <c r="Q115" s="7">
        <v>1139232493</v>
      </c>
    </row>
    <row r="116" spans="1:19">
      <c r="A116" s="1" t="s">
        <v>138</v>
      </c>
      <c r="C116" s="7">
        <v>0</v>
      </c>
      <c r="D116" s="7"/>
      <c r="E116" s="7">
        <v>0</v>
      </c>
      <c r="F116" s="7"/>
      <c r="G116" s="7">
        <v>0</v>
      </c>
      <c r="H116" s="7"/>
      <c r="I116" s="7">
        <v>0</v>
      </c>
      <c r="J116" s="7"/>
      <c r="K116" s="7">
        <v>64323</v>
      </c>
      <c r="L116" s="7"/>
      <c r="M116" s="7">
        <v>59989619312</v>
      </c>
      <c r="N116" s="7"/>
      <c r="O116" s="7">
        <v>60476484600</v>
      </c>
      <c r="P116" s="7"/>
      <c r="Q116" s="7">
        <v>-486865288</v>
      </c>
    </row>
    <row r="117" spans="1:19">
      <c r="A117" s="1" t="s">
        <v>252</v>
      </c>
      <c r="C117" s="7"/>
      <c r="D117" s="7"/>
      <c r="E117" s="7"/>
      <c r="F117" s="7"/>
      <c r="G117" s="7"/>
      <c r="H117" s="7"/>
      <c r="I117" s="7"/>
      <c r="J117" s="7"/>
      <c r="K117" s="7">
        <v>8325000</v>
      </c>
      <c r="L117" s="7"/>
      <c r="M117" s="7">
        <v>0</v>
      </c>
      <c r="N117" s="7"/>
      <c r="O117" s="7">
        <v>0</v>
      </c>
      <c r="P117" s="7"/>
      <c r="Q117" s="7">
        <v>-4804813529</v>
      </c>
      <c r="S117" s="3"/>
    </row>
    <row r="118" spans="1:19">
      <c r="A118" s="1" t="s">
        <v>115</v>
      </c>
      <c r="C118" s="7" t="s">
        <v>115</v>
      </c>
      <c r="D118" s="7"/>
      <c r="E118" s="15">
        <f>SUM(E8:E116)</f>
        <v>1119038833747</v>
      </c>
      <c r="F118" s="7"/>
      <c r="G118" s="15">
        <f>SUM(G8:G116)</f>
        <v>1113519547755</v>
      </c>
      <c r="H118" s="7"/>
      <c r="I118" s="15">
        <f>SUM(I8:I116)</f>
        <v>5519285992</v>
      </c>
      <c r="J118" s="7"/>
      <c r="K118" s="7" t="s">
        <v>115</v>
      </c>
      <c r="L118" s="7"/>
      <c r="M118" s="15">
        <f>SUM(M8:M117)</f>
        <v>10380147289903</v>
      </c>
      <c r="N118" s="7"/>
      <c r="O118" s="15">
        <f>SUM(O8:O117)</f>
        <v>10630433267383</v>
      </c>
      <c r="P118" s="7"/>
      <c r="Q118" s="15">
        <f>SUM(Q8:Q117)</f>
        <v>-255090791009</v>
      </c>
      <c r="S118" s="3"/>
    </row>
    <row r="119" spans="1:19">
      <c r="I119" s="7"/>
      <c r="J119" s="7">
        <f>SUM(J8:J88)</f>
        <v>0</v>
      </c>
      <c r="K119" s="7"/>
      <c r="L119" s="7"/>
      <c r="M119" s="7"/>
      <c r="N119" s="7"/>
      <c r="O119" s="7"/>
      <c r="P119" s="7">
        <f>SUM(P8:P88)</f>
        <v>0</v>
      </c>
      <c r="Q119" s="7"/>
      <c r="S119" s="3"/>
    </row>
    <row r="120" spans="1:19">
      <c r="I120" s="6"/>
      <c r="J120" s="6"/>
      <c r="K120" s="6"/>
      <c r="L120" s="6"/>
      <c r="M120" s="6"/>
      <c r="N120" s="6"/>
      <c r="O120" s="6"/>
      <c r="P120" s="6"/>
      <c r="Q120" s="6"/>
      <c r="S120" s="3"/>
    </row>
    <row r="121" spans="1:19">
      <c r="I121" s="6"/>
      <c r="J121" s="6"/>
      <c r="K121" s="6"/>
      <c r="L121" s="6"/>
      <c r="M121" s="6"/>
      <c r="N121" s="6"/>
      <c r="O121" s="6"/>
      <c r="P121" s="6"/>
      <c r="Q121" s="6"/>
      <c r="S121" s="3"/>
    </row>
    <row r="122" spans="1:19">
      <c r="I122" s="7"/>
      <c r="J122" s="7">
        <f>SUM(J89:J116)</f>
        <v>0</v>
      </c>
      <c r="K122" s="7"/>
      <c r="L122" s="7"/>
      <c r="M122" s="7"/>
      <c r="N122" s="7"/>
      <c r="O122" s="7"/>
      <c r="P122" s="7">
        <f>SUM(P89:P116)</f>
        <v>0</v>
      </c>
      <c r="Q122" s="7"/>
      <c r="S122" s="3"/>
    </row>
    <row r="123" spans="1:19">
      <c r="S123" s="3"/>
    </row>
  </sheetData>
  <autoFilter ref="A6:Q7" xr:uid="{00000000-0001-0000-09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J122:P122 J119:P1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Gadari, Yasin</cp:lastModifiedBy>
  <dcterms:created xsi:type="dcterms:W3CDTF">2024-01-30T16:20:58Z</dcterms:created>
  <dcterms:modified xsi:type="dcterms:W3CDTF">2024-01-30T17:26:00Z</dcterms:modified>
</cp:coreProperties>
</file>