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akrami\Desktop\تغییرات پرتفوی ماهانه\"/>
    </mc:Choice>
  </mc:AlternateContent>
  <xr:revisionPtr revIDLastSave="0" documentId="8_{8D6F9CC3-7247-496C-9FA9-E06C7BAEA528}" xr6:coauthVersionLast="47" xr6:coauthVersionMax="47" xr10:uidLastSave="{00000000-0000-0000-0000-000000000000}"/>
  <bookViews>
    <workbookView xWindow="28680" yWindow="-120" windowWidth="29040" windowHeight="15720" firstSheet="5" activeTab="11" xr2:uid="{00000000-000D-0000-FFFF-FFFF00000000}"/>
  </bookViews>
  <sheets>
    <sheet name="سهام" sheetId="1" r:id="rId1"/>
    <sheet name="سپرده" sheetId="6" r:id="rId2"/>
    <sheet name=" درآمدها" sheetId="15" r:id="rId3"/>
    <sheet name="درآمد سرمایه‌گذاری در سهام" sheetId="11" r:id="rId4"/>
    <sheet name="درآمد سرمایه گذاری در اوراق بها" sheetId="12" r:id="rId5"/>
    <sheet name="درآمد سپرده بانکی" sheetId="13" r:id="rId6"/>
    <sheet name="سایر درآمدها" sheetId="14" r:id="rId7"/>
    <sheet name="درآمد سود سهام" sheetId="8" r:id="rId8"/>
    <sheet name="سود اوراق بهادار " sheetId="7" r:id="rId9"/>
    <sheet name="سود سپرده بانکی" sheetId="16" r:id="rId10"/>
    <sheet name="درآمد ناشی از فروش" sheetId="10" r:id="rId11"/>
    <sheet name="درآمد ناشی از تغییر قیمت اوراق" sheetId="9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7" l="1"/>
  <c r="N15" i="16"/>
  <c r="K14" i="16"/>
  <c r="I14" i="16"/>
  <c r="E14" i="16"/>
  <c r="C14" i="16"/>
  <c r="M13" i="16"/>
  <c r="G13" i="16"/>
  <c r="M12" i="16"/>
  <c r="G12" i="16"/>
  <c r="M11" i="16"/>
  <c r="G11" i="16"/>
  <c r="M10" i="16"/>
  <c r="G10" i="16"/>
  <c r="M9" i="16"/>
  <c r="G9" i="16"/>
  <c r="M8" i="16"/>
  <c r="G8" i="16"/>
  <c r="G11" i="15"/>
  <c r="C10" i="15"/>
  <c r="C8" i="15"/>
  <c r="C7" i="15"/>
  <c r="E10" i="14"/>
  <c r="C10" i="14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8" i="11"/>
  <c r="S104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8" i="11"/>
  <c r="K104" i="11"/>
  <c r="K8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8" i="11"/>
  <c r="I104" i="11"/>
  <c r="G104" i="11"/>
  <c r="E104" i="11"/>
  <c r="C104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8" i="11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8" i="9"/>
  <c r="S70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8" i="8"/>
  <c r="M8" i="8"/>
  <c r="T10" i="7"/>
  <c r="I9" i="7"/>
  <c r="K9" i="7"/>
  <c r="Q9" i="7"/>
  <c r="S8" i="7"/>
  <c r="S9" i="7" s="1"/>
  <c r="M8" i="7"/>
  <c r="M9" i="7" s="1"/>
  <c r="G14" i="16" l="1"/>
  <c r="M14" i="16"/>
  <c r="G14" i="13"/>
  <c r="C14" i="13"/>
  <c r="Q10" i="12"/>
  <c r="O10" i="12"/>
  <c r="M10" i="12"/>
  <c r="K10" i="12"/>
  <c r="I10" i="12"/>
  <c r="G10" i="12"/>
  <c r="E10" i="12"/>
  <c r="C10" i="12"/>
  <c r="Q104" i="11"/>
  <c r="O104" i="11"/>
  <c r="M104" i="11"/>
  <c r="Q48" i="10"/>
  <c r="O48" i="10"/>
  <c r="M48" i="10"/>
  <c r="I48" i="10"/>
  <c r="G48" i="10"/>
  <c r="E48" i="10"/>
  <c r="Q100" i="9"/>
  <c r="O100" i="9"/>
  <c r="M100" i="9"/>
  <c r="I100" i="9"/>
  <c r="G100" i="9"/>
  <c r="E100" i="9"/>
  <c r="Q70" i="8"/>
  <c r="O70" i="8"/>
  <c r="M70" i="8"/>
  <c r="K70" i="8"/>
  <c r="I70" i="8"/>
  <c r="I15" i="6"/>
  <c r="G15" i="6"/>
  <c r="E15" i="6"/>
  <c r="C15" i="6"/>
  <c r="W104" i="1"/>
  <c r="U104" i="1"/>
  <c r="O104" i="1"/>
  <c r="K104" i="1"/>
  <c r="G104" i="1"/>
  <c r="E104" i="1"/>
  <c r="E8" i="13" l="1"/>
  <c r="E13" i="13"/>
  <c r="E9" i="13"/>
  <c r="E10" i="13"/>
  <c r="E11" i="13"/>
  <c r="C9" i="15"/>
  <c r="E12" i="13"/>
  <c r="I12" i="13"/>
  <c r="I13" i="13"/>
  <c r="I8" i="13"/>
  <c r="I11" i="13"/>
  <c r="I9" i="13"/>
  <c r="I10" i="13"/>
  <c r="C11" i="15" l="1"/>
  <c r="E9" i="15"/>
  <c r="I14" i="13"/>
  <c r="E14" i="13"/>
  <c r="E10" i="15" l="1"/>
  <c r="E8" i="15"/>
  <c r="E7" i="15"/>
  <c r="E11" i="15" s="1"/>
</calcChain>
</file>

<file path=xl/sharedStrings.xml><?xml version="1.0" encoding="utf-8"?>
<sst xmlns="http://schemas.openxmlformats.org/spreadsheetml/2006/main" count="1408" uniqueCount="278">
  <si>
    <t>صندوق سرمایه‌گذاری مشترک پیشرو</t>
  </si>
  <si>
    <t>صورت وضعیت پورتفوی</t>
  </si>
  <si>
    <t>برای ماه منتهی به 1403/04/31</t>
  </si>
  <si>
    <t>نام شرکت</t>
  </si>
  <si>
    <t>1403/03/31</t>
  </si>
  <si>
    <t>تغییرات طی دوره</t>
  </si>
  <si>
    <t>1403/04/31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</si>
  <si>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</si>
  <si>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</si>
  <si>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</si>
  <si>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</si>
  <si>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</si>
  <si>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</si>
  <si>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</si>
  <si>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</si>
  <si>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0.04%</t>
  </si>
  <si>
    <t>آهن و فولاد غدیر ایرانیان</t>
  </si>
  <si>
    <t>0.29%</t>
  </si>
  <si>
    <t>بانک تجارت</t>
  </si>
  <si>
    <t>0.46%</t>
  </si>
  <si>
    <t>بانک خاورمیانه</t>
  </si>
  <si>
    <t>0.24%</t>
  </si>
  <si>
    <t>بانک سامان</t>
  </si>
  <si>
    <t>0.61%</t>
  </si>
  <si>
    <t>بانک سینا</t>
  </si>
  <si>
    <t>0.41%</t>
  </si>
  <si>
    <t>بانک‌اقتصادنوین‌</t>
  </si>
  <si>
    <t>0.40%</t>
  </si>
  <si>
    <t>بیمه  ما</t>
  </si>
  <si>
    <t>0.20%</t>
  </si>
  <si>
    <t>بیمه اتکایی امین</t>
  </si>
  <si>
    <t>0.17%</t>
  </si>
  <si>
    <t>بین المللی توسعه ص. معادن غدیر</t>
  </si>
  <si>
    <t>0.34%</t>
  </si>
  <si>
    <t>پالایش نفت اصفهان</t>
  </si>
  <si>
    <t>2.73%</t>
  </si>
  <si>
    <t>پالایش نفت بندرعباس</t>
  </si>
  <si>
    <t>0.79%</t>
  </si>
  <si>
    <t>پالایش نفت تبریز</t>
  </si>
  <si>
    <t>0.35%</t>
  </si>
  <si>
    <t>پالایش نفت تهران</t>
  </si>
  <si>
    <t>پالایش نفت شیراز</t>
  </si>
  <si>
    <t>0.62%</t>
  </si>
  <si>
    <t>پتروشیمی بوعلی سینا</t>
  </si>
  <si>
    <t>1.28%</t>
  </si>
  <si>
    <t>پتروشیمی پردیس</t>
  </si>
  <si>
    <t>5.69%</t>
  </si>
  <si>
    <t>پتروشیمی تندگویان</t>
  </si>
  <si>
    <t>پتروشیمی جم پیلن</t>
  </si>
  <si>
    <t>0.90%</t>
  </si>
  <si>
    <t>پتروشیمی زاگرس</t>
  </si>
  <si>
    <t>0.25%</t>
  </si>
  <si>
    <t>پتروشیمی شازند</t>
  </si>
  <si>
    <t>پتروشیمی نوری</t>
  </si>
  <si>
    <t>0.97%</t>
  </si>
  <si>
    <t>پتروشیمی‌ خارک‌</t>
  </si>
  <si>
    <t>0.42%</t>
  </si>
  <si>
    <t>پتروشیمی‌شیراز</t>
  </si>
  <si>
    <t>1.77%</t>
  </si>
  <si>
    <t>پخش هجرت</t>
  </si>
  <si>
    <t>0.83%</t>
  </si>
  <si>
    <t>تایدواترخاورمیانه</t>
  </si>
  <si>
    <t>1.54%</t>
  </si>
  <si>
    <t>تراکتورسازی‌ایران‌</t>
  </si>
  <si>
    <t>تمام سکه طرح جدید 0310 صادرات</t>
  </si>
  <si>
    <t>3.54%</t>
  </si>
  <si>
    <t>تمام سکه طرح جدید0312 رفاه</t>
  </si>
  <si>
    <t>3.42%</t>
  </si>
  <si>
    <t>تمام سکه طرح جدید0411 آینده</t>
  </si>
  <si>
    <t>تمام سکه طرح جدید0412 سامان</t>
  </si>
  <si>
    <t>توسعه‌معادن‌وفلزات‌</t>
  </si>
  <si>
    <t>ح . فجر انرژی خلیج فارس</t>
  </si>
  <si>
    <t>0.30%</t>
  </si>
  <si>
    <t>ح . معدنی‌وصنعتی‌چادرملو</t>
  </si>
  <si>
    <t>0.07%</t>
  </si>
  <si>
    <t>حفاری شمال</t>
  </si>
  <si>
    <t>1.06%</t>
  </si>
  <si>
    <t>حمل و نقل گهرترابر سیرجان</t>
  </si>
  <si>
    <t>0.45%</t>
  </si>
  <si>
    <t>داروپخش‌ (هلدینگ‌</t>
  </si>
  <si>
    <t>0.95%</t>
  </si>
  <si>
    <t>داروسازی کاسپین تامین</t>
  </si>
  <si>
    <t>0.98%</t>
  </si>
  <si>
    <t>داروسازی‌ ابوریحان‌</t>
  </si>
  <si>
    <t>0.10%</t>
  </si>
  <si>
    <t>دوده‌ صنعتی‌ پارس‌</t>
  </si>
  <si>
    <t>0.00%</t>
  </si>
  <si>
    <t>زغال سنگ پروده طبس</t>
  </si>
  <si>
    <t>0.21%</t>
  </si>
  <si>
    <t>س.ص.بازنشستگی کارکنان بانکها</t>
  </si>
  <si>
    <t>0.54%</t>
  </si>
  <si>
    <t>سپید ماکیان</t>
  </si>
  <si>
    <t>0.23%</t>
  </si>
  <si>
    <t>سخت آژند</t>
  </si>
  <si>
    <t>0.12%</t>
  </si>
  <si>
    <t>سرمایه گذاری تامین اجتماعی</t>
  </si>
  <si>
    <t>4.38%</t>
  </si>
  <si>
    <t>سرمایه گذاری دارویی تامین</t>
  </si>
  <si>
    <t>0.31%</t>
  </si>
  <si>
    <t>سرمایه گذاری صدرتامین</t>
  </si>
  <si>
    <t>سرمایه‌ گذاری‌ پارس‌ توشه‌</t>
  </si>
  <si>
    <t>1.57%</t>
  </si>
  <si>
    <t>سرمایه‌گذاری‌ سپه‌</t>
  </si>
  <si>
    <t>1.47%</t>
  </si>
  <si>
    <t>سرمایه‌گذاری‌ صنعت‌ نفت‌</t>
  </si>
  <si>
    <t>0.16%</t>
  </si>
  <si>
    <t>سرمایه‌گذاری‌صندوق‌بازنشستگی‌</t>
  </si>
  <si>
    <t>2.02%</t>
  </si>
  <si>
    <t>سرمایه‌گذاری‌غدیر(هلدینگ‌</t>
  </si>
  <si>
    <t>5.02%</t>
  </si>
  <si>
    <t>سیمان آبیک</t>
  </si>
  <si>
    <t>سیمان خوزستان</t>
  </si>
  <si>
    <t>0.57%</t>
  </si>
  <si>
    <t>سیمان ساوه</t>
  </si>
  <si>
    <t>1.46%</t>
  </si>
  <si>
    <t>سیمان فارس و خوزستان</t>
  </si>
  <si>
    <t>0.53%</t>
  </si>
  <si>
    <t>سیمان‌ کرمان‌</t>
  </si>
  <si>
    <t>سیمان‌ارومیه‌</t>
  </si>
  <si>
    <t>سیمان‌مازندران‌</t>
  </si>
  <si>
    <t>0.69%</t>
  </si>
  <si>
    <t>سیمان‌هگمتان‌</t>
  </si>
  <si>
    <t>1.62%</t>
  </si>
  <si>
    <t>سیمرغ</t>
  </si>
  <si>
    <t>شرکت آهن و فولاد ارفع</t>
  </si>
  <si>
    <t>2.01%</t>
  </si>
  <si>
    <t>شرکت ارتباطات سیار ایران</t>
  </si>
  <si>
    <t>0.49%</t>
  </si>
  <si>
    <t>شمش طلا</t>
  </si>
  <si>
    <t>1.25%</t>
  </si>
  <si>
    <t>شوکو پارس</t>
  </si>
  <si>
    <t>0.09%</t>
  </si>
  <si>
    <t>شیشه‌ همدان‌</t>
  </si>
  <si>
    <t>صبا فولاد خلیج فارس</t>
  </si>
  <si>
    <t>0.19%</t>
  </si>
  <si>
    <t>صنایع پتروشیمی کرمانشاه</t>
  </si>
  <si>
    <t>صنایع فروآلیاژ ایران</t>
  </si>
  <si>
    <t>غلتک سازان سپاهان</t>
  </si>
  <si>
    <t>0.03%</t>
  </si>
  <si>
    <t>فجر انرژی خلیج فارس</t>
  </si>
  <si>
    <t>0.52%</t>
  </si>
  <si>
    <t>فرآورده های سیمان شرق</t>
  </si>
  <si>
    <t>فرآورده‌های‌نسوزآذر</t>
  </si>
  <si>
    <t>0.18%</t>
  </si>
  <si>
    <t>فولاد  خوزستان</t>
  </si>
  <si>
    <t>2.42%</t>
  </si>
  <si>
    <t>فولاد امیرکبیرکاشان</t>
  </si>
  <si>
    <t>2.17%</t>
  </si>
  <si>
    <t>فولاد مبارکه اصفهان</t>
  </si>
  <si>
    <t>6.92%</t>
  </si>
  <si>
    <t>فولاد کاوه جنوب کیش</t>
  </si>
  <si>
    <t>گروه مالی صبا تامین</t>
  </si>
  <si>
    <t>1.45%</t>
  </si>
  <si>
    <t>گسترش سوخت سبززاگرس(سهامی عام)</t>
  </si>
  <si>
    <t>گسترش نفت و گاز پارسیان</t>
  </si>
  <si>
    <t>3.62%</t>
  </si>
  <si>
    <t>م .صنایع و معادن احیاء سپاهان</t>
  </si>
  <si>
    <t>0.56%</t>
  </si>
  <si>
    <t>مبین انرژی خلیج فارس</t>
  </si>
  <si>
    <t>2.84%</t>
  </si>
  <si>
    <t>مخابرات ایران</t>
  </si>
  <si>
    <t>0.55%</t>
  </si>
  <si>
    <t>مدیریت صنعت شوینده ت.ص.بهشهر</t>
  </si>
  <si>
    <t>معدنی‌وصنعتی‌چادرملو</t>
  </si>
  <si>
    <t>ملی‌ صنایع‌ مس‌ ایران‌</t>
  </si>
  <si>
    <t>2.87%</t>
  </si>
  <si>
    <t>مولد نیروگاهی تجارت فارس</t>
  </si>
  <si>
    <t>0.02%</t>
  </si>
  <si>
    <t>نشاسته و گلوکز آردینه</t>
  </si>
  <si>
    <t>نفت ایرانول</t>
  </si>
  <si>
    <t>2.50%</t>
  </si>
  <si>
    <t>نفت سپاهان</t>
  </si>
  <si>
    <t>0.59%</t>
  </si>
  <si>
    <t>نفت‌ بهران‌</t>
  </si>
  <si>
    <t>نوردوقطعات‌ فولادی‌</t>
  </si>
  <si>
    <t>0.05%</t>
  </si>
  <si>
    <t>کارخانجات‌داروپخش‌</t>
  </si>
  <si>
    <t>کاشی‌ پارس‌</t>
  </si>
  <si>
    <t>کالسیمین‌</t>
  </si>
  <si>
    <t>0.13%</t>
  </si>
  <si>
    <t/>
  </si>
  <si>
    <t>91.27%</t>
  </si>
  <si>
    <t>تاریخ سر رسید</t>
  </si>
  <si>
    <t>نرخ سود</t>
  </si>
  <si>
    <t>درصد به کل دارایی‌ها</t>
  </si>
  <si>
    <t>سپرده</t>
  </si>
  <si>
    <t>مبلغ</t>
  </si>
  <si>
    <t>افزایش</t>
  </si>
  <si>
    <t>کاهش</t>
  </si>
  <si>
    <t>بانک ملت باجه کارگزاری مفید</t>
  </si>
  <si>
    <t>بانک پاسارگاد هفت تیر</t>
  </si>
  <si>
    <t xml:space="preserve">بانک خاورمیانه ظفر </t>
  </si>
  <si>
    <t>0.22%</t>
  </si>
  <si>
    <t>بانک پاسارگاد میدان هفت تیر</t>
  </si>
  <si>
    <t>0.47%</t>
  </si>
  <si>
    <t>1.18%</t>
  </si>
  <si>
    <t>بانک صادرات بورس کالا</t>
  </si>
  <si>
    <t>3.08%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</si>
  <si>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</si>
  <si>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</si>
  <si>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</si>
  <si>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</si>
  <si>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</si>
  <si>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</si>
  <si>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</si>
  <si>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</si>
  <si>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</si>
  <si>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دولت132-ش.خ041110</t>
  </si>
  <si>
    <t>1404/11/09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</si>
  <si>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</si>
  <si>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</si>
  <si>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</si>
  <si>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</si>
  <si>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</si>
  <si>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</si>
  <si>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1403/04/17</t>
  </si>
  <si>
    <t>1403/03/07</t>
  </si>
  <si>
    <t>1403/03/09</t>
  </si>
  <si>
    <t>1403/04/16</t>
  </si>
  <si>
    <t>1403/04/11</t>
  </si>
  <si>
    <t>1403/04/13</t>
  </si>
  <si>
    <t>1403/04/28</t>
  </si>
  <si>
    <t>1403/04/20</t>
  </si>
  <si>
    <t>1403/03/24</t>
  </si>
  <si>
    <t>1403/04/30</t>
  </si>
  <si>
    <t>1403/03/13</t>
  </si>
  <si>
    <t>1403/02/26</t>
  </si>
  <si>
    <t>1403/02/24</t>
  </si>
  <si>
    <t>1403/02/12</t>
  </si>
  <si>
    <t>1403/02/18</t>
  </si>
  <si>
    <t>1403/03/02</t>
  </si>
  <si>
    <t>1403/04/06</t>
  </si>
  <si>
    <t>1403/03/23</t>
  </si>
  <si>
    <t>1403/04/29</t>
  </si>
  <si>
    <t>1403/02/25</t>
  </si>
  <si>
    <t>1403/04/18</t>
  </si>
  <si>
    <t>1403/04/14</t>
  </si>
  <si>
    <t>1403/04/24</t>
  </si>
  <si>
    <t>1403/03/12</t>
  </si>
  <si>
    <t>1403/03/22</t>
  </si>
  <si>
    <t>1403/02/01</t>
  </si>
  <si>
    <t>1403/03/27</t>
  </si>
  <si>
    <t>1403/02/23</t>
  </si>
  <si>
    <t>1403/02/17</t>
  </si>
  <si>
    <t>1403/02/30</t>
  </si>
  <si>
    <t>1403/03/26</t>
  </si>
  <si>
    <t>1403/03/06</t>
  </si>
  <si>
    <t>1403/03/21</t>
  </si>
  <si>
    <t>1403/03/10</t>
  </si>
  <si>
    <t>بهای فروش</t>
  </si>
  <si>
    <t>ارزش دفتری</t>
  </si>
  <si>
    <t>سود و زیان ناشی از تغییر قیمت</t>
  </si>
  <si>
    <t>سود و زیان ناشی از فروش</t>
  </si>
  <si>
    <t>تمام سکه طرح جدید0211ملت</t>
  </si>
  <si>
    <t>اسنادخزانه-م6بودجه01-030814</t>
  </si>
  <si>
    <t>درآمد سود سهام</t>
  </si>
  <si>
    <t>درآمد تغییر ارزش</t>
  </si>
  <si>
    <t>درآمد فروش</t>
  </si>
  <si>
    <t>درصد از کل درآمدها</t>
  </si>
  <si>
    <t>111.36%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</si>
  <si>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</si>
  <si>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</si>
  <si>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</si>
  <si>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</si>
  <si>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</si>
  <si>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</si>
  <si>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</si>
  <si>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</si>
  <si>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</si>
  <si>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</si>
  <si>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</si>
  <si>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</si>
  <si>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گواهی سپرده تمام سکه بهار آزادی طرح جدید</t>
  </si>
  <si>
    <t>1403/04/01</t>
  </si>
  <si>
    <t>-</t>
  </si>
  <si>
    <t>20،5%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</si>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</sst>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#,##0;\(#,##0\)"/>
    <numFmt numFmtId="165" formatCode="_ * #,##0_-_ ;_ * #,##0\-_ ;_ * &quot;-&quot;??_-_ ;_ @_ "/>
    <numFmt numFmtId="166" formatCode="0.0%"/>
  </numFmts>
  <fonts count="7" x14ac:knownFonts="1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sz val="16"/>
      <color theme="1"/>
      <name val="B Mitra"/>
      <charset val="178"/>
    </font>
    <font>
      <sz val="8"/>
      <name val="Calibri"/>
      <family val="2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3" fontId="2" fillId="0" borderId="0" xfId="0" applyNumberFormat="1" applyFont="1"/>
    <xf numFmtId="3" fontId="2" fillId="0" borderId="2" xfId="0" applyNumberFormat="1" applyFont="1" applyBorder="1"/>
    <xf numFmtId="0" fontId="2" fillId="0" borderId="2" xfId="0" applyFont="1" applyBorder="1"/>
    <xf numFmtId="164" fontId="4" fillId="0" borderId="0" xfId="0" applyNumberFormat="1" applyFont="1" applyAlignment="1">
      <alignment horizontal="center" vertical="center" readingOrder="2"/>
    </xf>
    <xf numFmtId="164" fontId="4" fillId="0" borderId="0" xfId="0" applyNumberFormat="1" applyFont="1" applyAlignment="1">
      <alignment horizontal="right" vertical="center" readingOrder="2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9" fontId="2" fillId="0" borderId="0" xfId="2" applyFont="1" applyAlignment="1">
      <alignment horizontal="center"/>
    </xf>
    <xf numFmtId="165" fontId="2" fillId="0" borderId="0" xfId="1" applyNumberFormat="1" applyFont="1"/>
    <xf numFmtId="165" fontId="2" fillId="0" borderId="2" xfId="1" applyNumberFormat="1" applyFont="1" applyBorder="1"/>
    <xf numFmtId="3" fontId="2" fillId="0" borderId="0" xfId="0" applyNumberFormat="1" applyFont="1" applyAlignment="1">
      <alignment horizontal="center"/>
    </xf>
    <xf numFmtId="164" fontId="4" fillId="0" borderId="3" xfId="0" applyNumberFormat="1" applyFont="1" applyBorder="1" applyAlignment="1">
      <alignment horizontal="center" vertical="center" readingOrder="2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4" fillId="0" borderId="0" xfId="0" applyNumberFormat="1" applyFont="1" applyFill="1" applyAlignment="1">
      <alignment horizontal="center" vertical="center" readingOrder="2"/>
    </xf>
    <xf numFmtId="0" fontId="3" fillId="0" borderId="1" xfId="0" applyFont="1" applyBorder="1" applyAlignment="1">
      <alignment horizontal="center" vertical="center"/>
    </xf>
    <xf numFmtId="10" fontId="2" fillId="0" borderId="0" xfId="2" applyNumberFormat="1" applyFont="1" applyAlignment="1">
      <alignment horizontal="center"/>
    </xf>
    <xf numFmtId="164" fontId="4" fillId="0" borderId="5" xfId="0" applyNumberFormat="1" applyFont="1" applyBorder="1" applyAlignment="1">
      <alignment horizontal="center" vertical="center" readingOrder="2"/>
    </xf>
    <xf numFmtId="164" fontId="4" fillId="0" borderId="4" xfId="0" applyNumberFormat="1" applyFont="1" applyBorder="1" applyAlignment="1">
      <alignment horizontal="center" vertical="center" readingOrder="2"/>
    </xf>
    <xf numFmtId="10" fontId="2" fillId="0" borderId="2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2" fillId="0" borderId="0" xfId="2" applyNumberFormat="1" applyFont="1" applyAlignment="1">
      <alignment horizontal="center"/>
    </xf>
    <xf numFmtId="9" fontId="2" fillId="0" borderId="2" xfId="2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/>
    <xf numFmtId="3" fontId="2" fillId="0" borderId="0" xfId="0" applyNumberFormat="1" applyFont="1" applyFill="1"/>
    <xf numFmtId="164" fontId="2" fillId="0" borderId="0" xfId="0" applyNumberFormat="1" applyFont="1" applyFill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8"/>
  <sheetViews>
    <sheetView rightToLeft="1" workbookViewId="0">
      <selection activeCell="C26" sqref="C26"/>
    </sheetView>
  </sheetViews>
  <sheetFormatPr defaultRowHeight="24" x14ac:dyDescent="0.55000000000000004"/>
  <cols>
    <col min="1" max="1" width="40.140625" style="1" customWidth="1"/>
    <col min="2" max="2" width="1" style="1" customWidth="1"/>
    <col min="3" max="3" width="17.5703125" style="1" bestFit="1" customWidth="1"/>
    <col min="4" max="4" width="1" style="1" customWidth="1"/>
    <col min="5" max="5" width="23.7109375" style="1" bestFit="1" customWidth="1"/>
    <col min="6" max="6" width="1" style="1" customWidth="1"/>
    <col min="7" max="7" width="23.57031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5.140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15.28515625" style="1" bestFit="1" customWidth="1"/>
    <col min="20" max="20" width="1" style="1" customWidth="1"/>
    <col min="21" max="21" width="24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4.28515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33" t="s">
        <v>0</v>
      </c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  <c r="H2" s="33" t="s">
        <v>0</v>
      </c>
      <c r="I2" s="33" t="s">
        <v>0</v>
      </c>
      <c r="J2" s="33" t="s">
        <v>0</v>
      </c>
      <c r="K2" s="33" t="s">
        <v>0</v>
      </c>
      <c r="L2" s="33" t="s">
        <v>0</v>
      </c>
      <c r="M2" s="33" t="s">
        <v>0</v>
      </c>
      <c r="N2" s="33" t="s">
        <v>0</v>
      </c>
      <c r="O2" s="33" t="s">
        <v>0</v>
      </c>
      <c r="P2" s="33" t="s">
        <v>0</v>
      </c>
      <c r="Q2" s="33" t="s">
        <v>0</v>
      </c>
      <c r="R2" s="33" t="s">
        <v>0</v>
      </c>
      <c r="S2" s="33" t="s">
        <v>0</v>
      </c>
      <c r="T2" s="33" t="s">
        <v>0</v>
      </c>
      <c r="U2" s="33" t="s">
        <v>0</v>
      </c>
      <c r="V2" s="33" t="s">
        <v>0</v>
      </c>
      <c r="W2" s="33" t="s">
        <v>0</v>
      </c>
      <c r="X2" s="33" t="s">
        <v>0</v>
      </c>
      <c r="Y2" s="33" t="s">
        <v>0</v>
      </c>
    </row>
    <row r="3" spans="1:25" ht="24.75" x14ac:dyDescent="0.55000000000000004">
      <c r="A3" s="33" t="s">
        <v>1</v>
      </c>
      <c r="B3" s="33" t="s">
        <v>1</v>
      </c>
      <c r="C3" s="33" t="s">
        <v>1</v>
      </c>
      <c r="D3" s="33" t="s">
        <v>1</v>
      </c>
      <c r="E3" s="33" t="s">
        <v>1</v>
      </c>
      <c r="F3" s="33" t="s">
        <v>1</v>
      </c>
      <c r="G3" s="33" t="s">
        <v>1</v>
      </c>
      <c r="H3" s="33" t="s">
        <v>1</v>
      </c>
      <c r="I3" s="33" t="s">
        <v>1</v>
      </c>
      <c r="J3" s="33" t="s">
        <v>1</v>
      </c>
      <c r="K3" s="33" t="s">
        <v>1</v>
      </c>
      <c r="L3" s="33" t="s">
        <v>1</v>
      </c>
      <c r="M3" s="33" t="s">
        <v>1</v>
      </c>
      <c r="N3" s="33" t="s">
        <v>1</v>
      </c>
      <c r="O3" s="33" t="s">
        <v>1</v>
      </c>
      <c r="P3" s="33" t="s">
        <v>1</v>
      </c>
      <c r="Q3" s="33" t="s">
        <v>1</v>
      </c>
      <c r="R3" s="33" t="s">
        <v>1</v>
      </c>
      <c r="S3" s="33" t="s">
        <v>1</v>
      </c>
      <c r="T3" s="33" t="s">
        <v>1</v>
      </c>
      <c r="U3" s="33" t="s">
        <v>1</v>
      </c>
      <c r="V3" s="33" t="s">
        <v>1</v>
      </c>
      <c r="W3" s="33" t="s">
        <v>1</v>
      </c>
      <c r="X3" s="33" t="s">
        <v>1</v>
      </c>
      <c r="Y3" s="33" t="s">
        <v>1</v>
      </c>
    </row>
    <row r="4" spans="1:25" ht="24.75" x14ac:dyDescent="0.55000000000000004">
      <c r="A4" s="33" t="s">
        <v>2</v>
      </c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  <c r="I4" s="33" t="s">
        <v>2</v>
      </c>
      <c r="J4" s="33" t="s">
        <v>2</v>
      </c>
      <c r="K4" s="33" t="s">
        <v>2</v>
      </c>
      <c r="L4" s="33" t="s">
        <v>2</v>
      </c>
      <c r="M4" s="33" t="s">
        <v>2</v>
      </c>
      <c r="N4" s="33" t="s">
        <v>2</v>
      </c>
      <c r="O4" s="33" t="s">
        <v>2</v>
      </c>
      <c r="P4" s="33" t="s">
        <v>2</v>
      </c>
      <c r="Q4" s="33" t="s">
        <v>2</v>
      </c>
      <c r="R4" s="33" t="s">
        <v>2</v>
      </c>
      <c r="S4" s="33" t="s">
        <v>2</v>
      </c>
      <c r="T4" s="33" t="s">
        <v>2</v>
      </c>
      <c r="U4" s="33" t="s">
        <v>2</v>
      </c>
      <c r="V4" s="33" t="s">
        <v>2</v>
      </c>
      <c r="W4" s="33" t="s">
        <v>2</v>
      </c>
      <c r="X4" s="33" t="s">
        <v>2</v>
      </c>
      <c r="Y4" s="33" t="s">
        <v>2</v>
      </c>
    </row>
    <row r="6" spans="1:25" ht="24.75" x14ac:dyDescent="0.55000000000000004">
      <c r="A6" s="32" t="s">
        <v>3</v>
      </c>
      <c r="C6" s="32" t="s">
        <v>273</v>
      </c>
      <c r="D6" s="32" t="s">
        <v>4</v>
      </c>
      <c r="E6" s="32" t="s">
        <v>4</v>
      </c>
      <c r="F6" s="32" t="s">
        <v>4</v>
      </c>
      <c r="G6" s="32" t="s">
        <v>4</v>
      </c>
      <c r="I6" s="32" t="s">
        <v>5</v>
      </c>
      <c r="J6" s="32" t="s">
        <v>5</v>
      </c>
      <c r="K6" s="32" t="s">
        <v>5</v>
      </c>
      <c r="L6" s="32" t="s">
        <v>5</v>
      </c>
      <c r="M6" s="32" t="s">
        <v>5</v>
      </c>
      <c r="N6" s="32" t="s">
        <v>5</v>
      </c>
      <c r="O6" s="32" t="s">
        <v>5</v>
      </c>
      <c r="Q6" s="32" t="s">
        <v>6</v>
      </c>
      <c r="R6" s="32" t="s">
        <v>6</v>
      </c>
      <c r="S6" s="32" t="s">
        <v>6</v>
      </c>
      <c r="T6" s="32" t="s">
        <v>6</v>
      </c>
      <c r="U6" s="32" t="s">
        <v>6</v>
      </c>
      <c r="V6" s="32" t="s">
        <v>6</v>
      </c>
      <c r="W6" s="32" t="s">
        <v>6</v>
      </c>
      <c r="X6" s="32" t="s">
        <v>6</v>
      </c>
      <c r="Y6" s="32" t="s">
        <v>6</v>
      </c>
    </row>
    <row r="7" spans="1:25" ht="24.75" x14ac:dyDescent="0.55000000000000004">
      <c r="A7" s="32" t="s">
        <v>3</v>
      </c>
      <c r="C7" s="32" t="s">
        <v>7</v>
      </c>
      <c r="E7" s="32" t="s">
        <v>8</v>
      </c>
      <c r="G7" s="32" t="s">
        <v>9</v>
      </c>
      <c r="I7" s="32" t="s">
        <v>10</v>
      </c>
      <c r="J7" s="32" t="s">
        <v>10</v>
      </c>
      <c r="K7" s="32" t="s">
        <v>10</v>
      </c>
      <c r="M7" s="32" t="s">
        <v>11</v>
      </c>
      <c r="N7" s="32" t="s">
        <v>11</v>
      </c>
      <c r="O7" s="32" t="s">
        <v>11</v>
      </c>
      <c r="Q7" s="32" t="s">
        <v>7</v>
      </c>
      <c r="S7" s="32" t="s">
        <v>12</v>
      </c>
      <c r="U7" s="32" t="s">
        <v>8</v>
      </c>
      <c r="W7" s="32" t="s">
        <v>9</v>
      </c>
      <c r="Y7" s="32" t="s">
        <v>13</v>
      </c>
    </row>
    <row r="8" spans="1:25" ht="25.5" thickBot="1" x14ac:dyDescent="0.6">
      <c r="A8" s="32" t="s">
        <v>3</v>
      </c>
      <c r="C8" s="32" t="s">
        <v>7</v>
      </c>
      <c r="E8" s="32" t="s">
        <v>8</v>
      </c>
      <c r="G8" s="32" t="s">
        <v>9</v>
      </c>
      <c r="I8" s="32" t="s">
        <v>7</v>
      </c>
      <c r="K8" s="32" t="s">
        <v>8</v>
      </c>
      <c r="M8" s="32" t="s">
        <v>7</v>
      </c>
      <c r="O8" s="32" t="s">
        <v>14</v>
      </c>
      <c r="Q8" s="32" t="s">
        <v>7</v>
      </c>
      <c r="S8" s="32" t="s">
        <v>12</v>
      </c>
      <c r="U8" s="32" t="s">
        <v>8</v>
      </c>
      <c r="W8" s="32" t="s">
        <v>9</v>
      </c>
      <c r="Y8" s="32" t="s">
        <v>13</v>
      </c>
    </row>
    <row r="9" spans="1:25" x14ac:dyDescent="0.55000000000000004">
      <c r="A9" s="2" t="s">
        <v>272</v>
      </c>
      <c r="C9" s="6">
        <v>45</v>
      </c>
      <c r="E9" s="6">
        <v>17644500000</v>
      </c>
      <c r="F9" s="6"/>
      <c r="G9" s="6">
        <v>17531162090.662498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45</v>
      </c>
      <c r="R9" s="6"/>
      <c r="S9" s="6">
        <v>402239360</v>
      </c>
      <c r="T9" s="6"/>
      <c r="U9" s="6">
        <v>17644500000</v>
      </c>
      <c r="V9" s="6"/>
      <c r="W9" s="6">
        <v>18078145236</v>
      </c>
      <c r="Y9" s="1" t="s">
        <v>15</v>
      </c>
    </row>
    <row r="10" spans="1:25" x14ac:dyDescent="0.55000000000000004">
      <c r="A10" s="2" t="s">
        <v>16</v>
      </c>
      <c r="C10" s="6">
        <v>35261432</v>
      </c>
      <c r="E10" s="6">
        <v>280440208306</v>
      </c>
      <c r="F10" s="6"/>
      <c r="G10" s="6">
        <v>275856300394.45203</v>
      </c>
      <c r="H10" s="6"/>
      <c r="I10" s="6">
        <v>0</v>
      </c>
      <c r="J10" s="6"/>
      <c r="K10" s="6">
        <v>0</v>
      </c>
      <c r="L10" s="6"/>
      <c r="M10" s="6">
        <v>-19962550</v>
      </c>
      <c r="N10" s="6"/>
      <c r="O10" s="6">
        <v>162898631248</v>
      </c>
      <c r="P10" s="6"/>
      <c r="Q10" s="6">
        <v>15298882</v>
      </c>
      <c r="R10" s="6"/>
      <c r="S10" s="6">
        <v>8170</v>
      </c>
      <c r="T10" s="6"/>
      <c r="U10" s="6">
        <v>121674628947</v>
      </c>
      <c r="V10" s="6"/>
      <c r="W10" s="6">
        <v>124248164337.657</v>
      </c>
      <c r="Y10" s="1" t="s">
        <v>17</v>
      </c>
    </row>
    <row r="11" spans="1:25" x14ac:dyDescent="0.55000000000000004">
      <c r="A11" s="7" t="s">
        <v>18</v>
      </c>
      <c r="C11" s="6">
        <v>141231714</v>
      </c>
      <c r="E11" s="6">
        <v>86852057881</v>
      </c>
      <c r="F11" s="6"/>
      <c r="G11" s="6">
        <v>205813770852.29199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141231714</v>
      </c>
      <c r="R11" s="6"/>
      <c r="S11" s="6">
        <v>1386</v>
      </c>
      <c r="T11" s="6"/>
      <c r="U11" s="6">
        <v>86852057881</v>
      </c>
      <c r="V11" s="6"/>
      <c r="W11" s="6">
        <v>194582460028.15601</v>
      </c>
      <c r="Y11" s="1" t="s">
        <v>19</v>
      </c>
    </row>
    <row r="12" spans="1:25" x14ac:dyDescent="0.55000000000000004">
      <c r="A12" s="7" t="s">
        <v>20</v>
      </c>
      <c r="C12" s="6">
        <v>28581169</v>
      </c>
      <c r="E12" s="6">
        <v>106431950271</v>
      </c>
      <c r="F12" s="6"/>
      <c r="G12" s="6">
        <v>98046744214.396896</v>
      </c>
      <c r="H12" s="6"/>
      <c r="I12" s="6">
        <v>14290584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42871753</v>
      </c>
      <c r="R12" s="6"/>
      <c r="S12" s="6">
        <v>2401</v>
      </c>
      <c r="T12" s="6"/>
      <c r="U12" s="6">
        <v>106431950271</v>
      </c>
      <c r="V12" s="6"/>
      <c r="W12" s="6">
        <v>102322615233.23</v>
      </c>
      <c r="Y12" s="1" t="s">
        <v>21</v>
      </c>
    </row>
    <row r="13" spans="1:25" x14ac:dyDescent="0.55000000000000004">
      <c r="A13" s="2" t="s">
        <v>22</v>
      </c>
      <c r="C13" s="6">
        <v>141275282</v>
      </c>
      <c r="E13" s="6">
        <v>268000395639</v>
      </c>
      <c r="F13" s="6"/>
      <c r="G13" s="6">
        <v>233402461547.82999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141275282</v>
      </c>
      <c r="R13" s="6"/>
      <c r="S13" s="6">
        <v>1851</v>
      </c>
      <c r="T13" s="6"/>
      <c r="U13" s="6">
        <v>268000395639</v>
      </c>
      <c r="V13" s="6"/>
      <c r="W13" s="6">
        <v>259944618727.457</v>
      </c>
      <c r="Y13" s="1" t="s">
        <v>23</v>
      </c>
    </row>
    <row r="14" spans="1:25" x14ac:dyDescent="0.55000000000000004">
      <c r="A14" s="2" t="s">
        <v>24</v>
      </c>
      <c r="C14" s="6">
        <v>90590698</v>
      </c>
      <c r="E14" s="6">
        <v>126033062828</v>
      </c>
      <c r="F14" s="6"/>
      <c r="G14" s="6">
        <v>169207113008.82501</v>
      </c>
      <c r="H14" s="6"/>
      <c r="I14" s="6">
        <v>1220950</v>
      </c>
      <c r="J14" s="6"/>
      <c r="K14" s="6">
        <v>2345090660</v>
      </c>
      <c r="L14" s="6"/>
      <c r="M14" s="6">
        <v>0</v>
      </c>
      <c r="N14" s="6"/>
      <c r="O14" s="6">
        <v>0</v>
      </c>
      <c r="P14" s="6"/>
      <c r="Q14" s="6">
        <v>91811648</v>
      </c>
      <c r="R14" s="6"/>
      <c r="S14" s="6">
        <v>1908</v>
      </c>
      <c r="T14" s="6"/>
      <c r="U14" s="6">
        <v>128378153488</v>
      </c>
      <c r="V14" s="6"/>
      <c r="W14" s="6">
        <v>174134323468.91501</v>
      </c>
      <c r="Y14" s="1" t="s">
        <v>25</v>
      </c>
    </row>
    <row r="15" spans="1:25" x14ac:dyDescent="0.55000000000000004">
      <c r="A15" s="2" t="s">
        <v>26</v>
      </c>
      <c r="C15" s="6">
        <v>57363734</v>
      </c>
      <c r="E15" s="6">
        <v>106310843607</v>
      </c>
      <c r="F15" s="6"/>
      <c r="G15" s="6">
        <v>162342829121.34698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57363734</v>
      </c>
      <c r="R15" s="6"/>
      <c r="S15" s="6">
        <v>2990</v>
      </c>
      <c r="T15" s="6"/>
      <c r="U15" s="6">
        <v>106310843607</v>
      </c>
      <c r="V15" s="6"/>
      <c r="W15" s="6">
        <v>170497035150.27301</v>
      </c>
      <c r="Y15" s="1" t="s">
        <v>27</v>
      </c>
    </row>
    <row r="16" spans="1:25" x14ac:dyDescent="0.55000000000000004">
      <c r="A16" s="2" t="s">
        <v>28</v>
      </c>
      <c r="C16" s="6">
        <v>31125000</v>
      </c>
      <c r="E16" s="6">
        <v>110674477590</v>
      </c>
      <c r="F16" s="6"/>
      <c r="G16" s="6">
        <v>85857962343.75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31125000</v>
      </c>
      <c r="R16" s="6"/>
      <c r="S16" s="6">
        <v>2780</v>
      </c>
      <c r="T16" s="6"/>
      <c r="U16" s="6">
        <v>110674477590</v>
      </c>
      <c r="V16" s="6"/>
      <c r="W16" s="6">
        <v>86012661375</v>
      </c>
      <c r="Y16" s="1" t="s">
        <v>29</v>
      </c>
    </row>
    <row r="17" spans="1:25" x14ac:dyDescent="0.55000000000000004">
      <c r="A17" s="2" t="s">
        <v>30</v>
      </c>
      <c r="C17" s="6">
        <v>26704196</v>
      </c>
      <c r="E17" s="6">
        <v>56900263433</v>
      </c>
      <c r="F17" s="6"/>
      <c r="G17" s="6">
        <v>82263903398.746201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26704196</v>
      </c>
      <c r="R17" s="6"/>
      <c r="S17" s="6">
        <v>2646</v>
      </c>
      <c r="T17" s="6"/>
      <c r="U17" s="6">
        <v>56900263433</v>
      </c>
      <c r="V17" s="6"/>
      <c r="W17" s="6">
        <v>70238879765.434799</v>
      </c>
      <c r="Y17" s="1" t="s">
        <v>31</v>
      </c>
    </row>
    <row r="18" spans="1:25" x14ac:dyDescent="0.55000000000000004">
      <c r="A18" s="2" t="s">
        <v>32</v>
      </c>
      <c r="C18" s="6">
        <v>10578443</v>
      </c>
      <c r="E18" s="6">
        <v>129612029733</v>
      </c>
      <c r="F18" s="6"/>
      <c r="G18" s="6">
        <v>143221127217.72299</v>
      </c>
      <c r="H18" s="6"/>
      <c r="I18" s="6">
        <v>0</v>
      </c>
      <c r="J18" s="6"/>
      <c r="K18" s="6">
        <v>0</v>
      </c>
      <c r="L18" s="6"/>
      <c r="M18" s="6">
        <v>-928521</v>
      </c>
      <c r="N18" s="6"/>
      <c r="O18" s="6">
        <v>13758465713</v>
      </c>
      <c r="P18" s="6"/>
      <c r="Q18" s="6">
        <v>9649922</v>
      </c>
      <c r="R18" s="6"/>
      <c r="S18" s="6">
        <v>15060</v>
      </c>
      <c r="T18" s="6"/>
      <c r="U18" s="6">
        <v>118235356301</v>
      </c>
      <c r="V18" s="6"/>
      <c r="W18" s="6">
        <v>144463124759.34601</v>
      </c>
      <c r="Y18" s="1" t="s">
        <v>33</v>
      </c>
    </row>
    <row r="19" spans="1:25" x14ac:dyDescent="0.55000000000000004">
      <c r="A19" s="2" t="s">
        <v>34</v>
      </c>
      <c r="C19" s="6">
        <v>255421848</v>
      </c>
      <c r="E19" s="6">
        <v>1030460907577</v>
      </c>
      <c r="F19" s="6"/>
      <c r="G19" s="6">
        <v>1325368899382.97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255421848</v>
      </c>
      <c r="R19" s="6"/>
      <c r="S19" s="6">
        <v>4561</v>
      </c>
      <c r="T19" s="6"/>
      <c r="U19" s="6">
        <v>1030460907577</v>
      </c>
      <c r="V19" s="6"/>
      <c r="W19" s="6">
        <v>1158047423388.0701</v>
      </c>
      <c r="Y19" s="1" t="s">
        <v>35</v>
      </c>
    </row>
    <row r="20" spans="1:25" x14ac:dyDescent="0.55000000000000004">
      <c r="A20" s="2" t="s">
        <v>36</v>
      </c>
      <c r="C20" s="6">
        <v>40133393</v>
      </c>
      <c r="E20" s="6">
        <v>332300315275</v>
      </c>
      <c r="F20" s="6"/>
      <c r="G20" s="6">
        <v>384583937364.30603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40133393</v>
      </c>
      <c r="R20" s="6"/>
      <c r="S20" s="6">
        <v>8400</v>
      </c>
      <c r="T20" s="6"/>
      <c r="U20" s="6">
        <v>332300315275</v>
      </c>
      <c r="V20" s="6"/>
      <c r="W20" s="6">
        <v>335114634217.85999</v>
      </c>
      <c r="Y20" s="1" t="s">
        <v>37</v>
      </c>
    </row>
    <row r="21" spans="1:25" x14ac:dyDescent="0.55000000000000004">
      <c r="A21" s="2" t="s">
        <v>38</v>
      </c>
      <c r="C21" s="6">
        <v>12550577</v>
      </c>
      <c r="E21" s="6">
        <v>141030834623</v>
      </c>
      <c r="F21" s="6"/>
      <c r="G21" s="6">
        <v>151831715983.564</v>
      </c>
      <c r="H21" s="6"/>
      <c r="I21" s="6">
        <v>1168204</v>
      </c>
      <c r="J21" s="6"/>
      <c r="K21" s="6">
        <v>14452400743</v>
      </c>
      <c r="L21" s="6"/>
      <c r="M21" s="6">
        <v>0</v>
      </c>
      <c r="N21" s="6"/>
      <c r="O21" s="6">
        <v>0</v>
      </c>
      <c r="P21" s="6"/>
      <c r="Q21" s="6">
        <v>13718781</v>
      </c>
      <c r="R21" s="6"/>
      <c r="S21" s="6">
        <v>10840</v>
      </c>
      <c r="T21" s="6"/>
      <c r="U21" s="6">
        <v>155483235366</v>
      </c>
      <c r="V21" s="6"/>
      <c r="W21" s="6">
        <v>147826752103.06201</v>
      </c>
      <c r="Y21" s="1" t="s">
        <v>39</v>
      </c>
    </row>
    <row r="22" spans="1:25" x14ac:dyDescent="0.55000000000000004">
      <c r="A22" s="2" t="s">
        <v>40</v>
      </c>
      <c r="C22" s="6">
        <v>36648453</v>
      </c>
      <c r="E22" s="6">
        <v>77969839054</v>
      </c>
      <c r="F22" s="6"/>
      <c r="G22" s="6">
        <v>95374773336.773697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36648453</v>
      </c>
      <c r="R22" s="6"/>
      <c r="S22" s="6">
        <v>2819</v>
      </c>
      <c r="T22" s="6"/>
      <c r="U22" s="6">
        <v>77969839054</v>
      </c>
      <c r="V22" s="6"/>
      <c r="W22" s="6">
        <v>102697282672.408</v>
      </c>
      <c r="Y22" s="1" t="s">
        <v>21</v>
      </c>
    </row>
    <row r="23" spans="1:25" x14ac:dyDescent="0.55000000000000004">
      <c r="A23" s="2" t="s">
        <v>41</v>
      </c>
      <c r="C23" s="6">
        <v>23336597</v>
      </c>
      <c r="E23" s="6">
        <v>411890937050</v>
      </c>
      <c r="F23" s="6"/>
      <c r="G23" s="6">
        <v>292755532407.867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23336597</v>
      </c>
      <c r="R23" s="6"/>
      <c r="S23" s="6">
        <v>11410</v>
      </c>
      <c r="T23" s="6"/>
      <c r="U23" s="6">
        <v>411890937050</v>
      </c>
      <c r="V23" s="6"/>
      <c r="W23" s="6">
        <v>264686261867.96899</v>
      </c>
      <c r="Y23" s="1" t="s">
        <v>42</v>
      </c>
    </row>
    <row r="24" spans="1:25" x14ac:dyDescent="0.55000000000000004">
      <c r="A24" s="2" t="s">
        <v>43</v>
      </c>
      <c r="C24" s="6">
        <v>9994061</v>
      </c>
      <c r="E24" s="6">
        <v>184981918250</v>
      </c>
      <c r="F24" s="6"/>
      <c r="G24" s="6">
        <v>555443281204.46497</v>
      </c>
      <c r="H24" s="6"/>
      <c r="I24" s="6">
        <v>0</v>
      </c>
      <c r="J24" s="6"/>
      <c r="K24" s="6">
        <v>0</v>
      </c>
      <c r="L24" s="6"/>
      <c r="M24" s="6">
        <v>-248517</v>
      </c>
      <c r="N24" s="6"/>
      <c r="O24" s="6">
        <v>15503191206</v>
      </c>
      <c r="P24" s="6"/>
      <c r="Q24" s="6">
        <v>9745544</v>
      </c>
      <c r="R24" s="6"/>
      <c r="S24" s="6">
        <v>56170</v>
      </c>
      <c r="T24" s="6"/>
      <c r="U24" s="6">
        <v>180382071265</v>
      </c>
      <c r="V24" s="6"/>
      <c r="W24" s="6">
        <v>544150133601.44397</v>
      </c>
      <c r="Y24" s="1" t="s">
        <v>44</v>
      </c>
    </row>
    <row r="25" spans="1:25" x14ac:dyDescent="0.55000000000000004">
      <c r="A25" s="2" t="s">
        <v>45</v>
      </c>
      <c r="C25" s="6">
        <v>13567513</v>
      </c>
      <c r="E25" s="6">
        <v>1139108662396</v>
      </c>
      <c r="F25" s="6"/>
      <c r="G25" s="6">
        <v>1895163210545.78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13567513</v>
      </c>
      <c r="R25" s="6"/>
      <c r="S25" s="6">
        <v>179190</v>
      </c>
      <c r="T25" s="6"/>
      <c r="U25" s="6">
        <v>1139108662396</v>
      </c>
      <c r="V25" s="6"/>
      <c r="W25" s="6">
        <v>2416697236675.8999</v>
      </c>
      <c r="Y25" s="1" t="s">
        <v>46</v>
      </c>
    </row>
    <row r="26" spans="1:25" x14ac:dyDescent="0.55000000000000004">
      <c r="A26" s="2" t="s">
        <v>47</v>
      </c>
      <c r="C26" s="6">
        <v>14961097</v>
      </c>
      <c r="E26" s="6">
        <v>157918314128</v>
      </c>
      <c r="F26" s="6"/>
      <c r="G26" s="6">
        <v>184413773063.34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14961097</v>
      </c>
      <c r="R26" s="6"/>
      <c r="S26" s="6">
        <v>11720</v>
      </c>
      <c r="T26" s="6"/>
      <c r="U26" s="6">
        <v>157918314128</v>
      </c>
      <c r="V26" s="6"/>
      <c r="W26" s="6">
        <v>174300759701.802</v>
      </c>
      <c r="Y26" s="1" t="s">
        <v>25</v>
      </c>
    </row>
    <row r="27" spans="1:25" x14ac:dyDescent="0.55000000000000004">
      <c r="A27" s="2" t="s">
        <v>48</v>
      </c>
      <c r="C27" s="6">
        <v>2191827</v>
      </c>
      <c r="E27" s="6">
        <v>104199827708</v>
      </c>
      <c r="F27" s="6"/>
      <c r="G27" s="6">
        <v>352897908385.82001</v>
      </c>
      <c r="H27" s="6"/>
      <c r="I27" s="6">
        <v>0</v>
      </c>
      <c r="J27" s="6"/>
      <c r="K27" s="6">
        <v>0</v>
      </c>
      <c r="L27" s="6"/>
      <c r="M27" s="6">
        <v>-4849</v>
      </c>
      <c r="N27" s="6"/>
      <c r="O27" s="6">
        <v>857504509</v>
      </c>
      <c r="P27" s="6"/>
      <c r="Q27" s="6">
        <v>2186978</v>
      </c>
      <c r="R27" s="6"/>
      <c r="S27" s="6">
        <v>175600</v>
      </c>
      <c r="T27" s="6"/>
      <c r="U27" s="6">
        <v>103969305422</v>
      </c>
      <c r="V27" s="6"/>
      <c r="W27" s="6">
        <v>381748338446.03998</v>
      </c>
      <c r="Y27" s="1" t="s">
        <v>49</v>
      </c>
    </row>
    <row r="28" spans="1:25" x14ac:dyDescent="0.55000000000000004">
      <c r="A28" s="2" t="s">
        <v>50</v>
      </c>
      <c r="C28" s="6">
        <v>999790</v>
      </c>
      <c r="E28" s="6">
        <v>131463776904</v>
      </c>
      <c r="F28" s="6"/>
      <c r="G28" s="6">
        <v>100377966199.5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999790</v>
      </c>
      <c r="R28" s="6"/>
      <c r="S28" s="6">
        <v>106000</v>
      </c>
      <c r="T28" s="6"/>
      <c r="U28" s="6">
        <v>131463776904</v>
      </c>
      <c r="V28" s="6"/>
      <c r="W28" s="6">
        <v>105347172447</v>
      </c>
      <c r="Y28" s="1" t="s">
        <v>51</v>
      </c>
    </row>
    <row r="29" spans="1:25" x14ac:dyDescent="0.55000000000000004">
      <c r="A29" s="2" t="s">
        <v>52</v>
      </c>
      <c r="C29" s="6">
        <v>7346712</v>
      </c>
      <c r="E29" s="6">
        <v>317918387612</v>
      </c>
      <c r="F29" s="6"/>
      <c r="G29" s="6">
        <v>208208503303.23599</v>
      </c>
      <c r="H29" s="6"/>
      <c r="I29" s="6">
        <v>0</v>
      </c>
      <c r="J29" s="6"/>
      <c r="K29" s="6">
        <v>0</v>
      </c>
      <c r="L29" s="6"/>
      <c r="M29" s="6">
        <v>-900</v>
      </c>
      <c r="N29" s="6"/>
      <c r="O29" s="6">
        <v>25407924</v>
      </c>
      <c r="P29" s="6"/>
      <c r="Q29" s="6">
        <v>7345812</v>
      </c>
      <c r="R29" s="6"/>
      <c r="S29" s="6">
        <v>26950</v>
      </c>
      <c r="T29" s="6"/>
      <c r="U29" s="6">
        <v>317879441408</v>
      </c>
      <c r="V29" s="6"/>
      <c r="W29" s="6">
        <v>196791714081.26999</v>
      </c>
      <c r="Y29" s="1" t="s">
        <v>19</v>
      </c>
    </row>
    <row r="30" spans="1:25" x14ac:dyDescent="0.55000000000000004">
      <c r="A30" s="2" t="s">
        <v>53</v>
      </c>
      <c r="C30" s="6">
        <v>2967238</v>
      </c>
      <c r="E30" s="6">
        <v>247344759488</v>
      </c>
      <c r="F30" s="6"/>
      <c r="G30" s="6">
        <v>480929497372.39502</v>
      </c>
      <c r="H30" s="6"/>
      <c r="I30" s="6">
        <v>0</v>
      </c>
      <c r="J30" s="6"/>
      <c r="K30" s="6">
        <v>0</v>
      </c>
      <c r="L30" s="6"/>
      <c r="M30" s="6">
        <v>-463380</v>
      </c>
      <c r="N30" s="6"/>
      <c r="O30" s="6">
        <v>80751805088</v>
      </c>
      <c r="P30" s="6"/>
      <c r="Q30" s="6">
        <v>2503858</v>
      </c>
      <c r="R30" s="6"/>
      <c r="S30" s="6">
        <v>165750</v>
      </c>
      <c r="T30" s="6"/>
      <c r="U30" s="6">
        <v>208718058628</v>
      </c>
      <c r="V30" s="6"/>
      <c r="W30" s="6">
        <v>412545127442.17499</v>
      </c>
      <c r="Y30" s="1" t="s">
        <v>54</v>
      </c>
    </row>
    <row r="31" spans="1:25" x14ac:dyDescent="0.55000000000000004">
      <c r="A31" s="2" t="s">
        <v>55</v>
      </c>
      <c r="C31" s="6">
        <v>3890102</v>
      </c>
      <c r="E31" s="6">
        <v>221268209326</v>
      </c>
      <c r="F31" s="6"/>
      <c r="G31" s="6">
        <v>175637136664.60199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3890102</v>
      </c>
      <c r="R31" s="6"/>
      <c r="S31" s="6">
        <v>45870</v>
      </c>
      <c r="T31" s="6"/>
      <c r="U31" s="6">
        <v>221268209326</v>
      </c>
      <c r="V31" s="6"/>
      <c r="W31" s="6">
        <v>177377266816.49701</v>
      </c>
      <c r="Y31" s="1" t="s">
        <v>56</v>
      </c>
    </row>
    <row r="32" spans="1:25" x14ac:dyDescent="0.55000000000000004">
      <c r="A32" s="2" t="s">
        <v>57</v>
      </c>
      <c r="C32" s="6">
        <v>31546557</v>
      </c>
      <c r="E32" s="6">
        <v>123528393218</v>
      </c>
      <c r="F32" s="6"/>
      <c r="G32" s="6">
        <v>618710208870.81995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31546557</v>
      </c>
      <c r="R32" s="6"/>
      <c r="S32" s="6">
        <v>23960</v>
      </c>
      <c r="T32" s="6"/>
      <c r="U32" s="6">
        <v>123528393218</v>
      </c>
      <c r="V32" s="6"/>
      <c r="W32" s="6">
        <v>751358165460.96594</v>
      </c>
      <c r="Y32" s="1" t="s">
        <v>58</v>
      </c>
    </row>
    <row r="33" spans="1:25" x14ac:dyDescent="0.55000000000000004">
      <c r="A33" s="2" t="s">
        <v>59</v>
      </c>
      <c r="C33" s="6">
        <v>16189409</v>
      </c>
      <c r="E33" s="6">
        <v>225099590211</v>
      </c>
      <c r="F33" s="6"/>
      <c r="G33" s="6">
        <v>297239224843.83099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16189409</v>
      </c>
      <c r="R33" s="6"/>
      <c r="S33" s="6">
        <v>21800</v>
      </c>
      <c r="T33" s="6"/>
      <c r="U33" s="6">
        <v>225099590211</v>
      </c>
      <c r="V33" s="6"/>
      <c r="W33" s="6">
        <v>350829187958.60999</v>
      </c>
      <c r="Y33" s="1" t="s">
        <v>60</v>
      </c>
    </row>
    <row r="34" spans="1:25" x14ac:dyDescent="0.55000000000000004">
      <c r="A34" s="2" t="s">
        <v>61</v>
      </c>
      <c r="C34" s="6">
        <v>101782654</v>
      </c>
      <c r="E34" s="6">
        <v>371044516666</v>
      </c>
      <c r="F34" s="6"/>
      <c r="G34" s="6">
        <v>582779791922.11206</v>
      </c>
      <c r="H34" s="6"/>
      <c r="I34" s="6">
        <v>0</v>
      </c>
      <c r="J34" s="6"/>
      <c r="K34" s="6">
        <v>0</v>
      </c>
      <c r="L34" s="6"/>
      <c r="M34" s="6">
        <v>-404832</v>
      </c>
      <c r="N34" s="6"/>
      <c r="O34" s="6">
        <v>2616687136</v>
      </c>
      <c r="P34" s="6"/>
      <c r="Q34" s="6">
        <v>101377822</v>
      </c>
      <c r="R34" s="6"/>
      <c r="S34" s="6">
        <v>6490</v>
      </c>
      <c r="T34" s="6"/>
      <c r="U34" s="6">
        <v>369568718111</v>
      </c>
      <c r="V34" s="6"/>
      <c r="W34" s="6">
        <v>654027309494.55896</v>
      </c>
      <c r="Y34" s="1" t="s">
        <v>62</v>
      </c>
    </row>
    <row r="35" spans="1:25" x14ac:dyDescent="0.55000000000000004">
      <c r="A35" s="2" t="s">
        <v>63</v>
      </c>
      <c r="C35" s="6">
        <v>27666416</v>
      </c>
      <c r="E35" s="6">
        <v>51952661834</v>
      </c>
      <c r="F35" s="6"/>
      <c r="G35" s="6">
        <v>251366459538.672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27666416</v>
      </c>
      <c r="R35" s="6"/>
      <c r="S35" s="6">
        <v>9430</v>
      </c>
      <c r="T35" s="6"/>
      <c r="U35" s="6">
        <v>51952661834</v>
      </c>
      <c r="V35" s="6"/>
      <c r="W35" s="6">
        <v>259341981777.86401</v>
      </c>
      <c r="Y35" s="1" t="s">
        <v>23</v>
      </c>
    </row>
    <row r="36" spans="1:25" x14ac:dyDescent="0.55000000000000004">
      <c r="A36" s="2" t="s">
        <v>64</v>
      </c>
      <c r="C36" s="6">
        <v>375100</v>
      </c>
      <c r="E36" s="6">
        <v>769111791800</v>
      </c>
      <c r="F36" s="6"/>
      <c r="G36" s="6">
        <v>1465444946293.6299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375100</v>
      </c>
      <c r="R36" s="6"/>
      <c r="S36" s="6">
        <v>4013768</v>
      </c>
      <c r="T36" s="6"/>
      <c r="U36" s="6">
        <v>769111791800</v>
      </c>
      <c r="V36" s="6"/>
      <c r="W36" s="6">
        <v>1503682421329</v>
      </c>
      <c r="Y36" s="1" t="s">
        <v>65</v>
      </c>
    </row>
    <row r="37" spans="1:25" x14ac:dyDescent="0.55000000000000004">
      <c r="A37" s="2" t="s">
        <v>66</v>
      </c>
      <c r="C37" s="6">
        <v>361300</v>
      </c>
      <c r="E37" s="6">
        <v>454585270646</v>
      </c>
      <c r="F37" s="6"/>
      <c r="G37" s="6">
        <v>1411321296430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361300</v>
      </c>
      <c r="R37" s="6"/>
      <c r="S37" s="6">
        <v>4022342</v>
      </c>
      <c r="T37" s="6"/>
      <c r="U37" s="6">
        <v>454585270646</v>
      </c>
      <c r="V37" s="6"/>
      <c r="W37" s="6">
        <v>1451455574394.25</v>
      </c>
      <c r="Y37" s="1" t="s">
        <v>67</v>
      </c>
    </row>
    <row r="38" spans="1:25" x14ac:dyDescent="0.55000000000000004">
      <c r="A38" s="2" t="s">
        <v>68</v>
      </c>
      <c r="C38" s="6">
        <v>4300</v>
      </c>
      <c r="E38" s="6">
        <v>10887084000</v>
      </c>
      <c r="F38" s="6"/>
      <c r="G38" s="6">
        <v>16780139174.25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4300</v>
      </c>
      <c r="R38" s="6"/>
      <c r="S38" s="6">
        <v>4022003</v>
      </c>
      <c r="T38" s="6"/>
      <c r="U38" s="6">
        <v>10887084000</v>
      </c>
      <c r="V38" s="6"/>
      <c r="W38" s="6">
        <v>17272994633.875</v>
      </c>
      <c r="Y38" s="1" t="s">
        <v>15</v>
      </c>
    </row>
    <row r="39" spans="1:25" x14ac:dyDescent="0.55000000000000004">
      <c r="A39" s="2" t="s">
        <v>69</v>
      </c>
      <c r="C39" s="6">
        <v>25100</v>
      </c>
      <c r="E39" s="6">
        <v>70624171200</v>
      </c>
      <c r="F39" s="6"/>
      <c r="G39" s="6">
        <v>98014889348.375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25100</v>
      </c>
      <c r="R39" s="6"/>
      <c r="S39" s="6">
        <v>4035707</v>
      </c>
      <c r="T39" s="6"/>
      <c r="U39" s="6">
        <v>70624171200</v>
      </c>
      <c r="V39" s="6"/>
      <c r="W39" s="6">
        <v>101169625392.875</v>
      </c>
      <c r="Y39" s="1" t="s">
        <v>21</v>
      </c>
    </row>
    <row r="40" spans="1:25" x14ac:dyDescent="0.55000000000000004">
      <c r="A40" s="2" t="s">
        <v>70</v>
      </c>
      <c r="C40" s="6">
        <v>59238540</v>
      </c>
      <c r="E40" s="6">
        <v>134618049029</v>
      </c>
      <c r="F40" s="6"/>
      <c r="G40" s="6">
        <v>172241756759.47501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59238540</v>
      </c>
      <c r="R40" s="6"/>
      <c r="S40" s="6">
        <v>2876</v>
      </c>
      <c r="T40" s="6"/>
      <c r="U40" s="6">
        <v>134618049029</v>
      </c>
      <c r="V40" s="6"/>
      <c r="W40" s="6">
        <v>169356339295.81201</v>
      </c>
      <c r="Y40" s="1" t="s">
        <v>27</v>
      </c>
    </row>
    <row r="41" spans="1:25" x14ac:dyDescent="0.55000000000000004">
      <c r="A41" s="2" t="s">
        <v>71</v>
      </c>
      <c r="C41" s="6">
        <v>17408214</v>
      </c>
      <c r="E41" s="6">
        <v>76126119822</v>
      </c>
      <c r="F41" s="6"/>
      <c r="G41" s="6">
        <v>175295953833.47101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17408214</v>
      </c>
      <c r="R41" s="6"/>
      <c r="S41" s="6">
        <v>7280</v>
      </c>
      <c r="T41" s="6"/>
      <c r="U41" s="6">
        <v>76126119822</v>
      </c>
      <c r="V41" s="6"/>
      <c r="W41" s="6">
        <v>125977743722.37601</v>
      </c>
      <c r="Y41" s="1" t="s">
        <v>72</v>
      </c>
    </row>
    <row r="42" spans="1:25" x14ac:dyDescent="0.55000000000000004">
      <c r="A42" s="2" t="s">
        <v>73</v>
      </c>
      <c r="C42" s="6">
        <v>15857396</v>
      </c>
      <c r="E42" s="6">
        <v>17680996540</v>
      </c>
      <c r="F42" s="6"/>
      <c r="G42" s="6">
        <v>44688231139.922997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15857396</v>
      </c>
      <c r="R42" s="6"/>
      <c r="S42" s="6">
        <v>1902</v>
      </c>
      <c r="T42" s="6"/>
      <c r="U42" s="6">
        <v>17680996540</v>
      </c>
      <c r="V42" s="6"/>
      <c r="W42" s="6">
        <v>29981310627.2076</v>
      </c>
      <c r="Y42" s="1" t="s">
        <v>74</v>
      </c>
    </row>
    <row r="43" spans="1:25" x14ac:dyDescent="0.55000000000000004">
      <c r="A43" s="2" t="s">
        <v>75</v>
      </c>
      <c r="C43" s="6">
        <v>69776500</v>
      </c>
      <c r="E43" s="6">
        <v>447588445066</v>
      </c>
      <c r="F43" s="6"/>
      <c r="G43" s="6">
        <v>412699912458.75</v>
      </c>
      <c r="H43" s="6"/>
      <c r="I43" s="6">
        <v>69776500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139553000</v>
      </c>
      <c r="R43" s="6"/>
      <c r="S43" s="6">
        <v>3258</v>
      </c>
      <c r="T43" s="6"/>
      <c r="U43" s="6">
        <v>447588445066</v>
      </c>
      <c r="V43" s="6"/>
      <c r="W43" s="6">
        <v>451958425139.70001</v>
      </c>
      <c r="Y43" s="1" t="s">
        <v>76</v>
      </c>
    </row>
    <row r="44" spans="1:25" x14ac:dyDescent="0.55000000000000004">
      <c r="A44" s="2" t="s">
        <v>77</v>
      </c>
      <c r="C44" s="6">
        <v>44870119</v>
      </c>
      <c r="E44" s="6">
        <v>109914014758</v>
      </c>
      <c r="F44" s="6"/>
      <c r="G44" s="6">
        <v>158296550219.63101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44870119</v>
      </c>
      <c r="R44" s="6"/>
      <c r="S44" s="6">
        <v>4240</v>
      </c>
      <c r="T44" s="6"/>
      <c r="U44" s="6">
        <v>109914014758</v>
      </c>
      <c r="V44" s="6"/>
      <c r="W44" s="6">
        <v>189117321197.86801</v>
      </c>
      <c r="Y44" s="1" t="s">
        <v>78</v>
      </c>
    </row>
    <row r="45" spans="1:25" x14ac:dyDescent="0.55000000000000004">
      <c r="A45" s="2" t="s">
        <v>79</v>
      </c>
      <c r="C45" s="6">
        <v>29089643</v>
      </c>
      <c r="E45" s="6">
        <v>511409264402</v>
      </c>
      <c r="F45" s="6"/>
      <c r="G45" s="6">
        <v>455146648484.12097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29089643</v>
      </c>
      <c r="R45" s="6"/>
      <c r="S45" s="6">
        <v>14010</v>
      </c>
      <c r="T45" s="6"/>
      <c r="U45" s="6">
        <v>511409264402</v>
      </c>
      <c r="V45" s="6"/>
      <c r="W45" s="6">
        <v>405121000334.341</v>
      </c>
      <c r="Y45" s="1" t="s">
        <v>80</v>
      </c>
    </row>
    <row r="46" spans="1:25" x14ac:dyDescent="0.55000000000000004">
      <c r="A46" s="2" t="s">
        <v>81</v>
      </c>
      <c r="C46" s="6">
        <v>21644108</v>
      </c>
      <c r="E46" s="6">
        <v>227717379818</v>
      </c>
      <c r="F46" s="6"/>
      <c r="G46" s="6">
        <v>358015017275.13599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21644108</v>
      </c>
      <c r="R46" s="6"/>
      <c r="S46" s="6">
        <v>19420</v>
      </c>
      <c r="T46" s="6"/>
      <c r="U46" s="6">
        <v>227717379818</v>
      </c>
      <c r="V46" s="6"/>
      <c r="W46" s="6">
        <v>417827622324.70801</v>
      </c>
      <c r="Y46" s="1" t="s">
        <v>82</v>
      </c>
    </row>
    <row r="47" spans="1:25" x14ac:dyDescent="0.55000000000000004">
      <c r="A47" s="2" t="s">
        <v>83</v>
      </c>
      <c r="C47" s="6">
        <v>3300000</v>
      </c>
      <c r="E47" s="6">
        <v>50046113998</v>
      </c>
      <c r="F47" s="6"/>
      <c r="G47" s="6">
        <v>40348489500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3300000</v>
      </c>
      <c r="R47" s="6"/>
      <c r="S47" s="6">
        <v>13470</v>
      </c>
      <c r="T47" s="6"/>
      <c r="U47" s="6">
        <v>50046113998</v>
      </c>
      <c r="V47" s="6"/>
      <c r="W47" s="6">
        <v>44186516550</v>
      </c>
      <c r="Y47" s="1" t="s">
        <v>84</v>
      </c>
    </row>
    <row r="48" spans="1:25" x14ac:dyDescent="0.55000000000000004">
      <c r="A48" s="2" t="s">
        <v>85</v>
      </c>
      <c r="C48" s="6">
        <v>5448938</v>
      </c>
      <c r="E48" s="6">
        <v>17159849776</v>
      </c>
      <c r="F48" s="6"/>
      <c r="G48" s="6">
        <v>26302605672.5784</v>
      </c>
      <c r="H48" s="6"/>
      <c r="I48" s="6">
        <v>0</v>
      </c>
      <c r="J48" s="6"/>
      <c r="K48" s="6">
        <v>0</v>
      </c>
      <c r="L48" s="6"/>
      <c r="M48" s="6">
        <v>-5448938</v>
      </c>
      <c r="N48" s="6"/>
      <c r="O48" s="6">
        <v>30996461941</v>
      </c>
      <c r="P48" s="6"/>
      <c r="Q48" s="6">
        <v>0</v>
      </c>
      <c r="R48" s="6"/>
      <c r="S48" s="6">
        <v>0</v>
      </c>
      <c r="T48" s="6"/>
      <c r="U48" s="6">
        <v>0</v>
      </c>
      <c r="V48" s="6"/>
      <c r="W48" s="6">
        <v>0</v>
      </c>
      <c r="Y48" s="1" t="s">
        <v>86</v>
      </c>
    </row>
    <row r="49" spans="1:25" x14ac:dyDescent="0.55000000000000004">
      <c r="A49" s="2" t="s">
        <v>87</v>
      </c>
      <c r="C49" s="6">
        <v>5779305</v>
      </c>
      <c r="E49" s="6">
        <v>123695091220</v>
      </c>
      <c r="F49" s="6"/>
      <c r="G49" s="6">
        <v>87092958930.389999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5779305</v>
      </c>
      <c r="R49" s="6"/>
      <c r="S49" s="6">
        <v>15350</v>
      </c>
      <c r="T49" s="6"/>
      <c r="U49" s="6">
        <v>123695091220</v>
      </c>
      <c r="V49" s="6"/>
      <c r="W49" s="6">
        <v>88184493376.087494</v>
      </c>
      <c r="Y49" s="1" t="s">
        <v>88</v>
      </c>
    </row>
    <row r="50" spans="1:25" x14ac:dyDescent="0.55000000000000004">
      <c r="A50" s="2" t="s">
        <v>89</v>
      </c>
      <c r="C50" s="6">
        <v>139867225</v>
      </c>
      <c r="E50" s="6">
        <v>229975270292</v>
      </c>
      <c r="F50" s="6"/>
      <c r="G50" s="6">
        <v>211889362877.14499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139867225</v>
      </c>
      <c r="R50" s="6"/>
      <c r="S50" s="6">
        <v>1637</v>
      </c>
      <c r="T50" s="6"/>
      <c r="U50" s="6">
        <v>229975270292</v>
      </c>
      <c r="V50" s="6"/>
      <c r="W50" s="6">
        <v>227600319573.41599</v>
      </c>
      <c r="Y50" s="1" t="s">
        <v>90</v>
      </c>
    </row>
    <row r="51" spans="1:25" x14ac:dyDescent="0.55000000000000004">
      <c r="A51" s="2" t="s">
        <v>91</v>
      </c>
      <c r="C51" s="6">
        <v>13359573</v>
      </c>
      <c r="E51" s="6">
        <v>115056179264</v>
      </c>
      <c r="F51" s="6"/>
      <c r="G51" s="6">
        <v>84328530483.127502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13359573</v>
      </c>
      <c r="R51" s="6"/>
      <c r="S51" s="6">
        <v>7320</v>
      </c>
      <c r="T51" s="6"/>
      <c r="U51" s="6">
        <v>115056179264</v>
      </c>
      <c r="V51" s="6"/>
      <c r="W51" s="6">
        <v>97210211517.557999</v>
      </c>
      <c r="Y51" s="1" t="s">
        <v>92</v>
      </c>
    </row>
    <row r="52" spans="1:25" x14ac:dyDescent="0.55000000000000004">
      <c r="A52" s="2" t="s">
        <v>93</v>
      </c>
      <c r="C52" s="6">
        <v>11359792</v>
      </c>
      <c r="E52" s="6">
        <v>91092876655</v>
      </c>
      <c r="F52" s="6"/>
      <c r="G52" s="6">
        <v>53174975627.858398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11359792</v>
      </c>
      <c r="R52" s="6"/>
      <c r="S52" s="6">
        <v>4525</v>
      </c>
      <c r="T52" s="6"/>
      <c r="U52" s="6">
        <v>91092876655</v>
      </c>
      <c r="V52" s="6"/>
      <c r="W52" s="6">
        <v>51097210600.139999</v>
      </c>
      <c r="Y52" s="1" t="s">
        <v>94</v>
      </c>
    </row>
    <row r="53" spans="1:25" x14ac:dyDescent="0.55000000000000004">
      <c r="A53" s="2" t="s">
        <v>95</v>
      </c>
      <c r="C53" s="6">
        <v>1351801451</v>
      </c>
      <c r="E53" s="6">
        <v>1354334600390</v>
      </c>
      <c r="F53" s="6"/>
      <c r="G53" s="6">
        <v>1382727221105.1799</v>
      </c>
      <c r="H53" s="6"/>
      <c r="I53" s="6">
        <v>300000000</v>
      </c>
      <c r="J53" s="6"/>
      <c r="K53" s="6">
        <v>310627164000</v>
      </c>
      <c r="L53" s="6"/>
      <c r="M53" s="6">
        <v>-1600000</v>
      </c>
      <c r="N53" s="6"/>
      <c r="O53" s="6">
        <v>1906985551</v>
      </c>
      <c r="P53" s="6"/>
      <c r="Q53" s="6">
        <v>1650201451</v>
      </c>
      <c r="R53" s="6"/>
      <c r="S53" s="6">
        <v>1133</v>
      </c>
      <c r="T53" s="6"/>
      <c r="U53" s="6">
        <v>1663349016793</v>
      </c>
      <c r="V53" s="6"/>
      <c r="W53" s="6">
        <v>1858553658431.3</v>
      </c>
      <c r="Y53" s="1" t="s">
        <v>96</v>
      </c>
    </row>
    <row r="54" spans="1:25" x14ac:dyDescent="0.55000000000000004">
      <c r="A54" s="2" t="s">
        <v>97</v>
      </c>
      <c r="C54" s="6">
        <v>5315146</v>
      </c>
      <c r="E54" s="6">
        <v>97835505258</v>
      </c>
      <c r="F54" s="6"/>
      <c r="G54" s="6">
        <v>138692423134.125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5315146</v>
      </c>
      <c r="R54" s="6"/>
      <c r="S54" s="6">
        <v>25320</v>
      </c>
      <c r="T54" s="6"/>
      <c r="U54" s="6">
        <v>97835505258</v>
      </c>
      <c r="V54" s="6"/>
      <c r="W54" s="6">
        <v>133778748714.51601</v>
      </c>
      <c r="Y54" s="1" t="s">
        <v>98</v>
      </c>
    </row>
    <row r="55" spans="1:25" x14ac:dyDescent="0.55000000000000004">
      <c r="A55" s="2" t="s">
        <v>99</v>
      </c>
      <c r="C55" s="6">
        <v>15950039</v>
      </c>
      <c r="E55" s="6">
        <v>100963148640</v>
      </c>
      <c r="F55" s="6"/>
      <c r="G55" s="6">
        <v>127792398319.677</v>
      </c>
      <c r="H55" s="6"/>
      <c r="I55" s="6">
        <v>0</v>
      </c>
      <c r="J55" s="6"/>
      <c r="K55" s="6">
        <v>0</v>
      </c>
      <c r="L55" s="6"/>
      <c r="M55" s="6">
        <v>-15950039</v>
      </c>
      <c r="N55" s="6"/>
      <c r="O55" s="6">
        <v>150163547902</v>
      </c>
      <c r="P55" s="6"/>
      <c r="Q55" s="6">
        <v>0</v>
      </c>
      <c r="R55" s="6"/>
      <c r="S55" s="6">
        <v>0</v>
      </c>
      <c r="T55" s="6"/>
      <c r="U55" s="6">
        <v>0</v>
      </c>
      <c r="V55" s="6"/>
      <c r="W55" s="6">
        <v>0</v>
      </c>
      <c r="Y55" s="1" t="s">
        <v>86</v>
      </c>
    </row>
    <row r="56" spans="1:25" x14ac:dyDescent="0.55000000000000004">
      <c r="A56" s="2" t="s">
        <v>100</v>
      </c>
      <c r="C56" s="6">
        <v>151200055</v>
      </c>
      <c r="E56" s="6">
        <v>339733872308</v>
      </c>
      <c r="F56" s="6"/>
      <c r="G56" s="6">
        <v>606762774033.89197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151200055</v>
      </c>
      <c r="R56" s="6"/>
      <c r="S56" s="6">
        <v>4438</v>
      </c>
      <c r="T56" s="6"/>
      <c r="U56" s="6">
        <v>339733872308</v>
      </c>
      <c r="V56" s="6"/>
      <c r="W56" s="6">
        <v>667033240317.66504</v>
      </c>
      <c r="Y56" s="1" t="s">
        <v>101</v>
      </c>
    </row>
    <row r="57" spans="1:25" x14ac:dyDescent="0.55000000000000004">
      <c r="A57" s="2" t="s">
        <v>102</v>
      </c>
      <c r="C57" s="6">
        <v>141290388</v>
      </c>
      <c r="E57" s="6">
        <v>361885951513</v>
      </c>
      <c r="F57" s="6"/>
      <c r="G57" s="6">
        <v>564326935549.04504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141290388</v>
      </c>
      <c r="R57" s="6"/>
      <c r="S57" s="6">
        <v>4443</v>
      </c>
      <c r="T57" s="6"/>
      <c r="U57" s="6">
        <v>361885951513</v>
      </c>
      <c r="V57" s="6"/>
      <c r="W57" s="6">
        <v>624018062380.39001</v>
      </c>
      <c r="Y57" s="1" t="s">
        <v>103</v>
      </c>
    </row>
    <row r="58" spans="1:25" x14ac:dyDescent="0.55000000000000004">
      <c r="A58" s="2" t="s">
        <v>104</v>
      </c>
      <c r="C58" s="6">
        <v>17439506</v>
      </c>
      <c r="E58" s="6">
        <v>90862152949</v>
      </c>
      <c r="F58" s="6"/>
      <c r="G58" s="6">
        <v>69498985425.653702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17439506</v>
      </c>
      <c r="R58" s="6"/>
      <c r="S58" s="6">
        <v>4008</v>
      </c>
      <c r="T58" s="6"/>
      <c r="U58" s="6">
        <v>90862152949</v>
      </c>
      <c r="V58" s="6"/>
      <c r="W58" s="6">
        <v>69481649684.714401</v>
      </c>
      <c r="Y58" s="1" t="s">
        <v>105</v>
      </c>
    </row>
    <row r="59" spans="1:25" x14ac:dyDescent="0.55000000000000004">
      <c r="A59" s="2" t="s">
        <v>106</v>
      </c>
      <c r="C59" s="6">
        <v>49951230</v>
      </c>
      <c r="E59" s="6">
        <v>237232702686</v>
      </c>
      <c r="F59" s="6"/>
      <c r="G59" s="6">
        <v>897248144679.70496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49951230</v>
      </c>
      <c r="R59" s="6"/>
      <c r="S59" s="6">
        <v>17290</v>
      </c>
      <c r="T59" s="6"/>
      <c r="U59" s="6">
        <v>237232702686</v>
      </c>
      <c r="V59" s="6"/>
      <c r="W59" s="6">
        <v>858518008938.13501</v>
      </c>
      <c r="Y59" s="1" t="s">
        <v>107</v>
      </c>
    </row>
    <row r="60" spans="1:25" x14ac:dyDescent="0.55000000000000004">
      <c r="A60" s="2" t="s">
        <v>108</v>
      </c>
      <c r="C60" s="6">
        <v>97130985</v>
      </c>
      <c r="E60" s="6">
        <v>1193401462525</v>
      </c>
      <c r="F60" s="6"/>
      <c r="G60" s="6">
        <v>1896302012754.8701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0</v>
      </c>
      <c r="P60" s="6"/>
      <c r="Q60" s="6">
        <v>97130985</v>
      </c>
      <c r="R60" s="6"/>
      <c r="S60" s="6">
        <v>22070</v>
      </c>
      <c r="T60" s="6"/>
      <c r="U60" s="6">
        <v>1193401462525</v>
      </c>
      <c r="V60" s="6"/>
      <c r="W60" s="6">
        <v>2130925937958.25</v>
      </c>
      <c r="Y60" s="1" t="s">
        <v>109</v>
      </c>
    </row>
    <row r="61" spans="1:25" x14ac:dyDescent="0.55000000000000004">
      <c r="A61" s="2" t="s">
        <v>110</v>
      </c>
      <c r="C61" s="6">
        <v>3072902</v>
      </c>
      <c r="E61" s="6">
        <v>33867156639</v>
      </c>
      <c r="F61" s="6"/>
      <c r="G61" s="6">
        <v>68820548791.742996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v>3072902</v>
      </c>
      <c r="R61" s="6"/>
      <c r="S61" s="6">
        <v>27530</v>
      </c>
      <c r="T61" s="6"/>
      <c r="U61" s="6">
        <v>33867156639</v>
      </c>
      <c r="V61" s="6"/>
      <c r="W61" s="6">
        <v>84093639957.242996</v>
      </c>
      <c r="Y61" s="1" t="s">
        <v>29</v>
      </c>
    </row>
    <row r="62" spans="1:25" x14ac:dyDescent="0.55000000000000004">
      <c r="A62" s="2" t="s">
        <v>111</v>
      </c>
      <c r="C62" s="6">
        <v>6118000</v>
      </c>
      <c r="E62" s="6">
        <v>295235658182</v>
      </c>
      <c r="F62" s="6"/>
      <c r="G62" s="6">
        <v>229093792893</v>
      </c>
      <c r="H62" s="6"/>
      <c r="I62" s="6">
        <v>0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6118000</v>
      </c>
      <c r="R62" s="6"/>
      <c r="S62" s="6">
        <v>39540</v>
      </c>
      <c r="T62" s="6"/>
      <c r="U62" s="6">
        <v>295235658182</v>
      </c>
      <c r="V62" s="6"/>
      <c r="W62" s="6">
        <v>240466380966</v>
      </c>
      <c r="Y62" s="1" t="s">
        <v>112</v>
      </c>
    </row>
    <row r="63" spans="1:25" x14ac:dyDescent="0.55000000000000004">
      <c r="A63" s="2" t="s">
        <v>113</v>
      </c>
      <c r="C63" s="6">
        <v>4274739</v>
      </c>
      <c r="E63" s="6">
        <v>226042243271</v>
      </c>
      <c r="F63" s="6"/>
      <c r="G63" s="6">
        <v>564945007077.203</v>
      </c>
      <c r="H63" s="6"/>
      <c r="I63" s="6">
        <v>108717059</v>
      </c>
      <c r="J63" s="6"/>
      <c r="K63" s="6">
        <v>0</v>
      </c>
      <c r="L63" s="6"/>
      <c r="M63" s="6">
        <v>-1</v>
      </c>
      <c r="N63" s="6"/>
      <c r="O63" s="6">
        <v>1</v>
      </c>
      <c r="P63" s="6"/>
      <c r="Q63" s="6">
        <v>112991797</v>
      </c>
      <c r="R63" s="6"/>
      <c r="S63" s="6">
        <v>5533</v>
      </c>
      <c r="T63" s="6"/>
      <c r="U63" s="6">
        <v>226042241270</v>
      </c>
      <c r="V63" s="6"/>
      <c r="W63" s="6">
        <v>621463770304.83398</v>
      </c>
      <c r="Y63" s="1" t="s">
        <v>114</v>
      </c>
    </row>
    <row r="64" spans="1:25" x14ac:dyDescent="0.55000000000000004">
      <c r="A64" s="2" t="s">
        <v>115</v>
      </c>
      <c r="C64" s="6">
        <v>6601911</v>
      </c>
      <c r="E64" s="6">
        <v>121041784644</v>
      </c>
      <c r="F64" s="6"/>
      <c r="G64" s="6">
        <v>224573185923.20099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6601911</v>
      </c>
      <c r="R64" s="6"/>
      <c r="S64" s="6">
        <v>34260</v>
      </c>
      <c r="T64" s="6"/>
      <c r="U64" s="6">
        <v>121041784644</v>
      </c>
      <c r="V64" s="6"/>
      <c r="W64" s="6">
        <v>224835691108.383</v>
      </c>
      <c r="Y64" s="1" t="s">
        <v>116</v>
      </c>
    </row>
    <row r="65" spans="1:25" x14ac:dyDescent="0.55000000000000004">
      <c r="A65" s="2" t="s">
        <v>117</v>
      </c>
      <c r="C65" s="6">
        <v>6470000</v>
      </c>
      <c r="E65" s="6">
        <v>77902503255</v>
      </c>
      <c r="F65" s="6"/>
      <c r="G65" s="6">
        <v>173521964430</v>
      </c>
      <c r="H65" s="6"/>
      <c r="I65" s="6">
        <v>0</v>
      </c>
      <c r="J65" s="6"/>
      <c r="K65" s="6">
        <v>0</v>
      </c>
      <c r="L65" s="6"/>
      <c r="M65" s="6">
        <v>0</v>
      </c>
      <c r="N65" s="6"/>
      <c r="O65" s="6">
        <v>0</v>
      </c>
      <c r="P65" s="6"/>
      <c r="Q65" s="6">
        <v>6470000</v>
      </c>
      <c r="R65" s="6"/>
      <c r="S65" s="6">
        <v>29870</v>
      </c>
      <c r="T65" s="6"/>
      <c r="U65" s="6">
        <v>77902503255</v>
      </c>
      <c r="V65" s="6"/>
      <c r="W65" s="6">
        <v>192109009545</v>
      </c>
      <c r="Y65" s="1" t="s">
        <v>78</v>
      </c>
    </row>
    <row r="66" spans="1:25" x14ac:dyDescent="0.55000000000000004">
      <c r="A66" s="2" t="s">
        <v>118</v>
      </c>
      <c r="C66" s="6">
        <v>3083596</v>
      </c>
      <c r="E66" s="6">
        <v>83539587535</v>
      </c>
      <c r="F66" s="6"/>
      <c r="G66" s="6">
        <v>128372611527.144</v>
      </c>
      <c r="H66" s="6"/>
      <c r="I66" s="6">
        <v>0</v>
      </c>
      <c r="J66" s="6"/>
      <c r="K66" s="6">
        <v>0</v>
      </c>
      <c r="L66" s="6"/>
      <c r="M66" s="6">
        <v>0</v>
      </c>
      <c r="N66" s="6"/>
      <c r="O66" s="6">
        <v>0</v>
      </c>
      <c r="P66" s="6"/>
      <c r="Q66" s="6">
        <v>3083596</v>
      </c>
      <c r="R66" s="6"/>
      <c r="S66" s="6">
        <v>49020</v>
      </c>
      <c r="T66" s="6"/>
      <c r="U66" s="6">
        <v>83539587535</v>
      </c>
      <c r="V66" s="6"/>
      <c r="W66" s="6">
        <v>150258486558.276</v>
      </c>
      <c r="Y66" s="1" t="s">
        <v>39</v>
      </c>
    </row>
    <row r="67" spans="1:25" x14ac:dyDescent="0.55000000000000004">
      <c r="A67" s="2" t="s">
        <v>119</v>
      </c>
      <c r="C67" s="6">
        <v>11741531</v>
      </c>
      <c r="E67" s="6">
        <v>132866986914</v>
      </c>
      <c r="F67" s="6"/>
      <c r="G67" s="6">
        <v>256309848836.478</v>
      </c>
      <c r="H67" s="6"/>
      <c r="I67" s="6">
        <v>0</v>
      </c>
      <c r="J67" s="6"/>
      <c r="K67" s="6">
        <v>0</v>
      </c>
      <c r="L67" s="6"/>
      <c r="M67" s="6">
        <v>0</v>
      </c>
      <c r="N67" s="6"/>
      <c r="O67" s="6">
        <v>0</v>
      </c>
      <c r="P67" s="6"/>
      <c r="Q67" s="6">
        <v>11741531</v>
      </c>
      <c r="R67" s="6"/>
      <c r="S67" s="6">
        <v>24940</v>
      </c>
      <c r="T67" s="6"/>
      <c r="U67" s="6">
        <v>132866986914</v>
      </c>
      <c r="V67" s="6"/>
      <c r="W67" s="6">
        <v>291091422130.31702</v>
      </c>
      <c r="Y67" s="1" t="s">
        <v>120</v>
      </c>
    </row>
    <row r="68" spans="1:25" x14ac:dyDescent="0.55000000000000004">
      <c r="A68" s="2" t="s">
        <v>121</v>
      </c>
      <c r="C68" s="6">
        <v>11481221</v>
      </c>
      <c r="E68" s="6">
        <v>214094602308</v>
      </c>
      <c r="F68" s="6"/>
      <c r="G68" s="6">
        <v>616639404924.75098</v>
      </c>
      <c r="H68" s="6"/>
      <c r="I68" s="6">
        <v>0</v>
      </c>
      <c r="J68" s="6"/>
      <c r="K68" s="6">
        <v>0</v>
      </c>
      <c r="L68" s="6"/>
      <c r="M68" s="6">
        <v>0</v>
      </c>
      <c r="N68" s="6"/>
      <c r="O68" s="6">
        <v>0</v>
      </c>
      <c r="P68" s="6"/>
      <c r="Q68" s="6">
        <v>11481221</v>
      </c>
      <c r="R68" s="6"/>
      <c r="S68" s="6">
        <v>60340</v>
      </c>
      <c r="T68" s="6"/>
      <c r="U68" s="6">
        <v>214094602308</v>
      </c>
      <c r="V68" s="6"/>
      <c r="W68" s="6">
        <v>688654852732.91699</v>
      </c>
      <c r="Y68" s="1" t="s">
        <v>122</v>
      </c>
    </row>
    <row r="69" spans="1:25" x14ac:dyDescent="0.55000000000000004">
      <c r="A69" s="2" t="s">
        <v>123</v>
      </c>
      <c r="C69" s="6">
        <v>5327559</v>
      </c>
      <c r="E69" s="6">
        <v>152108726568</v>
      </c>
      <c r="F69" s="6"/>
      <c r="G69" s="6">
        <v>154321361097.90302</v>
      </c>
      <c r="H69" s="6"/>
      <c r="I69" s="6">
        <v>0</v>
      </c>
      <c r="J69" s="6"/>
      <c r="K69" s="6">
        <v>0</v>
      </c>
      <c r="L69" s="6"/>
      <c r="M69" s="6">
        <v>0</v>
      </c>
      <c r="N69" s="6"/>
      <c r="O69" s="6">
        <v>0</v>
      </c>
      <c r="P69" s="6"/>
      <c r="Q69" s="6">
        <v>5327559</v>
      </c>
      <c r="R69" s="6"/>
      <c r="S69" s="6">
        <v>33190</v>
      </c>
      <c r="T69" s="6"/>
      <c r="U69" s="6">
        <v>152108726568</v>
      </c>
      <c r="V69" s="6"/>
      <c r="W69" s="6">
        <v>175769594194.901</v>
      </c>
      <c r="Y69" s="1" t="s">
        <v>25</v>
      </c>
    </row>
    <row r="70" spans="1:25" x14ac:dyDescent="0.55000000000000004">
      <c r="A70" s="2" t="s">
        <v>124</v>
      </c>
      <c r="C70" s="6">
        <v>45472867</v>
      </c>
      <c r="E70" s="6">
        <v>368028911843</v>
      </c>
      <c r="F70" s="6"/>
      <c r="G70" s="6">
        <v>852063419869.448</v>
      </c>
      <c r="H70" s="6"/>
      <c r="I70" s="6">
        <v>0</v>
      </c>
      <c r="J70" s="6"/>
      <c r="K70" s="6">
        <v>0</v>
      </c>
      <c r="L70" s="6"/>
      <c r="M70" s="6">
        <v>-611024</v>
      </c>
      <c r="N70" s="6"/>
      <c r="O70" s="6">
        <v>11291403161</v>
      </c>
      <c r="P70" s="6"/>
      <c r="Q70" s="6">
        <v>44861843</v>
      </c>
      <c r="R70" s="6"/>
      <c r="S70" s="6">
        <v>19180</v>
      </c>
      <c r="T70" s="6"/>
      <c r="U70" s="6">
        <v>363083666190</v>
      </c>
      <c r="V70" s="6"/>
      <c r="W70" s="6">
        <v>855330470354.99695</v>
      </c>
      <c r="Y70" s="1" t="s">
        <v>125</v>
      </c>
    </row>
    <row r="71" spans="1:25" x14ac:dyDescent="0.55000000000000004">
      <c r="A71" s="2" t="s">
        <v>126</v>
      </c>
      <c r="C71" s="6">
        <v>10338785</v>
      </c>
      <c r="E71" s="6">
        <v>50911105151</v>
      </c>
      <c r="F71" s="6"/>
      <c r="G71" s="6">
        <v>40286895378.660004</v>
      </c>
      <c r="H71" s="6"/>
      <c r="I71" s="6">
        <v>49300000</v>
      </c>
      <c r="J71" s="6"/>
      <c r="K71" s="6">
        <v>200945432015</v>
      </c>
      <c r="L71" s="6"/>
      <c r="M71" s="6">
        <v>0</v>
      </c>
      <c r="N71" s="6"/>
      <c r="O71" s="6">
        <v>0</v>
      </c>
      <c r="P71" s="6"/>
      <c r="Q71" s="6">
        <v>59638785</v>
      </c>
      <c r="R71" s="6"/>
      <c r="S71" s="6">
        <v>3533</v>
      </c>
      <c r="T71" s="6"/>
      <c r="U71" s="6">
        <v>251856537166</v>
      </c>
      <c r="V71" s="6"/>
      <c r="W71" s="6">
        <v>209450139631.94</v>
      </c>
      <c r="Y71" s="1" t="s">
        <v>127</v>
      </c>
    </row>
    <row r="72" spans="1:25" x14ac:dyDescent="0.55000000000000004">
      <c r="A72" s="2" t="s">
        <v>128</v>
      </c>
      <c r="C72" s="6">
        <v>119221</v>
      </c>
      <c r="E72" s="6">
        <v>399999586299</v>
      </c>
      <c r="F72" s="6"/>
      <c r="G72" s="6">
        <v>530970453144.84802</v>
      </c>
      <c r="H72" s="6"/>
      <c r="I72" s="6">
        <v>0</v>
      </c>
      <c r="J72" s="6"/>
      <c r="K72" s="6">
        <v>0</v>
      </c>
      <c r="L72" s="6"/>
      <c r="M72" s="6">
        <v>0</v>
      </c>
      <c r="N72" s="6"/>
      <c r="O72" s="6">
        <v>0</v>
      </c>
      <c r="P72" s="6"/>
      <c r="Q72" s="6">
        <v>119221</v>
      </c>
      <c r="R72" s="6"/>
      <c r="S72" s="6">
        <v>4446848</v>
      </c>
      <c r="T72" s="6"/>
      <c r="U72" s="6">
        <v>399999586299</v>
      </c>
      <c r="V72" s="6"/>
      <c r="W72" s="6">
        <v>528885287011.021</v>
      </c>
      <c r="Y72" s="1" t="s">
        <v>129</v>
      </c>
    </row>
    <row r="73" spans="1:25" x14ac:dyDescent="0.55000000000000004">
      <c r="A73" s="2" t="s">
        <v>130</v>
      </c>
      <c r="C73" s="6">
        <v>2250567</v>
      </c>
      <c r="E73" s="6">
        <v>10319710066</v>
      </c>
      <c r="F73" s="6"/>
      <c r="G73" s="6">
        <v>14071837834.741501</v>
      </c>
      <c r="H73" s="6"/>
      <c r="I73" s="6">
        <v>5591000</v>
      </c>
      <c r="J73" s="6"/>
      <c r="K73" s="6">
        <v>32288711361</v>
      </c>
      <c r="L73" s="6"/>
      <c r="M73" s="6">
        <v>0</v>
      </c>
      <c r="N73" s="6"/>
      <c r="O73" s="6">
        <v>0</v>
      </c>
      <c r="P73" s="6"/>
      <c r="Q73" s="6">
        <v>7841567</v>
      </c>
      <c r="R73" s="6"/>
      <c r="S73" s="6">
        <v>5060</v>
      </c>
      <c r="T73" s="6"/>
      <c r="U73" s="6">
        <v>42608421427</v>
      </c>
      <c r="V73" s="6"/>
      <c r="W73" s="6">
        <v>39442242962.331001</v>
      </c>
      <c r="Y73" s="1" t="s">
        <v>131</v>
      </c>
    </row>
    <row r="74" spans="1:25" x14ac:dyDescent="0.55000000000000004">
      <c r="A74" s="2" t="s">
        <v>132</v>
      </c>
      <c r="C74" s="6">
        <v>89707193</v>
      </c>
      <c r="E74" s="6">
        <v>305725708135</v>
      </c>
      <c r="F74" s="6"/>
      <c r="G74" s="6">
        <v>221417639605.69699</v>
      </c>
      <c r="H74" s="6"/>
      <c r="I74" s="6">
        <v>0</v>
      </c>
      <c r="J74" s="6"/>
      <c r="K74" s="6">
        <v>0</v>
      </c>
      <c r="L74" s="6"/>
      <c r="M74" s="6">
        <v>0</v>
      </c>
      <c r="N74" s="6"/>
      <c r="O74" s="6">
        <v>0</v>
      </c>
      <c r="P74" s="6"/>
      <c r="Q74" s="6">
        <v>89707193</v>
      </c>
      <c r="R74" s="6"/>
      <c r="S74" s="6">
        <v>2552</v>
      </c>
      <c r="T74" s="6"/>
      <c r="U74" s="6">
        <v>305725708135</v>
      </c>
      <c r="V74" s="6"/>
      <c r="W74" s="6">
        <v>227570606634.61099</v>
      </c>
      <c r="Y74" s="1" t="s">
        <v>90</v>
      </c>
    </row>
    <row r="75" spans="1:25" x14ac:dyDescent="0.55000000000000004">
      <c r="A75" s="2" t="s">
        <v>133</v>
      </c>
      <c r="C75" s="6">
        <v>21000000</v>
      </c>
      <c r="E75" s="6">
        <v>101619000000</v>
      </c>
      <c r="F75" s="6"/>
      <c r="G75" s="6">
        <v>73125300150</v>
      </c>
      <c r="H75" s="6"/>
      <c r="I75" s="6">
        <v>0</v>
      </c>
      <c r="J75" s="6"/>
      <c r="K75" s="6">
        <v>0</v>
      </c>
      <c r="L75" s="6"/>
      <c r="M75" s="6">
        <v>0</v>
      </c>
      <c r="N75" s="6"/>
      <c r="O75" s="6">
        <v>0</v>
      </c>
      <c r="P75" s="6"/>
      <c r="Q75" s="6">
        <v>21000000</v>
      </c>
      <c r="R75" s="6"/>
      <c r="S75" s="6">
        <v>3778</v>
      </c>
      <c r="T75" s="6"/>
      <c r="U75" s="6">
        <v>101619000000</v>
      </c>
      <c r="V75" s="6"/>
      <c r="W75" s="6">
        <v>78865938900</v>
      </c>
      <c r="Y75" s="1" t="s">
        <v>134</v>
      </c>
    </row>
    <row r="76" spans="1:25" x14ac:dyDescent="0.55000000000000004">
      <c r="A76" s="2" t="s">
        <v>135</v>
      </c>
      <c r="C76" s="6">
        <v>5038077</v>
      </c>
      <c r="E76" s="6">
        <v>79552703266</v>
      </c>
      <c r="F76" s="6"/>
      <c r="G76" s="6">
        <v>84636897467.264999</v>
      </c>
      <c r="H76" s="6"/>
      <c r="I76" s="6">
        <v>0</v>
      </c>
      <c r="J76" s="6"/>
      <c r="K76" s="6">
        <v>0</v>
      </c>
      <c r="L76" s="6"/>
      <c r="M76" s="6">
        <v>0</v>
      </c>
      <c r="N76" s="6"/>
      <c r="O76" s="6">
        <v>0</v>
      </c>
      <c r="P76" s="6"/>
      <c r="Q76" s="6">
        <v>5038077</v>
      </c>
      <c r="R76" s="6"/>
      <c r="S76" s="6">
        <v>16240</v>
      </c>
      <c r="T76" s="6"/>
      <c r="U76" s="6">
        <v>79552703266</v>
      </c>
      <c r="V76" s="6"/>
      <c r="W76" s="6">
        <v>81331551175.643997</v>
      </c>
      <c r="Y76" s="1" t="s">
        <v>134</v>
      </c>
    </row>
    <row r="77" spans="1:25" x14ac:dyDescent="0.55000000000000004">
      <c r="A77" s="2" t="s">
        <v>136</v>
      </c>
      <c r="C77" s="6">
        <v>62370972</v>
      </c>
      <c r="E77" s="6">
        <v>157402809997</v>
      </c>
      <c r="F77" s="6"/>
      <c r="G77" s="6">
        <v>88101807762.288605</v>
      </c>
      <c r="H77" s="6"/>
      <c r="I77" s="6">
        <v>0</v>
      </c>
      <c r="J77" s="6"/>
      <c r="K77" s="6">
        <v>0</v>
      </c>
      <c r="L77" s="6"/>
      <c r="M77" s="6">
        <v>0</v>
      </c>
      <c r="N77" s="6"/>
      <c r="O77" s="6">
        <v>0</v>
      </c>
      <c r="P77" s="6"/>
      <c r="Q77" s="6">
        <v>62370972</v>
      </c>
      <c r="R77" s="6"/>
      <c r="S77" s="6">
        <v>1268</v>
      </c>
      <c r="T77" s="6"/>
      <c r="U77" s="6">
        <v>157402809997</v>
      </c>
      <c r="V77" s="6"/>
      <c r="W77" s="6">
        <v>78615828460.648804</v>
      </c>
      <c r="Y77" s="1" t="s">
        <v>134</v>
      </c>
    </row>
    <row r="78" spans="1:25" x14ac:dyDescent="0.55000000000000004">
      <c r="A78" s="2" t="s">
        <v>137</v>
      </c>
      <c r="C78" s="6">
        <v>3318621</v>
      </c>
      <c r="E78" s="6">
        <v>15886637439</v>
      </c>
      <c r="F78" s="6"/>
      <c r="G78" s="6">
        <v>11235968948.400299</v>
      </c>
      <c r="H78" s="6"/>
      <c r="I78" s="6">
        <v>97074</v>
      </c>
      <c r="J78" s="6"/>
      <c r="K78" s="6">
        <v>348721896</v>
      </c>
      <c r="L78" s="6"/>
      <c r="M78" s="6">
        <v>0</v>
      </c>
      <c r="N78" s="6"/>
      <c r="O78" s="6">
        <v>0</v>
      </c>
      <c r="P78" s="6"/>
      <c r="Q78" s="6">
        <v>3415695</v>
      </c>
      <c r="R78" s="6"/>
      <c r="S78" s="6">
        <v>3279</v>
      </c>
      <c r="T78" s="6"/>
      <c r="U78" s="6">
        <v>16235359335</v>
      </c>
      <c r="V78" s="6"/>
      <c r="W78" s="6">
        <v>11133423524.7652</v>
      </c>
      <c r="Y78" s="1" t="s">
        <v>138</v>
      </c>
    </row>
    <row r="79" spans="1:25" x14ac:dyDescent="0.55000000000000004">
      <c r="A79" s="2" t="s">
        <v>139</v>
      </c>
      <c r="C79" s="6">
        <v>17408214</v>
      </c>
      <c r="E79" s="6">
        <v>93540997770</v>
      </c>
      <c r="F79" s="6"/>
      <c r="G79" s="6">
        <v>192600588960.17099</v>
      </c>
      <c r="H79" s="6"/>
      <c r="I79" s="6">
        <v>0</v>
      </c>
      <c r="J79" s="6"/>
      <c r="K79" s="6">
        <v>0</v>
      </c>
      <c r="L79" s="6"/>
      <c r="M79" s="6">
        <v>0</v>
      </c>
      <c r="N79" s="6"/>
      <c r="O79" s="6">
        <v>0</v>
      </c>
      <c r="P79" s="6"/>
      <c r="Q79" s="6">
        <v>17408214</v>
      </c>
      <c r="R79" s="6"/>
      <c r="S79" s="6">
        <v>12720</v>
      </c>
      <c r="T79" s="6"/>
      <c r="U79" s="6">
        <v>93540997770</v>
      </c>
      <c r="V79" s="6"/>
      <c r="W79" s="6">
        <v>220114958811.62399</v>
      </c>
      <c r="Y79" s="1" t="s">
        <v>140</v>
      </c>
    </row>
    <row r="80" spans="1:25" x14ac:dyDescent="0.55000000000000004">
      <c r="A80" s="2" t="s">
        <v>141</v>
      </c>
      <c r="C80" s="6">
        <v>1721275</v>
      </c>
      <c r="E80" s="6">
        <v>29774613377</v>
      </c>
      <c r="F80" s="6"/>
      <c r="G80" s="6">
        <v>27975396314.8125</v>
      </c>
      <c r="H80" s="6"/>
      <c r="I80" s="6">
        <v>0</v>
      </c>
      <c r="J80" s="6"/>
      <c r="K80" s="6">
        <v>0</v>
      </c>
      <c r="L80" s="6"/>
      <c r="M80" s="6">
        <v>0</v>
      </c>
      <c r="N80" s="6"/>
      <c r="O80" s="6">
        <v>0</v>
      </c>
      <c r="P80" s="6"/>
      <c r="Q80" s="6">
        <v>1721275</v>
      </c>
      <c r="R80" s="6"/>
      <c r="S80" s="6">
        <v>16230</v>
      </c>
      <c r="T80" s="6"/>
      <c r="U80" s="6">
        <v>29774613377</v>
      </c>
      <c r="V80" s="6"/>
      <c r="W80" s="6">
        <v>27770072305.162498</v>
      </c>
      <c r="Y80" s="1" t="s">
        <v>74</v>
      </c>
    </row>
    <row r="81" spans="1:25" x14ac:dyDescent="0.55000000000000004">
      <c r="A81" s="2" t="s">
        <v>142</v>
      </c>
      <c r="C81" s="6">
        <v>16680623</v>
      </c>
      <c r="E81" s="6">
        <v>82517739235</v>
      </c>
      <c r="F81" s="6"/>
      <c r="G81" s="6">
        <v>73190181715.964096</v>
      </c>
      <c r="H81" s="6"/>
      <c r="I81" s="6">
        <v>0</v>
      </c>
      <c r="J81" s="6"/>
      <c r="K81" s="6">
        <v>0</v>
      </c>
      <c r="L81" s="6"/>
      <c r="M81" s="6">
        <v>0</v>
      </c>
      <c r="N81" s="6"/>
      <c r="O81" s="6">
        <v>0</v>
      </c>
      <c r="P81" s="6"/>
      <c r="Q81" s="6">
        <v>16680623</v>
      </c>
      <c r="R81" s="6"/>
      <c r="S81" s="6">
        <v>4734</v>
      </c>
      <c r="T81" s="6"/>
      <c r="U81" s="6">
        <v>82517739235</v>
      </c>
      <c r="V81" s="6"/>
      <c r="W81" s="6">
        <v>78496221169.772095</v>
      </c>
      <c r="Y81" s="1" t="s">
        <v>143</v>
      </c>
    </row>
    <row r="82" spans="1:25" x14ac:dyDescent="0.55000000000000004">
      <c r="A82" s="2" t="s">
        <v>144</v>
      </c>
      <c r="C82" s="6">
        <v>346399418</v>
      </c>
      <c r="E82" s="6">
        <v>614061649279</v>
      </c>
      <c r="F82" s="6"/>
      <c r="G82" s="6">
        <v>1125297699900.76</v>
      </c>
      <c r="H82" s="6"/>
      <c r="I82" s="6">
        <v>0</v>
      </c>
      <c r="J82" s="6"/>
      <c r="K82" s="6">
        <v>0</v>
      </c>
      <c r="L82" s="6"/>
      <c r="M82" s="6">
        <v>0</v>
      </c>
      <c r="N82" s="6"/>
      <c r="O82" s="6">
        <v>0</v>
      </c>
      <c r="P82" s="6"/>
      <c r="Q82" s="6">
        <v>346399418</v>
      </c>
      <c r="R82" s="6"/>
      <c r="S82" s="6">
        <v>2980</v>
      </c>
      <c r="T82" s="6"/>
      <c r="U82" s="6">
        <v>614061649279</v>
      </c>
      <c r="V82" s="6"/>
      <c r="W82" s="6">
        <v>1026128257559.4399</v>
      </c>
      <c r="Y82" s="1" t="s">
        <v>145</v>
      </c>
    </row>
    <row r="83" spans="1:25" x14ac:dyDescent="0.55000000000000004">
      <c r="A83" s="2" t="s">
        <v>146</v>
      </c>
      <c r="C83" s="6">
        <v>235866759</v>
      </c>
      <c r="E83" s="6">
        <v>443312670505</v>
      </c>
      <c r="F83" s="6"/>
      <c r="G83" s="6">
        <v>904794074534.26294</v>
      </c>
      <c r="H83" s="6"/>
      <c r="I83" s="6">
        <v>0</v>
      </c>
      <c r="J83" s="6"/>
      <c r="K83" s="6">
        <v>0</v>
      </c>
      <c r="L83" s="6"/>
      <c r="M83" s="6">
        <v>0</v>
      </c>
      <c r="N83" s="6"/>
      <c r="O83" s="6">
        <v>0</v>
      </c>
      <c r="P83" s="6"/>
      <c r="Q83" s="6">
        <v>235866759</v>
      </c>
      <c r="R83" s="6"/>
      <c r="S83" s="6">
        <v>3923</v>
      </c>
      <c r="T83" s="6"/>
      <c r="U83" s="6">
        <v>443312670505</v>
      </c>
      <c r="V83" s="6"/>
      <c r="W83" s="6">
        <v>919799729048.43604</v>
      </c>
      <c r="Y83" s="1" t="s">
        <v>147</v>
      </c>
    </row>
    <row r="84" spans="1:25" x14ac:dyDescent="0.55000000000000004">
      <c r="A84" s="2" t="s">
        <v>148</v>
      </c>
      <c r="C84" s="6">
        <v>615648882</v>
      </c>
      <c r="E84" s="6">
        <v>1093606952915</v>
      </c>
      <c r="F84" s="6"/>
      <c r="G84" s="6">
        <v>2875109152872.5698</v>
      </c>
      <c r="H84" s="6"/>
      <c r="I84" s="6">
        <v>0</v>
      </c>
      <c r="J84" s="6"/>
      <c r="K84" s="6">
        <v>0</v>
      </c>
      <c r="L84" s="6"/>
      <c r="M84" s="6">
        <v>0</v>
      </c>
      <c r="N84" s="6"/>
      <c r="O84" s="6">
        <v>0</v>
      </c>
      <c r="P84" s="6"/>
      <c r="Q84" s="6">
        <v>615648882</v>
      </c>
      <c r="R84" s="6"/>
      <c r="S84" s="6">
        <v>4800</v>
      </c>
      <c r="T84" s="6"/>
      <c r="U84" s="6">
        <v>1093606952915</v>
      </c>
      <c r="V84" s="6"/>
      <c r="W84" s="6">
        <v>2937531701530.0801</v>
      </c>
      <c r="Y84" s="1" t="s">
        <v>149</v>
      </c>
    </row>
    <row r="85" spans="1:25" x14ac:dyDescent="0.55000000000000004">
      <c r="A85" s="2" t="s">
        <v>150</v>
      </c>
      <c r="C85" s="6">
        <v>24204616</v>
      </c>
      <c r="E85" s="6">
        <v>134542824910</v>
      </c>
      <c r="F85" s="6"/>
      <c r="G85" s="6">
        <v>201146603750.92801</v>
      </c>
      <c r="H85" s="6"/>
      <c r="I85" s="6">
        <v>0</v>
      </c>
      <c r="J85" s="6"/>
      <c r="K85" s="6">
        <v>0</v>
      </c>
      <c r="L85" s="6"/>
      <c r="M85" s="6">
        <v>0</v>
      </c>
      <c r="N85" s="6"/>
      <c r="O85" s="6">
        <v>0</v>
      </c>
      <c r="P85" s="6"/>
      <c r="Q85" s="6">
        <v>24204616</v>
      </c>
      <c r="R85" s="6"/>
      <c r="S85" s="6">
        <v>7910</v>
      </c>
      <c r="T85" s="6"/>
      <c r="U85" s="6">
        <v>134542824910</v>
      </c>
      <c r="V85" s="6"/>
      <c r="W85" s="6">
        <v>190319334410.26801</v>
      </c>
      <c r="Y85" s="1" t="s">
        <v>78</v>
      </c>
    </row>
    <row r="86" spans="1:25" x14ac:dyDescent="0.55000000000000004">
      <c r="A86" s="2" t="s">
        <v>151</v>
      </c>
      <c r="C86" s="6">
        <v>182722218</v>
      </c>
      <c r="E86" s="6">
        <v>557302764900</v>
      </c>
      <c r="F86" s="6"/>
      <c r="G86" s="6">
        <v>485328775585.349</v>
      </c>
      <c r="H86" s="6"/>
      <c r="I86" s="6">
        <v>34100000</v>
      </c>
      <c r="J86" s="6"/>
      <c r="K86" s="6">
        <v>99731939552</v>
      </c>
      <c r="L86" s="6"/>
      <c r="M86" s="6">
        <v>0</v>
      </c>
      <c r="N86" s="6"/>
      <c r="O86" s="6">
        <v>0</v>
      </c>
      <c r="P86" s="6"/>
      <c r="Q86" s="6">
        <v>216822218</v>
      </c>
      <c r="R86" s="6"/>
      <c r="S86" s="6">
        <v>2866</v>
      </c>
      <c r="T86" s="6"/>
      <c r="U86" s="6">
        <v>657034704452</v>
      </c>
      <c r="V86" s="6"/>
      <c r="W86" s="6">
        <v>617715072551.11096</v>
      </c>
      <c r="Y86" s="1" t="s">
        <v>152</v>
      </c>
    </row>
    <row r="87" spans="1:25" x14ac:dyDescent="0.55000000000000004">
      <c r="A87" s="2" t="s">
        <v>153</v>
      </c>
      <c r="C87" s="6">
        <v>48600000</v>
      </c>
      <c r="E87" s="6">
        <v>74363193133</v>
      </c>
      <c r="F87" s="6"/>
      <c r="G87" s="6">
        <v>75268273140</v>
      </c>
      <c r="H87" s="6"/>
      <c r="I87" s="6">
        <v>0</v>
      </c>
      <c r="J87" s="6"/>
      <c r="K87" s="6">
        <v>0</v>
      </c>
      <c r="L87" s="6"/>
      <c r="M87" s="6">
        <v>0</v>
      </c>
      <c r="N87" s="6"/>
      <c r="O87" s="6">
        <v>0</v>
      </c>
      <c r="P87" s="6"/>
      <c r="Q87" s="6">
        <v>48600000</v>
      </c>
      <c r="R87" s="6"/>
      <c r="S87" s="6">
        <v>1697</v>
      </c>
      <c r="T87" s="6"/>
      <c r="U87" s="6">
        <v>74363193133</v>
      </c>
      <c r="V87" s="6"/>
      <c r="W87" s="6">
        <v>81983478510</v>
      </c>
      <c r="Y87" s="1" t="s">
        <v>134</v>
      </c>
    </row>
    <row r="88" spans="1:25" x14ac:dyDescent="0.55000000000000004">
      <c r="A88" s="2" t="s">
        <v>154</v>
      </c>
      <c r="C88" s="6">
        <v>47400253</v>
      </c>
      <c r="E88" s="6">
        <v>1642427575589</v>
      </c>
      <c r="F88" s="6"/>
      <c r="G88" s="6">
        <v>1433336297867.25</v>
      </c>
      <c r="H88" s="6"/>
      <c r="I88" s="6">
        <v>0</v>
      </c>
      <c r="J88" s="6"/>
      <c r="K88" s="6">
        <v>0</v>
      </c>
      <c r="L88" s="6"/>
      <c r="M88" s="6">
        <v>-300000</v>
      </c>
      <c r="N88" s="6"/>
      <c r="O88" s="6">
        <v>9226772125</v>
      </c>
      <c r="P88" s="6"/>
      <c r="Q88" s="6">
        <v>47100253</v>
      </c>
      <c r="R88" s="6"/>
      <c r="S88" s="6">
        <v>32860</v>
      </c>
      <c r="T88" s="6"/>
      <c r="U88" s="6">
        <v>1632032519835</v>
      </c>
      <c r="V88" s="6"/>
      <c r="W88" s="6">
        <v>1538505413414.2</v>
      </c>
      <c r="Y88" s="1" t="s">
        <v>155</v>
      </c>
    </row>
    <row r="89" spans="1:25" x14ac:dyDescent="0.55000000000000004">
      <c r="A89" s="2" t="s">
        <v>156</v>
      </c>
      <c r="C89" s="6">
        <v>35633483</v>
      </c>
      <c r="E89" s="6">
        <v>274924527833</v>
      </c>
      <c r="F89" s="6"/>
      <c r="G89" s="6">
        <v>192692762942.25601</v>
      </c>
      <c r="H89" s="6"/>
      <c r="I89" s="6">
        <v>2400000</v>
      </c>
      <c r="J89" s="6"/>
      <c r="K89" s="6">
        <v>13764486755</v>
      </c>
      <c r="L89" s="6"/>
      <c r="M89" s="6">
        <v>0</v>
      </c>
      <c r="N89" s="6"/>
      <c r="O89" s="6">
        <v>0</v>
      </c>
      <c r="P89" s="6"/>
      <c r="Q89" s="6">
        <v>38033483</v>
      </c>
      <c r="R89" s="6"/>
      <c r="S89" s="6">
        <v>6320</v>
      </c>
      <c r="T89" s="6"/>
      <c r="U89" s="6">
        <v>288689014588</v>
      </c>
      <c r="V89" s="6"/>
      <c r="W89" s="6">
        <v>238941401465.26801</v>
      </c>
      <c r="Y89" s="1" t="s">
        <v>157</v>
      </c>
    </row>
    <row r="90" spans="1:25" x14ac:dyDescent="0.55000000000000004">
      <c r="A90" s="2" t="s">
        <v>158</v>
      </c>
      <c r="C90" s="6">
        <v>150945796</v>
      </c>
      <c r="E90" s="6">
        <v>758283116645</v>
      </c>
      <c r="F90" s="6"/>
      <c r="G90" s="6">
        <v>1233391835183.4399</v>
      </c>
      <c r="H90" s="6"/>
      <c r="I90" s="6">
        <v>0</v>
      </c>
      <c r="J90" s="6"/>
      <c r="K90" s="6">
        <v>0</v>
      </c>
      <c r="L90" s="6"/>
      <c r="M90" s="6">
        <v>0</v>
      </c>
      <c r="N90" s="6"/>
      <c r="O90" s="6">
        <v>0</v>
      </c>
      <c r="P90" s="6"/>
      <c r="Q90" s="6">
        <v>150945796</v>
      </c>
      <c r="R90" s="6"/>
      <c r="S90" s="6">
        <v>8040</v>
      </c>
      <c r="T90" s="6"/>
      <c r="U90" s="6">
        <v>758283116645</v>
      </c>
      <c r="V90" s="6"/>
      <c r="W90" s="6">
        <v>1206383254850.95</v>
      </c>
      <c r="Y90" s="1" t="s">
        <v>159</v>
      </c>
    </row>
    <row r="91" spans="1:25" x14ac:dyDescent="0.55000000000000004">
      <c r="A91" s="2" t="s">
        <v>160</v>
      </c>
      <c r="C91" s="6">
        <v>32200000</v>
      </c>
      <c r="E91" s="6">
        <v>348268593618</v>
      </c>
      <c r="F91" s="6"/>
      <c r="G91" s="6">
        <v>236542149900</v>
      </c>
      <c r="H91" s="6"/>
      <c r="I91" s="6">
        <v>0</v>
      </c>
      <c r="J91" s="6"/>
      <c r="K91" s="6">
        <v>0</v>
      </c>
      <c r="L91" s="6"/>
      <c r="M91" s="6">
        <v>0</v>
      </c>
      <c r="N91" s="6"/>
      <c r="O91" s="6">
        <v>0</v>
      </c>
      <c r="P91" s="6"/>
      <c r="Q91" s="6">
        <v>32200000</v>
      </c>
      <c r="R91" s="6"/>
      <c r="S91" s="6">
        <v>7246</v>
      </c>
      <c r="T91" s="6"/>
      <c r="U91" s="6">
        <v>348268593618</v>
      </c>
      <c r="V91" s="6"/>
      <c r="W91" s="6">
        <v>231932938860</v>
      </c>
      <c r="Y91" s="1" t="s">
        <v>161</v>
      </c>
    </row>
    <row r="92" spans="1:25" x14ac:dyDescent="0.55000000000000004">
      <c r="A92" s="2" t="s">
        <v>162</v>
      </c>
      <c r="C92" s="6">
        <v>2101747</v>
      </c>
      <c r="E92" s="6">
        <v>32778102421</v>
      </c>
      <c r="F92" s="6"/>
      <c r="G92" s="6">
        <v>28768856905.669498</v>
      </c>
      <c r="H92" s="6"/>
      <c r="I92" s="6">
        <v>0</v>
      </c>
      <c r="J92" s="6"/>
      <c r="K92" s="6">
        <v>0</v>
      </c>
      <c r="L92" s="6"/>
      <c r="M92" s="6">
        <v>0</v>
      </c>
      <c r="N92" s="6"/>
      <c r="O92" s="6">
        <v>0</v>
      </c>
      <c r="P92" s="6"/>
      <c r="Q92" s="6">
        <v>2101747</v>
      </c>
      <c r="R92" s="6"/>
      <c r="S92" s="6">
        <v>14120</v>
      </c>
      <c r="T92" s="6"/>
      <c r="U92" s="6">
        <v>32778102421</v>
      </c>
      <c r="V92" s="6"/>
      <c r="W92" s="6">
        <v>29500091467.542</v>
      </c>
      <c r="Y92" s="1" t="s">
        <v>74</v>
      </c>
    </row>
    <row r="93" spans="1:25" x14ac:dyDescent="0.55000000000000004">
      <c r="A93" s="2" t="s">
        <v>163</v>
      </c>
      <c r="C93" s="6">
        <v>108164141</v>
      </c>
      <c r="E93" s="6">
        <v>228775066364</v>
      </c>
      <c r="F93" s="6"/>
      <c r="G93" s="6">
        <v>412341364324.62701</v>
      </c>
      <c r="H93" s="6"/>
      <c r="I93" s="6">
        <v>0</v>
      </c>
      <c r="J93" s="6"/>
      <c r="K93" s="6">
        <v>0</v>
      </c>
      <c r="L93" s="6"/>
      <c r="M93" s="6">
        <v>0</v>
      </c>
      <c r="N93" s="6"/>
      <c r="O93" s="6">
        <v>0</v>
      </c>
      <c r="P93" s="6"/>
      <c r="Q93" s="6">
        <v>108164141</v>
      </c>
      <c r="R93" s="6"/>
      <c r="S93" s="6">
        <v>3121</v>
      </c>
      <c r="T93" s="6"/>
      <c r="U93" s="6">
        <v>228775066364</v>
      </c>
      <c r="V93" s="6"/>
      <c r="W93" s="6">
        <v>335571681370.83698</v>
      </c>
      <c r="Y93" s="1" t="s">
        <v>37</v>
      </c>
    </row>
    <row r="94" spans="1:25" x14ac:dyDescent="0.55000000000000004">
      <c r="A94" s="2" t="s">
        <v>164</v>
      </c>
      <c r="C94" s="6">
        <v>160860476</v>
      </c>
      <c r="E94" s="6">
        <v>366560893562</v>
      </c>
      <c r="F94" s="6"/>
      <c r="G94" s="6">
        <v>1096937023311.11</v>
      </c>
      <c r="H94" s="6"/>
      <c r="I94" s="6">
        <v>0</v>
      </c>
      <c r="J94" s="6"/>
      <c r="K94" s="6">
        <v>0</v>
      </c>
      <c r="L94" s="6"/>
      <c r="M94" s="6">
        <v>-1200000</v>
      </c>
      <c r="N94" s="6"/>
      <c r="O94" s="6">
        <v>9232736433</v>
      </c>
      <c r="P94" s="6"/>
      <c r="Q94" s="6">
        <v>159660476</v>
      </c>
      <c r="R94" s="6"/>
      <c r="S94" s="6">
        <v>7690</v>
      </c>
      <c r="T94" s="6"/>
      <c r="U94" s="6">
        <v>363826392936</v>
      </c>
      <c r="V94" s="6"/>
      <c r="W94" s="6">
        <v>1220483715530.3799</v>
      </c>
      <c r="Y94" s="1" t="s">
        <v>165</v>
      </c>
    </row>
    <row r="95" spans="1:25" x14ac:dyDescent="0.55000000000000004">
      <c r="A95" s="2" t="s">
        <v>166</v>
      </c>
      <c r="C95" s="6">
        <v>2140332</v>
      </c>
      <c r="E95" s="6">
        <v>12636306405</v>
      </c>
      <c r="F95" s="6"/>
      <c r="G95" s="6">
        <v>8089123887.5291996</v>
      </c>
      <c r="H95" s="6"/>
      <c r="I95" s="6">
        <v>0</v>
      </c>
      <c r="J95" s="6"/>
      <c r="K95" s="6">
        <v>0</v>
      </c>
      <c r="L95" s="6"/>
      <c r="M95" s="6">
        <v>0</v>
      </c>
      <c r="N95" s="6"/>
      <c r="O95" s="6">
        <v>0</v>
      </c>
      <c r="P95" s="6"/>
      <c r="Q95" s="6">
        <v>2140332</v>
      </c>
      <c r="R95" s="6"/>
      <c r="S95" s="6">
        <v>3972</v>
      </c>
      <c r="T95" s="6"/>
      <c r="U95" s="6">
        <v>12636306405</v>
      </c>
      <c r="V95" s="6"/>
      <c r="W95" s="6">
        <v>8450815381.7111998</v>
      </c>
      <c r="Y95" s="1" t="s">
        <v>167</v>
      </c>
    </row>
    <row r="96" spans="1:25" x14ac:dyDescent="0.55000000000000004">
      <c r="A96" s="2" t="s">
        <v>168</v>
      </c>
      <c r="C96" s="6">
        <v>572500</v>
      </c>
      <c r="E96" s="6">
        <v>7335914465</v>
      </c>
      <c r="F96" s="6"/>
      <c r="G96" s="6">
        <v>6208811448.75</v>
      </c>
      <c r="H96" s="6"/>
      <c r="I96" s="6">
        <v>0</v>
      </c>
      <c r="J96" s="6"/>
      <c r="K96" s="6">
        <v>0</v>
      </c>
      <c r="L96" s="6"/>
      <c r="M96" s="6">
        <v>-572500</v>
      </c>
      <c r="N96" s="6"/>
      <c r="O96" s="6">
        <v>6941219026</v>
      </c>
      <c r="P96" s="6"/>
      <c r="Q96" s="6">
        <v>0</v>
      </c>
      <c r="R96" s="6"/>
      <c r="S96" s="6">
        <v>0</v>
      </c>
      <c r="T96" s="6"/>
      <c r="U96" s="6">
        <v>0</v>
      </c>
      <c r="V96" s="6"/>
      <c r="W96" s="6">
        <v>0</v>
      </c>
      <c r="Y96" s="1" t="s">
        <v>86</v>
      </c>
    </row>
    <row r="97" spans="1:25" x14ac:dyDescent="0.55000000000000004">
      <c r="A97" s="2" t="s">
        <v>169</v>
      </c>
      <c r="C97" s="6">
        <v>15218593</v>
      </c>
      <c r="E97" s="6">
        <v>488130818457</v>
      </c>
      <c r="F97" s="6"/>
      <c r="G97" s="6">
        <v>1108129103723.3601</v>
      </c>
      <c r="H97" s="6"/>
      <c r="I97" s="6">
        <v>0</v>
      </c>
      <c r="J97" s="6"/>
      <c r="K97" s="6">
        <v>0</v>
      </c>
      <c r="L97" s="6"/>
      <c r="M97" s="6">
        <v>0</v>
      </c>
      <c r="N97" s="6"/>
      <c r="O97" s="6">
        <v>0</v>
      </c>
      <c r="P97" s="6"/>
      <c r="Q97" s="6">
        <v>15218593</v>
      </c>
      <c r="R97" s="6"/>
      <c r="S97" s="6">
        <v>70200</v>
      </c>
      <c r="T97" s="6"/>
      <c r="U97" s="6">
        <v>488130818457</v>
      </c>
      <c r="V97" s="6"/>
      <c r="W97" s="6">
        <v>1061988574489.83</v>
      </c>
      <c r="Y97" s="1" t="s">
        <v>170</v>
      </c>
    </row>
    <row r="98" spans="1:25" x14ac:dyDescent="0.55000000000000004">
      <c r="A98" s="2" t="s">
        <v>171</v>
      </c>
      <c r="C98" s="6">
        <v>55256136</v>
      </c>
      <c r="E98" s="6">
        <v>191951098989</v>
      </c>
      <c r="F98" s="6"/>
      <c r="G98" s="6">
        <v>259806422216.48401</v>
      </c>
      <c r="H98" s="6"/>
      <c r="I98" s="6">
        <v>0</v>
      </c>
      <c r="J98" s="6"/>
      <c r="K98" s="6">
        <v>0</v>
      </c>
      <c r="L98" s="6"/>
      <c r="M98" s="6">
        <v>0</v>
      </c>
      <c r="N98" s="6"/>
      <c r="O98" s="6">
        <v>0</v>
      </c>
      <c r="P98" s="6"/>
      <c r="Q98" s="6">
        <v>55256136</v>
      </c>
      <c r="R98" s="6"/>
      <c r="S98" s="6">
        <v>4529</v>
      </c>
      <c r="T98" s="6"/>
      <c r="U98" s="6">
        <v>191951098989</v>
      </c>
      <c r="V98" s="6"/>
      <c r="W98" s="6">
        <v>248766022456.33301</v>
      </c>
      <c r="Y98" s="1" t="s">
        <v>172</v>
      </c>
    </row>
    <row r="99" spans="1:25" x14ac:dyDescent="0.55000000000000004">
      <c r="A99" s="2" t="s">
        <v>173</v>
      </c>
      <c r="C99" s="6">
        <v>2650933</v>
      </c>
      <c r="E99" s="6">
        <v>25920542092</v>
      </c>
      <c r="F99" s="6"/>
      <c r="G99" s="6">
        <v>37287513273.397499</v>
      </c>
      <c r="H99" s="6"/>
      <c r="I99" s="6">
        <v>0</v>
      </c>
      <c r="J99" s="6"/>
      <c r="K99" s="6">
        <v>0</v>
      </c>
      <c r="L99" s="6"/>
      <c r="M99" s="6">
        <v>0</v>
      </c>
      <c r="N99" s="6"/>
      <c r="O99" s="6">
        <v>0</v>
      </c>
      <c r="P99" s="6"/>
      <c r="Q99" s="6">
        <v>2650933</v>
      </c>
      <c r="R99" s="6"/>
      <c r="S99" s="6">
        <v>11290</v>
      </c>
      <c r="T99" s="6"/>
      <c r="U99" s="6">
        <v>25920542092</v>
      </c>
      <c r="V99" s="6"/>
      <c r="W99" s="6">
        <v>29750955820.258499</v>
      </c>
      <c r="Y99" s="1" t="s">
        <v>74</v>
      </c>
    </row>
    <row r="100" spans="1:25" x14ac:dyDescent="0.55000000000000004">
      <c r="A100" s="2" t="s">
        <v>174</v>
      </c>
      <c r="C100" s="6">
        <v>2421993</v>
      </c>
      <c r="E100" s="6">
        <v>22119810257</v>
      </c>
      <c r="F100" s="6"/>
      <c r="G100" s="6">
        <v>22246058988.846001</v>
      </c>
      <c r="H100" s="6"/>
      <c r="I100" s="6">
        <v>0</v>
      </c>
      <c r="J100" s="6"/>
      <c r="K100" s="6">
        <v>0</v>
      </c>
      <c r="L100" s="6"/>
      <c r="M100" s="6">
        <v>0</v>
      </c>
      <c r="N100" s="6"/>
      <c r="O100" s="6">
        <v>0</v>
      </c>
      <c r="P100" s="6"/>
      <c r="Q100" s="6">
        <v>2421993</v>
      </c>
      <c r="R100" s="6"/>
      <c r="S100" s="6">
        <v>9100</v>
      </c>
      <c r="T100" s="6"/>
      <c r="U100" s="6">
        <v>22119810257</v>
      </c>
      <c r="V100" s="6"/>
      <c r="W100" s="6">
        <v>21908997489.014999</v>
      </c>
      <c r="Y100" s="1" t="s">
        <v>175</v>
      </c>
    </row>
    <row r="101" spans="1:25" x14ac:dyDescent="0.55000000000000004">
      <c r="A101" s="2" t="s">
        <v>176</v>
      </c>
      <c r="C101" s="6">
        <v>2639418</v>
      </c>
      <c r="E101" s="6">
        <v>27497064097</v>
      </c>
      <c r="F101" s="6"/>
      <c r="G101" s="6">
        <v>41008641425.126999</v>
      </c>
      <c r="H101" s="6"/>
      <c r="I101" s="6">
        <v>0</v>
      </c>
      <c r="J101" s="6"/>
      <c r="K101" s="6">
        <v>0</v>
      </c>
      <c r="L101" s="6"/>
      <c r="M101" s="6">
        <v>0</v>
      </c>
      <c r="N101" s="6"/>
      <c r="O101" s="6">
        <v>0</v>
      </c>
      <c r="P101" s="6"/>
      <c r="Q101" s="6">
        <v>2639418</v>
      </c>
      <c r="R101" s="6"/>
      <c r="S101" s="6">
        <v>16020</v>
      </c>
      <c r="T101" s="6"/>
      <c r="U101" s="6">
        <v>27497064097</v>
      </c>
      <c r="V101" s="6"/>
      <c r="W101" s="6">
        <v>42031889675.657997</v>
      </c>
      <c r="Y101" s="1" t="s">
        <v>84</v>
      </c>
    </row>
    <row r="102" spans="1:25" x14ac:dyDescent="0.55000000000000004">
      <c r="A102" s="2" t="s">
        <v>177</v>
      </c>
      <c r="C102" s="6">
        <v>13733515</v>
      </c>
      <c r="E102" s="6">
        <v>149977658579</v>
      </c>
      <c r="F102" s="6"/>
      <c r="G102" s="6">
        <v>109214404686</v>
      </c>
      <c r="H102" s="6"/>
      <c r="I102" s="6">
        <v>0</v>
      </c>
      <c r="J102" s="6"/>
      <c r="K102" s="6">
        <v>0</v>
      </c>
      <c r="L102" s="6"/>
      <c r="M102" s="6">
        <v>0</v>
      </c>
      <c r="N102" s="6"/>
      <c r="O102" s="6">
        <v>0</v>
      </c>
      <c r="P102" s="6"/>
      <c r="Q102" s="6">
        <v>13733515</v>
      </c>
      <c r="R102" s="6"/>
      <c r="S102" s="6">
        <v>8930</v>
      </c>
      <c r="T102" s="6"/>
      <c r="U102" s="6">
        <v>149977658579</v>
      </c>
      <c r="V102" s="6"/>
      <c r="W102" s="6">
        <v>121910579230.74699</v>
      </c>
      <c r="Y102" s="1" t="s">
        <v>17</v>
      </c>
    </row>
    <row r="103" spans="1:25" x14ac:dyDescent="0.55000000000000004">
      <c r="A103" s="2" t="s">
        <v>178</v>
      </c>
      <c r="C103" s="6">
        <v>16226811</v>
      </c>
      <c r="E103" s="6">
        <v>89794414652</v>
      </c>
      <c r="F103" s="6"/>
      <c r="G103" s="6">
        <v>59585185886.987701</v>
      </c>
      <c r="H103" s="6"/>
      <c r="I103" s="6">
        <v>0</v>
      </c>
      <c r="J103" s="6"/>
      <c r="K103" s="6">
        <v>0</v>
      </c>
      <c r="L103" s="6"/>
      <c r="M103" s="6">
        <v>0</v>
      </c>
      <c r="N103" s="6"/>
      <c r="O103" s="6">
        <v>0</v>
      </c>
      <c r="P103" s="6"/>
      <c r="Q103" s="6">
        <v>16226811</v>
      </c>
      <c r="R103" s="6"/>
      <c r="S103" s="6">
        <v>3529</v>
      </c>
      <c r="T103" s="6"/>
      <c r="U103" s="6">
        <v>89794414652</v>
      </c>
      <c r="V103" s="6"/>
      <c r="W103" s="6">
        <v>56923692743.686996</v>
      </c>
      <c r="Y103" s="1" t="s">
        <v>179</v>
      </c>
    </row>
    <row r="104" spans="1:25" x14ac:dyDescent="0.55000000000000004">
      <c r="A104" s="2" t="s">
        <v>180</v>
      </c>
      <c r="C104" s="8" t="s">
        <v>180</v>
      </c>
      <c r="D104" s="8"/>
      <c r="E104" s="9">
        <f>SUM(E9:E103)</f>
        <v>24408469336724</v>
      </c>
      <c r="F104" s="8"/>
      <c r="G104" s="9">
        <f>SUM(G9:G103)</f>
        <v>36959862602498.508</v>
      </c>
      <c r="H104" s="8"/>
      <c r="I104" s="8" t="s">
        <v>180</v>
      </c>
      <c r="J104" s="8"/>
      <c r="K104" s="9">
        <f>SUM(K9:K103)</f>
        <v>674503946982</v>
      </c>
      <c r="L104" s="8"/>
      <c r="M104" s="8" t="s">
        <v>180</v>
      </c>
      <c r="N104" s="8"/>
      <c r="O104" s="9">
        <f>SUM(O9:O103)</f>
        <v>496170818964</v>
      </c>
      <c r="P104" s="8"/>
      <c r="Q104" s="8" t="s">
        <v>180</v>
      </c>
      <c r="R104" s="8"/>
      <c r="S104" s="8" t="s">
        <v>180</v>
      </c>
      <c r="T104" s="8"/>
      <c r="U104" s="9">
        <f>SUM(U9:U103)</f>
        <v>24722712751513</v>
      </c>
      <c r="V104" s="8"/>
      <c r="W104" s="9">
        <f>SUM(W9:W103)</f>
        <v>38763194398965.297</v>
      </c>
      <c r="Y104" s="5" t="s">
        <v>181</v>
      </c>
    </row>
    <row r="108" spans="1:25" x14ac:dyDescent="0.55000000000000004">
      <c r="Y108" s="3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D25A-73A1-4991-9BC9-FE9FC5563EE4}">
  <dimension ref="A2:P19"/>
  <sheetViews>
    <sheetView rightToLeft="1" workbookViewId="0">
      <selection activeCell="C12" sqref="C12"/>
    </sheetView>
  </sheetViews>
  <sheetFormatPr defaultRowHeight="24" x14ac:dyDescent="0.55000000000000004"/>
  <cols>
    <col min="1" max="1" width="37.140625" style="1" bestFit="1" customWidth="1"/>
    <col min="2" max="2" width="1" style="1" customWidth="1"/>
    <col min="3" max="3" width="21" style="1" customWidth="1"/>
    <col min="4" max="4" width="1" style="1" customWidth="1"/>
    <col min="5" max="5" width="19" style="1" customWidth="1"/>
    <col min="6" max="6" width="1" style="1" customWidth="1"/>
    <col min="7" max="7" width="21" style="1" customWidth="1"/>
    <col min="8" max="8" width="1" style="1" customWidth="1"/>
    <col min="9" max="9" width="21" style="1" customWidth="1"/>
    <col min="10" max="10" width="1" style="1" customWidth="1"/>
    <col min="11" max="11" width="19" style="1" customWidth="1"/>
    <col min="12" max="12" width="1" style="1" customWidth="1"/>
    <col min="13" max="13" width="21" style="1" customWidth="1"/>
    <col min="14" max="14" width="1" style="1" customWidth="1"/>
    <col min="15" max="15" width="15.42578125" style="1" bestFit="1" customWidth="1"/>
    <col min="16" max="16" width="12.42578125" style="1" bestFit="1" customWidth="1"/>
    <col min="17" max="16384" width="9.140625" style="1"/>
  </cols>
  <sheetData>
    <row r="2" spans="1:16" ht="24.75" x14ac:dyDescent="0.55000000000000004">
      <c r="A2" s="33" t="s">
        <v>0</v>
      </c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  <c r="H2" s="33" t="s">
        <v>0</v>
      </c>
      <c r="I2" s="33" t="s">
        <v>0</v>
      </c>
      <c r="J2" s="33" t="s">
        <v>0</v>
      </c>
      <c r="K2" s="33" t="s">
        <v>0</v>
      </c>
      <c r="L2" s="33" t="s">
        <v>0</v>
      </c>
      <c r="M2" s="33" t="s">
        <v>0</v>
      </c>
    </row>
    <row r="3" spans="1:16" ht="24.75" x14ac:dyDescent="0.55000000000000004">
      <c r="A3" s="33" t="s">
        <v>198</v>
      </c>
      <c r="B3" s="33" t="s">
        <v>198</v>
      </c>
      <c r="C3" s="33" t="s">
        <v>198</v>
      </c>
      <c r="D3" s="33" t="s">
        <v>198</v>
      </c>
      <c r="E3" s="33" t="s">
        <v>198</v>
      </c>
      <c r="F3" s="33" t="s">
        <v>198</v>
      </c>
      <c r="G3" s="33" t="s">
        <v>198</v>
      </c>
      <c r="H3" s="33" t="s">
        <v>198</v>
      </c>
      <c r="I3" s="33" t="s">
        <v>198</v>
      </c>
      <c r="J3" s="33" t="s">
        <v>198</v>
      </c>
      <c r="K3" s="33" t="s">
        <v>198</v>
      </c>
      <c r="L3" s="33" t="s">
        <v>198</v>
      </c>
      <c r="M3" s="33" t="s">
        <v>198</v>
      </c>
    </row>
    <row r="4" spans="1:16" ht="24.75" x14ac:dyDescent="0.55000000000000004">
      <c r="A4" s="33" t="s">
        <v>2</v>
      </c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  <c r="I4" s="33" t="s">
        <v>2</v>
      </c>
      <c r="J4" s="33" t="s">
        <v>2</v>
      </c>
      <c r="K4" s="33" t="s">
        <v>2</v>
      </c>
      <c r="L4" s="33" t="s">
        <v>2</v>
      </c>
      <c r="M4" s="33" t="s">
        <v>2</v>
      </c>
    </row>
    <row r="6" spans="1:16" ht="25.5" thickBot="1" x14ac:dyDescent="0.6">
      <c r="A6" s="28" t="s">
        <v>199</v>
      </c>
      <c r="C6" s="32" t="s">
        <v>200</v>
      </c>
      <c r="D6" s="32" t="s">
        <v>200</v>
      </c>
      <c r="E6" s="32" t="s">
        <v>200</v>
      </c>
      <c r="F6" s="32" t="s">
        <v>200</v>
      </c>
      <c r="G6" s="32" t="s">
        <v>200</v>
      </c>
      <c r="I6" s="32" t="s">
        <v>201</v>
      </c>
      <c r="J6" s="32" t="s">
        <v>201</v>
      </c>
      <c r="K6" s="32" t="s">
        <v>201</v>
      </c>
      <c r="L6" s="32" t="s">
        <v>201</v>
      </c>
      <c r="M6" s="32" t="s">
        <v>201</v>
      </c>
    </row>
    <row r="7" spans="1:16" ht="25.5" thickBot="1" x14ac:dyDescent="0.6">
      <c r="A7" s="28" t="s">
        <v>202</v>
      </c>
      <c r="C7" s="28" t="s">
        <v>204</v>
      </c>
      <c r="E7" s="28" t="s">
        <v>205</v>
      </c>
      <c r="G7" s="28" t="s">
        <v>206</v>
      </c>
      <c r="I7" s="28" t="s">
        <v>204</v>
      </c>
      <c r="K7" s="28" t="s">
        <v>205</v>
      </c>
      <c r="M7" s="28" t="s">
        <v>206</v>
      </c>
    </row>
    <row r="8" spans="1:16" x14ac:dyDescent="0.55000000000000004">
      <c r="A8" s="1" t="s">
        <v>189</v>
      </c>
      <c r="B8" s="8"/>
      <c r="C8" s="6">
        <v>13491</v>
      </c>
      <c r="D8" s="6"/>
      <c r="E8" s="6">
        <v>0</v>
      </c>
      <c r="F8" s="6"/>
      <c r="G8" s="6">
        <f t="shared" ref="G8:G13" si="0">C8-E8</f>
        <v>13491</v>
      </c>
      <c r="H8" s="6"/>
      <c r="I8" s="6">
        <v>2120131</v>
      </c>
      <c r="J8" s="6"/>
      <c r="K8" s="6">
        <v>0</v>
      </c>
      <c r="L8" s="6"/>
      <c r="M8" s="17">
        <f t="shared" ref="M8:M13" si="1">I8-K8</f>
        <v>2120131</v>
      </c>
    </row>
    <row r="9" spans="1:16" x14ac:dyDescent="0.55000000000000004">
      <c r="A9" s="1" t="s">
        <v>191</v>
      </c>
      <c r="B9" s="8"/>
      <c r="C9" s="6">
        <v>1730206009</v>
      </c>
      <c r="D9" s="6"/>
      <c r="E9" s="6">
        <v>0</v>
      </c>
      <c r="F9" s="6"/>
      <c r="G9" s="6">
        <f t="shared" si="0"/>
        <v>1730206009</v>
      </c>
      <c r="H9" s="6"/>
      <c r="I9" s="6">
        <v>11470434872</v>
      </c>
      <c r="J9" s="6"/>
      <c r="K9" s="6">
        <v>0</v>
      </c>
      <c r="L9" s="6"/>
      <c r="M9" s="17">
        <f t="shared" si="1"/>
        <v>11470434872</v>
      </c>
    </row>
    <row r="10" spans="1:16" x14ac:dyDescent="0.55000000000000004">
      <c r="A10" s="1" t="s">
        <v>193</v>
      </c>
      <c r="B10" s="8"/>
      <c r="C10" s="6">
        <v>8999999987</v>
      </c>
      <c r="D10" s="6"/>
      <c r="E10" s="6">
        <v>-18930235</v>
      </c>
      <c r="F10" s="6"/>
      <c r="G10" s="6">
        <f t="shared" si="0"/>
        <v>9018930222</v>
      </c>
      <c r="H10" s="6"/>
      <c r="I10" s="6">
        <v>37744516803</v>
      </c>
      <c r="J10" s="6"/>
      <c r="K10" s="6">
        <v>105693168</v>
      </c>
      <c r="L10" s="6"/>
      <c r="M10" s="17">
        <f t="shared" si="1"/>
        <v>37638823635</v>
      </c>
      <c r="O10" s="3"/>
      <c r="P10" s="3"/>
    </row>
    <row r="11" spans="1:16" x14ac:dyDescent="0.55000000000000004">
      <c r="A11" s="1" t="s">
        <v>190</v>
      </c>
      <c r="B11" s="8"/>
      <c r="C11" s="6">
        <v>12952167094</v>
      </c>
      <c r="D11" s="6"/>
      <c r="E11" s="6">
        <v>-539258</v>
      </c>
      <c r="F11" s="6"/>
      <c r="G11" s="6">
        <f t="shared" si="0"/>
        <v>12952706352</v>
      </c>
      <c r="H11" s="6"/>
      <c r="I11" s="6">
        <v>32399543366</v>
      </c>
      <c r="J11" s="6"/>
      <c r="K11" s="6">
        <v>87719298</v>
      </c>
      <c r="L11" s="6"/>
      <c r="M11" s="17">
        <f t="shared" si="1"/>
        <v>32311824068</v>
      </c>
      <c r="O11" s="3"/>
      <c r="P11" s="3"/>
    </row>
    <row r="12" spans="1:16" x14ac:dyDescent="0.55000000000000004">
      <c r="A12" s="1" t="s">
        <v>196</v>
      </c>
      <c r="B12" s="8"/>
      <c r="C12" s="6">
        <v>7926</v>
      </c>
      <c r="D12" s="6"/>
      <c r="E12" s="6">
        <v>0</v>
      </c>
      <c r="F12" s="6"/>
      <c r="G12" s="6">
        <f t="shared" si="0"/>
        <v>7926</v>
      </c>
      <c r="H12" s="6"/>
      <c r="I12" s="6">
        <v>7926</v>
      </c>
      <c r="J12" s="6"/>
      <c r="K12" s="6">
        <v>0</v>
      </c>
      <c r="L12" s="6"/>
      <c r="M12" s="17">
        <f t="shared" si="1"/>
        <v>7926</v>
      </c>
      <c r="P12" s="3"/>
    </row>
    <row r="13" spans="1:16" ht="24.75" thickBot="1" x14ac:dyDescent="0.6">
      <c r="A13" s="1" t="s">
        <v>196</v>
      </c>
      <c r="B13" s="8"/>
      <c r="C13" s="6">
        <v>11434426229</v>
      </c>
      <c r="D13" s="6"/>
      <c r="E13" s="6">
        <v>0</v>
      </c>
      <c r="F13" s="6"/>
      <c r="G13" s="6">
        <f t="shared" si="0"/>
        <v>11434426229</v>
      </c>
      <c r="H13" s="6"/>
      <c r="I13" s="6">
        <v>12540983606</v>
      </c>
      <c r="J13" s="6"/>
      <c r="K13" s="6">
        <v>0</v>
      </c>
      <c r="L13" s="6"/>
      <c r="M13" s="6">
        <f t="shared" si="1"/>
        <v>12540983606</v>
      </c>
    </row>
    <row r="14" spans="1:16" ht="24.75" thickBot="1" x14ac:dyDescent="0.6">
      <c r="A14" s="1" t="s">
        <v>180</v>
      </c>
      <c r="B14" s="8"/>
      <c r="C14" s="9">
        <f>SUM(C8:C13)</f>
        <v>35116820736</v>
      </c>
      <c r="D14" s="8"/>
      <c r="E14" s="14">
        <f>SUM(E8:E13)</f>
        <v>-19469493</v>
      </c>
      <c r="F14" s="8"/>
      <c r="G14" s="9">
        <f>SUM(G8:G13)</f>
        <v>35136290229</v>
      </c>
      <c r="H14" s="8"/>
      <c r="I14" s="9">
        <f>SUM(I8:I13)</f>
        <v>94157606704</v>
      </c>
      <c r="J14" s="8"/>
      <c r="K14" s="9">
        <f>SUM(K8:K13)</f>
        <v>193412466</v>
      </c>
      <c r="L14" s="8"/>
      <c r="M14" s="9">
        <f>SUM(M8:M13)</f>
        <v>93964194238</v>
      </c>
    </row>
    <row r="15" spans="1:16" ht="24.75" thickTop="1" x14ac:dyDescent="0.55000000000000004">
      <c r="B15" s="8"/>
      <c r="C15" s="8"/>
      <c r="D15" s="8"/>
      <c r="E15" s="8"/>
      <c r="F15" s="8"/>
      <c r="G15" s="15"/>
      <c r="H15" s="15"/>
      <c r="I15" s="15"/>
      <c r="J15" s="15"/>
      <c r="K15" s="15"/>
      <c r="L15" s="15"/>
      <c r="M15" s="15"/>
      <c r="N15" s="15" t="e">
        <f>SUM(#REF!)</f>
        <v>#REF!</v>
      </c>
    </row>
    <row r="16" spans="1:16" x14ac:dyDescent="0.55000000000000004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2:13" x14ac:dyDescent="0.55000000000000004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2:13" x14ac:dyDescent="0.55000000000000004">
      <c r="G18" s="16"/>
      <c r="H18" s="16"/>
      <c r="I18" s="16"/>
      <c r="J18" s="16"/>
      <c r="K18" s="16"/>
      <c r="L18" s="16"/>
      <c r="M18" s="16"/>
    </row>
    <row r="19" spans="2:13" x14ac:dyDescent="0.55000000000000004">
      <c r="I19" s="16"/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3"/>
  <sheetViews>
    <sheetView rightToLeft="1" topLeftCell="A37" workbookViewId="0">
      <selection activeCell="J55" sqref="J55"/>
    </sheetView>
  </sheetViews>
  <sheetFormatPr defaultRowHeight="24" x14ac:dyDescent="0.55000000000000004"/>
  <cols>
    <col min="1" max="1" width="35.5703125" style="1" bestFit="1" customWidth="1"/>
    <col min="2" max="2" width="1" style="1" customWidth="1"/>
    <col min="3" max="3" width="18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3.5703125" style="1" customWidth="1"/>
    <col min="11" max="11" width="18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33" t="s">
        <v>0</v>
      </c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  <c r="H2" s="33" t="s">
        <v>0</v>
      </c>
      <c r="I2" s="33" t="s">
        <v>0</v>
      </c>
      <c r="J2" s="33" t="s">
        <v>0</v>
      </c>
      <c r="K2" s="33" t="s">
        <v>0</v>
      </c>
      <c r="L2" s="33" t="s">
        <v>0</v>
      </c>
      <c r="M2" s="33" t="s">
        <v>0</v>
      </c>
      <c r="N2" s="33" t="s">
        <v>0</v>
      </c>
      <c r="O2" s="33" t="s">
        <v>0</v>
      </c>
      <c r="P2" s="33" t="s">
        <v>0</v>
      </c>
      <c r="Q2" s="33" t="s">
        <v>0</v>
      </c>
    </row>
    <row r="3" spans="1:17" ht="24.75" x14ac:dyDescent="0.55000000000000004">
      <c r="A3" s="33" t="s">
        <v>198</v>
      </c>
      <c r="B3" s="33" t="s">
        <v>198</v>
      </c>
      <c r="C3" s="33" t="s">
        <v>198</v>
      </c>
      <c r="D3" s="33" t="s">
        <v>198</v>
      </c>
      <c r="E3" s="33" t="s">
        <v>198</v>
      </c>
      <c r="F3" s="33" t="s">
        <v>198</v>
      </c>
      <c r="G3" s="33" t="s">
        <v>198</v>
      </c>
      <c r="H3" s="33" t="s">
        <v>198</v>
      </c>
      <c r="I3" s="33" t="s">
        <v>198</v>
      </c>
      <c r="J3" s="33" t="s">
        <v>198</v>
      </c>
      <c r="K3" s="33" t="s">
        <v>198</v>
      </c>
      <c r="L3" s="33" t="s">
        <v>198</v>
      </c>
      <c r="M3" s="33" t="s">
        <v>198</v>
      </c>
      <c r="N3" s="33" t="s">
        <v>198</v>
      </c>
      <c r="O3" s="33" t="s">
        <v>198</v>
      </c>
      <c r="P3" s="33" t="s">
        <v>198</v>
      </c>
      <c r="Q3" s="33" t="s">
        <v>198</v>
      </c>
    </row>
    <row r="4" spans="1:17" ht="24.75" x14ac:dyDescent="0.55000000000000004">
      <c r="A4" s="33" t="s">
        <v>2</v>
      </c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  <c r="I4" s="33" t="s">
        <v>2</v>
      </c>
      <c r="J4" s="33" t="s">
        <v>2</v>
      </c>
      <c r="K4" s="33" t="s">
        <v>2</v>
      </c>
      <c r="L4" s="33" t="s">
        <v>2</v>
      </c>
      <c r="M4" s="33" t="s">
        <v>2</v>
      </c>
      <c r="N4" s="33" t="s">
        <v>2</v>
      </c>
      <c r="O4" s="33" t="s">
        <v>2</v>
      </c>
      <c r="P4" s="33" t="s">
        <v>2</v>
      </c>
      <c r="Q4" s="33" t="s">
        <v>2</v>
      </c>
    </row>
    <row r="6" spans="1:17" ht="24.75" x14ac:dyDescent="0.55000000000000004">
      <c r="A6" s="32" t="s">
        <v>3</v>
      </c>
      <c r="C6" s="32" t="s">
        <v>200</v>
      </c>
      <c r="D6" s="32" t="s">
        <v>200</v>
      </c>
      <c r="E6" s="32" t="s">
        <v>200</v>
      </c>
      <c r="F6" s="32" t="s">
        <v>200</v>
      </c>
      <c r="G6" s="32" t="s">
        <v>200</v>
      </c>
      <c r="H6" s="32" t="s">
        <v>200</v>
      </c>
      <c r="I6" s="32" t="s">
        <v>200</v>
      </c>
      <c r="K6" s="32" t="s">
        <v>201</v>
      </c>
      <c r="L6" s="32" t="s">
        <v>201</v>
      </c>
      <c r="M6" s="32" t="s">
        <v>201</v>
      </c>
      <c r="N6" s="32" t="s">
        <v>201</v>
      </c>
      <c r="O6" s="32" t="s">
        <v>201</v>
      </c>
      <c r="P6" s="32" t="s">
        <v>201</v>
      </c>
      <c r="Q6" s="32" t="s">
        <v>201</v>
      </c>
    </row>
    <row r="7" spans="1:17" ht="24.75" x14ac:dyDescent="0.55000000000000004">
      <c r="A7" s="32" t="s">
        <v>3</v>
      </c>
      <c r="C7" s="32" t="s">
        <v>7</v>
      </c>
      <c r="E7" s="32" t="s">
        <v>249</v>
      </c>
      <c r="G7" s="32" t="s">
        <v>250</v>
      </c>
      <c r="I7" s="32" t="s">
        <v>252</v>
      </c>
      <c r="K7" s="32" t="s">
        <v>7</v>
      </c>
      <c r="M7" s="32" t="s">
        <v>249</v>
      </c>
      <c r="O7" s="32" t="s">
        <v>250</v>
      </c>
      <c r="Q7" s="32" t="s">
        <v>252</v>
      </c>
    </row>
    <row r="8" spans="1:17" x14ac:dyDescent="0.55000000000000004">
      <c r="A8" s="1" t="s">
        <v>52</v>
      </c>
      <c r="C8" s="6">
        <v>900</v>
      </c>
      <c r="E8" s="6">
        <v>25407924</v>
      </c>
      <c r="F8" s="6"/>
      <c r="G8" s="6">
        <v>27644529</v>
      </c>
      <c r="H8" s="6"/>
      <c r="I8" s="6">
        <f>E8-G8</f>
        <v>-2236605</v>
      </c>
      <c r="J8" s="6"/>
      <c r="K8" s="6">
        <v>1301110</v>
      </c>
      <c r="M8" s="6">
        <v>36901261913</v>
      </c>
      <c r="N8" s="6"/>
      <c r="O8" s="6">
        <v>39965083413</v>
      </c>
      <c r="P8" s="6"/>
      <c r="Q8" s="6">
        <v>-3063821500</v>
      </c>
    </row>
    <row r="9" spans="1:17" x14ac:dyDescent="0.55000000000000004">
      <c r="A9" s="1" t="s">
        <v>99</v>
      </c>
      <c r="C9" s="6">
        <v>15950039</v>
      </c>
      <c r="E9" s="6">
        <v>150163547902</v>
      </c>
      <c r="F9" s="6"/>
      <c r="G9" s="6">
        <v>137464031463</v>
      </c>
      <c r="H9" s="6"/>
      <c r="I9" s="6">
        <f t="shared" ref="I9:I47" si="0">E9-G9</f>
        <v>12699516439</v>
      </c>
      <c r="J9" s="6"/>
      <c r="K9" s="6">
        <v>17667741</v>
      </c>
      <c r="M9" s="6">
        <v>164463876736</v>
      </c>
      <c r="N9" s="6"/>
      <c r="O9" s="6">
        <v>152267897548</v>
      </c>
      <c r="P9" s="6"/>
      <c r="Q9" s="6">
        <v>12195979188</v>
      </c>
    </row>
    <row r="10" spans="1:17" x14ac:dyDescent="0.55000000000000004">
      <c r="A10" s="1" t="s">
        <v>48</v>
      </c>
      <c r="C10" s="6">
        <v>4849</v>
      </c>
      <c r="E10" s="6">
        <v>857504509</v>
      </c>
      <c r="F10" s="6"/>
      <c r="G10" s="6">
        <v>871675590</v>
      </c>
      <c r="H10" s="6"/>
      <c r="I10" s="6">
        <f t="shared" si="0"/>
        <v>-14171081</v>
      </c>
      <c r="J10" s="6"/>
      <c r="K10" s="6">
        <v>4849</v>
      </c>
      <c r="M10" s="6">
        <v>857504509</v>
      </c>
      <c r="N10" s="6"/>
      <c r="O10" s="6">
        <v>871675590</v>
      </c>
      <c r="P10" s="6"/>
      <c r="Q10" s="6">
        <v>-14171081</v>
      </c>
    </row>
    <row r="11" spans="1:17" x14ac:dyDescent="0.55000000000000004">
      <c r="A11" s="1" t="s">
        <v>168</v>
      </c>
      <c r="C11" s="6">
        <v>572500</v>
      </c>
      <c r="E11" s="6">
        <v>6941219026</v>
      </c>
      <c r="F11" s="6"/>
      <c r="G11" s="6">
        <v>9065661446</v>
      </c>
      <c r="H11" s="6"/>
      <c r="I11" s="6">
        <f t="shared" si="0"/>
        <v>-2124442420</v>
      </c>
      <c r="J11" s="6"/>
      <c r="K11" s="6">
        <v>572500</v>
      </c>
      <c r="M11" s="6">
        <v>6941219026</v>
      </c>
      <c r="N11" s="6"/>
      <c r="O11" s="6">
        <v>9065661446</v>
      </c>
      <c r="P11" s="6"/>
      <c r="Q11" s="6">
        <v>-2124442420</v>
      </c>
    </row>
    <row r="12" spans="1:17" x14ac:dyDescent="0.55000000000000004">
      <c r="A12" s="1" t="s">
        <v>61</v>
      </c>
      <c r="C12" s="6">
        <v>404832</v>
      </c>
      <c r="E12" s="6">
        <v>2616687136</v>
      </c>
      <c r="F12" s="6"/>
      <c r="G12" s="6">
        <v>2358200243</v>
      </c>
      <c r="H12" s="6"/>
      <c r="I12" s="6">
        <f t="shared" si="0"/>
        <v>258486893</v>
      </c>
      <c r="J12" s="6"/>
      <c r="K12" s="6">
        <v>553212</v>
      </c>
      <c r="M12" s="6">
        <v>3455945896</v>
      </c>
      <c r="N12" s="6"/>
      <c r="O12" s="6">
        <v>3222533455</v>
      </c>
      <c r="P12" s="6"/>
      <c r="Q12" s="6">
        <v>233412441</v>
      </c>
    </row>
    <row r="13" spans="1:17" x14ac:dyDescent="0.55000000000000004">
      <c r="A13" s="1" t="s">
        <v>95</v>
      </c>
      <c r="C13" s="6">
        <v>1600000</v>
      </c>
      <c r="E13" s="6">
        <v>1906985551</v>
      </c>
      <c r="F13" s="6"/>
      <c r="G13" s="6">
        <v>1767808295</v>
      </c>
      <c r="H13" s="6"/>
      <c r="I13" s="6">
        <f t="shared" si="0"/>
        <v>139177256</v>
      </c>
      <c r="J13" s="6"/>
      <c r="K13" s="6">
        <v>1600000</v>
      </c>
      <c r="M13" s="6">
        <v>1906985551</v>
      </c>
      <c r="N13" s="6"/>
      <c r="O13" s="6">
        <v>1767808295</v>
      </c>
      <c r="P13" s="6"/>
      <c r="Q13" s="6">
        <v>139177256</v>
      </c>
    </row>
    <row r="14" spans="1:17" x14ac:dyDescent="0.55000000000000004">
      <c r="A14" s="1" t="s">
        <v>124</v>
      </c>
      <c r="C14" s="6">
        <v>611024</v>
      </c>
      <c r="E14" s="6">
        <v>11291403161</v>
      </c>
      <c r="F14" s="6"/>
      <c r="G14" s="6">
        <v>15852837407</v>
      </c>
      <c r="H14" s="6"/>
      <c r="I14" s="6">
        <f t="shared" si="0"/>
        <v>-4561434246</v>
      </c>
      <c r="J14" s="6"/>
      <c r="K14" s="6">
        <v>1000131</v>
      </c>
      <c r="M14" s="6">
        <v>21299717638</v>
      </c>
      <c r="N14" s="6"/>
      <c r="O14" s="6">
        <v>25948103673</v>
      </c>
      <c r="P14" s="6"/>
      <c r="Q14" s="6">
        <v>-4648386035</v>
      </c>
    </row>
    <row r="15" spans="1:17" x14ac:dyDescent="0.55000000000000004">
      <c r="A15" s="1" t="s">
        <v>16</v>
      </c>
      <c r="C15" s="6">
        <v>19962550</v>
      </c>
      <c r="E15" s="6">
        <v>162898631248</v>
      </c>
      <c r="F15" s="6"/>
      <c r="G15" s="6">
        <v>174823638417</v>
      </c>
      <c r="H15" s="6"/>
      <c r="I15" s="6">
        <f t="shared" si="0"/>
        <v>-11925007169</v>
      </c>
      <c r="J15" s="6"/>
      <c r="K15" s="6">
        <v>22301118</v>
      </c>
      <c r="M15" s="6">
        <v>183463195299</v>
      </c>
      <c r="N15" s="6"/>
      <c r="O15" s="6">
        <v>195303835929</v>
      </c>
      <c r="P15" s="6"/>
      <c r="Q15" s="6">
        <v>-11840640630</v>
      </c>
    </row>
    <row r="16" spans="1:17" x14ac:dyDescent="0.55000000000000004">
      <c r="A16" s="1" t="s">
        <v>32</v>
      </c>
      <c r="C16" s="6">
        <v>928521</v>
      </c>
      <c r="E16" s="6">
        <v>13758465713</v>
      </c>
      <c r="F16" s="6"/>
      <c r="G16" s="6">
        <v>12949638091</v>
      </c>
      <c r="H16" s="6"/>
      <c r="I16" s="6">
        <f t="shared" si="0"/>
        <v>808827622</v>
      </c>
      <c r="J16" s="6"/>
      <c r="K16" s="6">
        <v>11502903</v>
      </c>
      <c r="M16" s="6">
        <v>161112433761</v>
      </c>
      <c r="N16" s="6"/>
      <c r="O16" s="6">
        <v>160425483932</v>
      </c>
      <c r="P16" s="6"/>
      <c r="Q16" s="6">
        <v>686949829</v>
      </c>
    </row>
    <row r="17" spans="1:17" x14ac:dyDescent="0.55000000000000004">
      <c r="A17" s="1" t="s">
        <v>154</v>
      </c>
      <c r="C17" s="6">
        <v>300000</v>
      </c>
      <c r="E17" s="6">
        <v>9226772125</v>
      </c>
      <c r="F17" s="6"/>
      <c r="G17" s="6">
        <v>10602577243</v>
      </c>
      <c r="H17" s="6"/>
      <c r="I17" s="6">
        <f t="shared" si="0"/>
        <v>-1375805118</v>
      </c>
      <c r="J17" s="6"/>
      <c r="K17" s="6">
        <v>437348</v>
      </c>
      <c r="M17" s="6">
        <v>13563766351</v>
      </c>
      <c r="N17" s="6"/>
      <c r="O17" s="6">
        <v>15486283224</v>
      </c>
      <c r="P17" s="6"/>
      <c r="Q17" s="6">
        <v>-1922516873</v>
      </c>
    </row>
    <row r="18" spans="1:17" x14ac:dyDescent="0.55000000000000004">
      <c r="A18" s="1" t="s">
        <v>85</v>
      </c>
      <c r="C18" s="6">
        <v>5448938</v>
      </c>
      <c r="E18" s="6">
        <v>30996461941</v>
      </c>
      <c r="F18" s="6"/>
      <c r="G18" s="6">
        <v>23036446027</v>
      </c>
      <c r="H18" s="6"/>
      <c r="I18" s="6">
        <f t="shared" si="0"/>
        <v>7960015914</v>
      </c>
      <c r="J18" s="6"/>
      <c r="K18" s="6">
        <v>8831842</v>
      </c>
      <c r="M18" s="6">
        <v>45689959230</v>
      </c>
      <c r="N18" s="6"/>
      <c r="O18" s="6">
        <v>37338331173</v>
      </c>
      <c r="P18" s="6"/>
      <c r="Q18" s="6">
        <v>8351628057</v>
      </c>
    </row>
    <row r="19" spans="1:17" x14ac:dyDescent="0.55000000000000004">
      <c r="A19" s="1" t="s">
        <v>113</v>
      </c>
      <c r="C19" s="6">
        <v>1</v>
      </c>
      <c r="E19" s="6">
        <v>1</v>
      </c>
      <c r="F19" s="6"/>
      <c r="G19" s="6">
        <v>5923</v>
      </c>
      <c r="H19" s="6"/>
      <c r="I19" s="6">
        <f t="shared" si="0"/>
        <v>-5922</v>
      </c>
      <c r="J19" s="6"/>
      <c r="K19" s="6">
        <v>81998</v>
      </c>
      <c r="M19" s="6">
        <v>13018540712</v>
      </c>
      <c r="N19" s="6"/>
      <c r="O19" s="6">
        <v>12837691965</v>
      </c>
      <c r="P19" s="6"/>
      <c r="Q19" s="6">
        <v>180848747</v>
      </c>
    </row>
    <row r="20" spans="1:17" x14ac:dyDescent="0.55000000000000004">
      <c r="A20" s="1" t="s">
        <v>43</v>
      </c>
      <c r="C20" s="6">
        <v>248517</v>
      </c>
      <c r="E20" s="6">
        <v>15503191206</v>
      </c>
      <c r="F20" s="6"/>
      <c r="G20" s="6">
        <v>17112344605</v>
      </c>
      <c r="H20" s="6"/>
      <c r="I20" s="6">
        <f t="shared" si="0"/>
        <v>-1609153399</v>
      </c>
      <c r="J20" s="6"/>
      <c r="K20" s="6">
        <v>454456</v>
      </c>
      <c r="M20" s="6">
        <v>28172494392</v>
      </c>
      <c r="N20" s="6"/>
      <c r="O20" s="6">
        <v>31292859982</v>
      </c>
      <c r="P20" s="6"/>
      <c r="Q20" s="6">
        <v>-3120365590</v>
      </c>
    </row>
    <row r="21" spans="1:17" x14ac:dyDescent="0.55000000000000004">
      <c r="A21" s="1" t="s">
        <v>164</v>
      </c>
      <c r="C21" s="6">
        <v>1200000</v>
      </c>
      <c r="E21" s="6">
        <v>9232736433</v>
      </c>
      <c r="F21" s="6"/>
      <c r="G21" s="6">
        <v>8528949006</v>
      </c>
      <c r="H21" s="6"/>
      <c r="I21" s="6">
        <f t="shared" si="0"/>
        <v>703787427</v>
      </c>
      <c r="J21" s="6"/>
      <c r="K21" s="6">
        <v>31416728</v>
      </c>
      <c r="M21" s="6">
        <v>216643091041</v>
      </c>
      <c r="N21" s="6"/>
      <c r="O21" s="6">
        <v>223293058591</v>
      </c>
      <c r="P21" s="6"/>
      <c r="Q21" s="6">
        <v>-6649967550</v>
      </c>
    </row>
    <row r="22" spans="1:17" x14ac:dyDescent="0.55000000000000004">
      <c r="A22" s="1" t="s">
        <v>53</v>
      </c>
      <c r="C22" s="6">
        <v>463380</v>
      </c>
      <c r="E22" s="6">
        <v>80751805088</v>
      </c>
      <c r="F22" s="6"/>
      <c r="G22" s="6">
        <v>80300388137</v>
      </c>
      <c r="H22" s="6"/>
      <c r="I22" s="6">
        <f t="shared" si="0"/>
        <v>451416951</v>
      </c>
      <c r="J22" s="6"/>
      <c r="K22" s="6">
        <v>2041921</v>
      </c>
      <c r="M22" s="6">
        <v>349240534869</v>
      </c>
      <c r="N22" s="6"/>
      <c r="O22" s="6">
        <v>353850077289</v>
      </c>
      <c r="P22" s="6"/>
      <c r="Q22" s="6">
        <v>-4609542420</v>
      </c>
    </row>
    <row r="23" spans="1:17" x14ac:dyDescent="0.55000000000000004">
      <c r="A23" s="1" t="s">
        <v>148</v>
      </c>
      <c r="C23" s="6">
        <v>0</v>
      </c>
      <c r="E23" s="6">
        <v>0</v>
      </c>
      <c r="F23" s="6"/>
      <c r="G23" s="6">
        <v>0</v>
      </c>
      <c r="H23" s="6"/>
      <c r="I23" s="6">
        <f t="shared" si="0"/>
        <v>0</v>
      </c>
      <c r="J23" s="6"/>
      <c r="K23" s="6">
        <v>2155047</v>
      </c>
      <c r="M23" s="6">
        <v>10320278260</v>
      </c>
      <c r="N23" s="6"/>
      <c r="O23" s="6">
        <v>10861077947</v>
      </c>
      <c r="P23" s="6"/>
      <c r="Q23" s="6">
        <v>-540799687</v>
      </c>
    </row>
    <row r="24" spans="1:17" x14ac:dyDescent="0.55000000000000004">
      <c r="A24" s="1" t="s">
        <v>73</v>
      </c>
      <c r="C24" s="6">
        <v>0</v>
      </c>
      <c r="E24" s="6">
        <v>0</v>
      </c>
      <c r="F24" s="6"/>
      <c r="G24" s="6">
        <v>0</v>
      </c>
      <c r="H24" s="6"/>
      <c r="I24" s="6">
        <f t="shared" si="0"/>
        <v>0</v>
      </c>
      <c r="J24" s="6"/>
      <c r="K24" s="6">
        <v>1</v>
      </c>
      <c r="M24" s="6">
        <v>1</v>
      </c>
      <c r="N24" s="6"/>
      <c r="O24" s="6">
        <v>1115</v>
      </c>
      <c r="P24" s="6"/>
      <c r="Q24" s="6">
        <v>-1114</v>
      </c>
    </row>
    <row r="25" spans="1:17" x14ac:dyDescent="0.55000000000000004">
      <c r="A25" s="1" t="s">
        <v>41</v>
      </c>
      <c r="C25" s="6">
        <v>0</v>
      </c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6">
        <v>79770</v>
      </c>
      <c r="M25" s="6">
        <v>1022117319</v>
      </c>
      <c r="N25" s="6"/>
      <c r="O25" s="6">
        <v>1008637085</v>
      </c>
      <c r="P25" s="6"/>
      <c r="Q25" s="6">
        <v>13480234</v>
      </c>
    </row>
    <row r="26" spans="1:17" x14ac:dyDescent="0.55000000000000004">
      <c r="A26" s="1" t="s">
        <v>153</v>
      </c>
      <c r="C26" s="6">
        <v>0</v>
      </c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6">
        <v>3600000</v>
      </c>
      <c r="M26" s="6">
        <v>5977421522</v>
      </c>
      <c r="N26" s="6"/>
      <c r="O26" s="6">
        <v>5460913084</v>
      </c>
      <c r="P26" s="6"/>
      <c r="Q26" s="6">
        <v>516508438</v>
      </c>
    </row>
    <row r="27" spans="1:17" x14ac:dyDescent="0.55000000000000004">
      <c r="A27" s="1" t="s">
        <v>30</v>
      </c>
      <c r="C27" s="6">
        <v>0</v>
      </c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6">
        <v>500000</v>
      </c>
      <c r="M27" s="6">
        <v>1751516160</v>
      </c>
      <c r="N27" s="6"/>
      <c r="O27" s="6">
        <v>1306181694</v>
      </c>
      <c r="P27" s="6"/>
      <c r="Q27" s="6">
        <v>445334466</v>
      </c>
    </row>
    <row r="28" spans="1:17" x14ac:dyDescent="0.55000000000000004">
      <c r="A28" s="1" t="s">
        <v>110</v>
      </c>
      <c r="C28" s="6">
        <v>0</v>
      </c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6">
        <v>318782</v>
      </c>
      <c r="M28" s="6">
        <v>8017590281</v>
      </c>
      <c r="N28" s="6"/>
      <c r="O28" s="6">
        <v>9547752416</v>
      </c>
      <c r="P28" s="6"/>
      <c r="Q28" s="6">
        <v>-1530162135</v>
      </c>
    </row>
    <row r="29" spans="1:17" x14ac:dyDescent="0.55000000000000004">
      <c r="A29" s="1" t="s">
        <v>169</v>
      </c>
      <c r="C29" s="6">
        <v>0</v>
      </c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6">
        <v>1646212</v>
      </c>
      <c r="M29" s="6">
        <v>122330288442</v>
      </c>
      <c r="N29" s="6"/>
      <c r="O29" s="6">
        <v>130422437646</v>
      </c>
      <c r="P29" s="6"/>
      <c r="Q29" s="6">
        <v>-8092149204</v>
      </c>
    </row>
    <row r="30" spans="1:17" x14ac:dyDescent="0.55000000000000004">
      <c r="A30" s="1" t="s">
        <v>38</v>
      </c>
      <c r="C30" s="6">
        <v>0</v>
      </c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6">
        <v>200000</v>
      </c>
      <c r="M30" s="6">
        <v>2601113846</v>
      </c>
      <c r="N30" s="6"/>
      <c r="O30" s="6">
        <v>2506994105</v>
      </c>
      <c r="P30" s="6"/>
      <c r="Q30" s="6">
        <v>94119741</v>
      </c>
    </row>
    <row r="31" spans="1:17" x14ac:dyDescent="0.55000000000000004">
      <c r="A31" s="1" t="s">
        <v>47</v>
      </c>
      <c r="C31" s="6">
        <v>0</v>
      </c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6">
        <v>7643407</v>
      </c>
      <c r="M31" s="6">
        <v>117325228008</v>
      </c>
      <c r="N31" s="6"/>
      <c r="O31" s="6">
        <v>134787255500</v>
      </c>
      <c r="P31" s="6"/>
      <c r="Q31" s="6">
        <v>-17462027492</v>
      </c>
    </row>
    <row r="32" spans="1:17" x14ac:dyDescent="0.55000000000000004">
      <c r="A32" s="1" t="s">
        <v>63</v>
      </c>
      <c r="C32" s="6">
        <v>0</v>
      </c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6">
        <v>752914</v>
      </c>
      <c r="M32" s="6">
        <v>6645814444</v>
      </c>
      <c r="N32" s="6"/>
      <c r="O32" s="6">
        <v>6870625579</v>
      </c>
      <c r="P32" s="6"/>
      <c r="Q32" s="6">
        <v>-224811135</v>
      </c>
    </row>
    <row r="33" spans="1:17" x14ac:dyDescent="0.55000000000000004">
      <c r="A33" s="1" t="s">
        <v>83</v>
      </c>
      <c r="C33" s="6">
        <v>0</v>
      </c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6">
        <v>200000</v>
      </c>
      <c r="M33" s="6">
        <v>2872804512</v>
      </c>
      <c r="N33" s="6"/>
      <c r="O33" s="6">
        <v>2522898907</v>
      </c>
      <c r="P33" s="6"/>
      <c r="Q33" s="6">
        <v>349905605</v>
      </c>
    </row>
    <row r="34" spans="1:17" x14ac:dyDescent="0.55000000000000004">
      <c r="A34" s="1" t="s">
        <v>34</v>
      </c>
      <c r="C34" s="6">
        <v>0</v>
      </c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6">
        <v>400000</v>
      </c>
      <c r="M34" s="6">
        <v>2107386046</v>
      </c>
      <c r="N34" s="6"/>
      <c r="O34" s="6">
        <v>2282338776</v>
      </c>
      <c r="P34" s="6"/>
      <c r="Q34" s="6">
        <v>-174952730</v>
      </c>
    </row>
    <row r="35" spans="1:17" x14ac:dyDescent="0.55000000000000004">
      <c r="A35" s="1" t="s">
        <v>77</v>
      </c>
      <c r="C35" s="6">
        <v>0</v>
      </c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6">
        <v>1501740</v>
      </c>
      <c r="M35" s="6">
        <v>5620591741</v>
      </c>
      <c r="N35" s="6"/>
      <c r="O35" s="6">
        <v>7014689003</v>
      </c>
      <c r="P35" s="6"/>
      <c r="Q35" s="6">
        <v>-1394097262</v>
      </c>
    </row>
    <row r="36" spans="1:17" x14ac:dyDescent="0.55000000000000004">
      <c r="A36" s="1" t="s">
        <v>177</v>
      </c>
      <c r="C36" s="6">
        <v>0</v>
      </c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6">
        <v>100000</v>
      </c>
      <c r="M36" s="6">
        <v>1133217005</v>
      </c>
      <c r="N36" s="6"/>
      <c r="O36" s="6">
        <v>1024865551</v>
      </c>
      <c r="P36" s="6"/>
      <c r="Q36" s="6">
        <v>108351454</v>
      </c>
    </row>
    <row r="37" spans="1:17" x14ac:dyDescent="0.55000000000000004">
      <c r="A37" s="1" t="s">
        <v>139</v>
      </c>
      <c r="C37" s="6">
        <v>0</v>
      </c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6">
        <v>4491786</v>
      </c>
      <c r="M37" s="6">
        <v>96786475938</v>
      </c>
      <c r="N37" s="6"/>
      <c r="O37" s="6">
        <v>100195942760</v>
      </c>
      <c r="P37" s="6"/>
      <c r="Q37" s="6">
        <v>-3409466822</v>
      </c>
    </row>
    <row r="38" spans="1:17" x14ac:dyDescent="0.55000000000000004">
      <c r="A38" s="1" t="s">
        <v>97</v>
      </c>
      <c r="C38" s="6">
        <v>0</v>
      </c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6">
        <v>4854</v>
      </c>
      <c r="M38" s="6">
        <v>127672650</v>
      </c>
      <c r="N38" s="6"/>
      <c r="O38" s="6">
        <v>136213098</v>
      </c>
      <c r="P38" s="6"/>
      <c r="Q38" s="6">
        <v>-8540448</v>
      </c>
    </row>
    <row r="39" spans="1:17" x14ac:dyDescent="0.55000000000000004">
      <c r="A39" s="1" t="s">
        <v>137</v>
      </c>
      <c r="C39" s="6">
        <v>0</v>
      </c>
      <c r="E39" s="6">
        <v>0</v>
      </c>
      <c r="F39" s="6"/>
      <c r="G39" s="6">
        <v>0</v>
      </c>
      <c r="H39" s="6"/>
      <c r="I39" s="6">
        <f t="shared" si="0"/>
        <v>0</v>
      </c>
      <c r="J39" s="6"/>
      <c r="K39" s="6">
        <v>500000</v>
      </c>
      <c r="M39" s="6">
        <v>2300549333</v>
      </c>
      <c r="N39" s="6"/>
      <c r="O39" s="6">
        <v>2260122211</v>
      </c>
      <c r="P39" s="6"/>
      <c r="Q39" s="6">
        <v>40427122</v>
      </c>
    </row>
    <row r="40" spans="1:17" x14ac:dyDescent="0.55000000000000004">
      <c r="A40" s="1" t="s">
        <v>253</v>
      </c>
      <c r="C40" s="6">
        <v>0</v>
      </c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6">
        <v>4500</v>
      </c>
      <c r="M40" s="6">
        <v>17644500000</v>
      </c>
      <c r="N40" s="6"/>
      <c r="O40" s="6">
        <v>20174867353</v>
      </c>
      <c r="P40" s="6"/>
      <c r="Q40" s="6">
        <v>-2530367353</v>
      </c>
    </row>
    <row r="41" spans="1:17" x14ac:dyDescent="0.55000000000000004">
      <c r="A41" s="1" t="s">
        <v>108</v>
      </c>
      <c r="C41" s="6">
        <v>0</v>
      </c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6">
        <v>12543657</v>
      </c>
      <c r="M41" s="6">
        <v>246410762109</v>
      </c>
      <c r="N41" s="6"/>
      <c r="O41" s="6">
        <v>270122310511</v>
      </c>
      <c r="P41" s="6"/>
      <c r="Q41" s="6">
        <v>-23711548402</v>
      </c>
    </row>
    <row r="42" spans="1:17" x14ac:dyDescent="0.55000000000000004">
      <c r="A42" s="1" t="s">
        <v>36</v>
      </c>
      <c r="C42" s="6">
        <v>0</v>
      </c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6">
        <v>266607</v>
      </c>
      <c r="M42" s="6">
        <v>2655507341</v>
      </c>
      <c r="N42" s="6"/>
      <c r="O42" s="6">
        <v>2854272797</v>
      </c>
      <c r="P42" s="6"/>
      <c r="Q42" s="6">
        <v>-198765456</v>
      </c>
    </row>
    <row r="43" spans="1:17" x14ac:dyDescent="0.55000000000000004">
      <c r="A43" s="1" t="s">
        <v>150</v>
      </c>
      <c r="C43" s="6">
        <v>0</v>
      </c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6">
        <v>555384</v>
      </c>
      <c r="M43" s="6">
        <v>6408238631</v>
      </c>
      <c r="N43" s="6"/>
      <c r="O43" s="6">
        <v>6404121746</v>
      </c>
      <c r="P43" s="6"/>
      <c r="Q43" s="6">
        <v>4116885</v>
      </c>
    </row>
    <row r="44" spans="1:17" x14ac:dyDescent="0.55000000000000004">
      <c r="A44" s="1" t="s">
        <v>89</v>
      </c>
      <c r="C44" s="6">
        <v>0</v>
      </c>
      <c r="E44" s="6">
        <v>0</v>
      </c>
      <c r="F44" s="6"/>
      <c r="G44" s="6">
        <v>0</v>
      </c>
      <c r="H44" s="6"/>
      <c r="I44" s="6">
        <f t="shared" si="0"/>
        <v>0</v>
      </c>
      <c r="J44" s="6"/>
      <c r="K44" s="6">
        <v>527250</v>
      </c>
      <c r="M44" s="6">
        <v>854327381</v>
      </c>
      <c r="N44" s="6"/>
      <c r="O44" s="6">
        <v>880509609</v>
      </c>
      <c r="P44" s="6"/>
      <c r="Q44" s="6">
        <v>-26182228</v>
      </c>
    </row>
    <row r="45" spans="1:17" x14ac:dyDescent="0.55000000000000004">
      <c r="A45" s="1" t="s">
        <v>57</v>
      </c>
      <c r="C45" s="6">
        <v>0</v>
      </c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6">
        <v>72750</v>
      </c>
      <c r="M45" s="6">
        <v>1751667698</v>
      </c>
      <c r="N45" s="6"/>
      <c r="O45" s="6">
        <v>1893262655</v>
      </c>
      <c r="P45" s="6"/>
      <c r="Q45" s="6">
        <v>-141594957</v>
      </c>
    </row>
    <row r="46" spans="1:17" x14ac:dyDescent="0.55000000000000004">
      <c r="A46" s="1" t="s">
        <v>207</v>
      </c>
      <c r="C46" s="6">
        <v>0</v>
      </c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6">
        <v>53116</v>
      </c>
      <c r="M46" s="6">
        <v>46495941209</v>
      </c>
      <c r="N46" s="6"/>
      <c r="O46" s="6">
        <v>47505243593</v>
      </c>
      <c r="P46" s="6"/>
      <c r="Q46" s="6">
        <v>-1009302384</v>
      </c>
    </row>
    <row r="47" spans="1:17" x14ac:dyDescent="0.55000000000000004">
      <c r="A47" s="1" t="s">
        <v>254</v>
      </c>
      <c r="C47" s="6">
        <v>0</v>
      </c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6">
        <v>100000</v>
      </c>
      <c r="M47" s="6">
        <v>87337467221</v>
      </c>
      <c r="N47" s="6"/>
      <c r="O47" s="6">
        <v>87054219968</v>
      </c>
      <c r="P47" s="6"/>
      <c r="Q47" s="6">
        <v>283247253</v>
      </c>
    </row>
    <row r="48" spans="1:17" ht="24.75" thickBot="1" x14ac:dyDescent="0.6">
      <c r="A48" s="1" t="s">
        <v>180</v>
      </c>
      <c r="C48" s="1" t="s">
        <v>180</v>
      </c>
      <c r="E48" s="14">
        <f>SUM(E8:E47)</f>
        <v>496170818964</v>
      </c>
      <c r="F48" s="8"/>
      <c r="G48" s="14">
        <f>SUM(G8:G47)</f>
        <v>494761846422</v>
      </c>
      <c r="H48" s="8"/>
      <c r="I48" s="14">
        <f>SUM(I8:I47)</f>
        <v>1408972542</v>
      </c>
      <c r="K48" s="1" t="s">
        <v>180</v>
      </c>
      <c r="M48" s="14">
        <f>SUM(M8:M47)</f>
        <v>2043229004022</v>
      </c>
      <c r="N48" s="8"/>
      <c r="O48" s="14">
        <f>SUM(O8:O47)</f>
        <v>2118034140214</v>
      </c>
      <c r="P48" s="8"/>
      <c r="Q48" s="14">
        <f>SUM(Q8:Q47)</f>
        <v>-74805136192</v>
      </c>
    </row>
    <row r="49" spans="7:17" ht="24.75" thickTop="1" x14ac:dyDescent="0.55000000000000004">
      <c r="I49" s="16"/>
      <c r="J49" s="16"/>
      <c r="K49" s="16"/>
      <c r="L49" s="16"/>
      <c r="M49" s="16"/>
      <c r="N49" s="16"/>
      <c r="O49" s="16"/>
      <c r="P49" s="16"/>
      <c r="Q49" s="16"/>
    </row>
    <row r="50" spans="7:17" x14ac:dyDescent="0.55000000000000004">
      <c r="G50" s="3"/>
    </row>
    <row r="51" spans="7:17" x14ac:dyDescent="0.55000000000000004">
      <c r="G51" s="3"/>
    </row>
    <row r="52" spans="7:17" x14ac:dyDescent="0.55000000000000004">
      <c r="G52" s="3"/>
    </row>
    <row r="53" spans="7:17" x14ac:dyDescent="0.55000000000000004">
      <c r="G53" s="3"/>
      <c r="I53" s="16"/>
      <c r="J53" s="16"/>
      <c r="K53" s="16"/>
      <c r="L53" s="16"/>
      <c r="M53" s="16"/>
      <c r="N53" s="16"/>
      <c r="O53" s="16"/>
      <c r="P53" s="16"/>
      <c r="Q53" s="1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01"/>
  <sheetViews>
    <sheetView rightToLeft="1" tabSelected="1" topLeftCell="A82" zoomScaleNormal="100" workbookViewId="0">
      <selection activeCell="J109" sqref="J109"/>
    </sheetView>
  </sheetViews>
  <sheetFormatPr defaultRowHeight="24" x14ac:dyDescent="0.55000000000000004"/>
  <cols>
    <col min="1" max="1" width="40.14062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20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33" t="s">
        <v>0</v>
      </c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  <c r="H2" s="33" t="s">
        <v>0</v>
      </c>
      <c r="I2" s="33" t="s">
        <v>0</v>
      </c>
      <c r="J2" s="33" t="s">
        <v>0</v>
      </c>
      <c r="K2" s="33" t="s">
        <v>0</v>
      </c>
      <c r="L2" s="33" t="s">
        <v>0</v>
      </c>
      <c r="M2" s="33" t="s">
        <v>0</v>
      </c>
      <c r="N2" s="33" t="s">
        <v>0</v>
      </c>
      <c r="O2" s="33" t="s">
        <v>0</v>
      </c>
      <c r="P2" s="33" t="s">
        <v>0</v>
      </c>
      <c r="Q2" s="33" t="s">
        <v>0</v>
      </c>
    </row>
    <row r="3" spans="1:17" ht="24.75" x14ac:dyDescent="0.55000000000000004">
      <c r="A3" s="33" t="s">
        <v>198</v>
      </c>
      <c r="B3" s="33" t="s">
        <v>198</v>
      </c>
      <c r="C3" s="33" t="s">
        <v>198</v>
      </c>
      <c r="D3" s="33" t="s">
        <v>198</v>
      </c>
      <c r="E3" s="33" t="s">
        <v>198</v>
      </c>
      <c r="F3" s="33" t="s">
        <v>198</v>
      </c>
      <c r="G3" s="33" t="s">
        <v>198</v>
      </c>
      <c r="H3" s="33" t="s">
        <v>198</v>
      </c>
      <c r="I3" s="33" t="s">
        <v>198</v>
      </c>
      <c r="J3" s="33" t="s">
        <v>198</v>
      </c>
      <c r="K3" s="33" t="s">
        <v>198</v>
      </c>
      <c r="L3" s="33" t="s">
        <v>198</v>
      </c>
      <c r="M3" s="33" t="s">
        <v>198</v>
      </c>
      <c r="N3" s="33" t="s">
        <v>198</v>
      </c>
      <c r="O3" s="33" t="s">
        <v>198</v>
      </c>
      <c r="P3" s="33" t="s">
        <v>198</v>
      </c>
      <c r="Q3" s="33" t="s">
        <v>198</v>
      </c>
    </row>
    <row r="4" spans="1:17" ht="24.75" x14ac:dyDescent="0.55000000000000004">
      <c r="A4" s="33" t="s">
        <v>2</v>
      </c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  <c r="I4" s="33" t="s">
        <v>2</v>
      </c>
      <c r="J4" s="33" t="s">
        <v>2</v>
      </c>
      <c r="K4" s="33" t="s">
        <v>2</v>
      </c>
      <c r="L4" s="33" t="s">
        <v>2</v>
      </c>
      <c r="M4" s="33" t="s">
        <v>2</v>
      </c>
      <c r="N4" s="33" t="s">
        <v>2</v>
      </c>
      <c r="O4" s="33" t="s">
        <v>2</v>
      </c>
      <c r="P4" s="33" t="s">
        <v>2</v>
      </c>
      <c r="Q4" s="33" t="s">
        <v>2</v>
      </c>
    </row>
    <row r="6" spans="1:17" ht="24.75" x14ac:dyDescent="0.55000000000000004">
      <c r="A6" s="32" t="s">
        <v>3</v>
      </c>
      <c r="C6" s="32" t="s">
        <v>200</v>
      </c>
      <c r="D6" s="32" t="s">
        <v>200</v>
      </c>
      <c r="E6" s="32" t="s">
        <v>200</v>
      </c>
      <c r="F6" s="32" t="s">
        <v>200</v>
      </c>
      <c r="G6" s="32" t="s">
        <v>200</v>
      </c>
      <c r="H6" s="32" t="s">
        <v>200</v>
      </c>
      <c r="I6" s="32" t="s">
        <v>200</v>
      </c>
      <c r="K6" s="32" t="s">
        <v>201</v>
      </c>
      <c r="L6" s="32" t="s">
        <v>201</v>
      </c>
      <c r="M6" s="32" t="s">
        <v>201</v>
      </c>
      <c r="N6" s="32" t="s">
        <v>201</v>
      </c>
      <c r="O6" s="32" t="s">
        <v>201</v>
      </c>
      <c r="P6" s="32" t="s">
        <v>201</v>
      </c>
      <c r="Q6" s="32" t="s">
        <v>201</v>
      </c>
    </row>
    <row r="7" spans="1:17" ht="24.75" x14ac:dyDescent="0.55000000000000004">
      <c r="A7" s="32" t="s">
        <v>3</v>
      </c>
      <c r="C7" s="18" t="s">
        <v>7</v>
      </c>
      <c r="E7" s="18" t="s">
        <v>249</v>
      </c>
      <c r="G7" s="18" t="s">
        <v>250</v>
      </c>
      <c r="I7" s="18" t="s">
        <v>251</v>
      </c>
      <c r="K7" s="18" t="s">
        <v>7</v>
      </c>
      <c r="M7" s="18" t="s">
        <v>249</v>
      </c>
      <c r="O7" s="18" t="s">
        <v>250</v>
      </c>
      <c r="Q7" s="18" t="s">
        <v>251</v>
      </c>
    </row>
    <row r="8" spans="1:17" x14ac:dyDescent="0.55000000000000004">
      <c r="A8" s="1" t="s">
        <v>124</v>
      </c>
      <c r="C8" s="6">
        <v>44861843</v>
      </c>
      <c r="E8" s="6">
        <v>855330470354</v>
      </c>
      <c r="F8" s="6"/>
      <c r="G8" s="6">
        <v>836210582462</v>
      </c>
      <c r="H8" s="6"/>
      <c r="I8" s="6">
        <f>E8-G8</f>
        <v>19119887892</v>
      </c>
      <c r="J8" s="6"/>
      <c r="K8" s="6">
        <v>44861843</v>
      </c>
      <c r="L8" s="6"/>
      <c r="M8" s="6">
        <v>855330470354</v>
      </c>
      <c r="N8" s="6"/>
      <c r="O8" s="6">
        <v>1163927282474</v>
      </c>
      <c r="P8" s="6"/>
      <c r="Q8" s="6">
        <f>M8-O8</f>
        <v>-308596812120</v>
      </c>
    </row>
    <row r="9" spans="1:17" x14ac:dyDescent="0.55000000000000004">
      <c r="A9" s="1" t="s">
        <v>102</v>
      </c>
      <c r="C9" s="6">
        <v>141290388</v>
      </c>
      <c r="E9" s="6">
        <v>624018062380</v>
      </c>
      <c r="F9" s="6"/>
      <c r="G9" s="6">
        <v>564326935549</v>
      </c>
      <c r="H9" s="6"/>
      <c r="I9" s="6">
        <f t="shared" ref="I9:I72" si="0">E9-G9</f>
        <v>59691126831</v>
      </c>
      <c r="J9" s="6"/>
      <c r="K9" s="6">
        <v>141290388</v>
      </c>
      <c r="L9" s="6"/>
      <c r="M9" s="6">
        <v>624018062380</v>
      </c>
      <c r="N9" s="6"/>
      <c r="O9" s="6">
        <v>601546108749</v>
      </c>
      <c r="P9" s="6"/>
      <c r="Q9" s="6">
        <f t="shared" ref="Q9:Q72" si="1">M9-O9</f>
        <v>22471953631</v>
      </c>
    </row>
    <row r="10" spans="1:17" x14ac:dyDescent="0.55000000000000004">
      <c r="A10" s="1" t="s">
        <v>151</v>
      </c>
      <c r="C10" s="6">
        <v>216822218</v>
      </c>
      <c r="E10" s="6">
        <v>617715072551</v>
      </c>
      <c r="F10" s="6"/>
      <c r="G10" s="6">
        <v>585060715137</v>
      </c>
      <c r="H10" s="6"/>
      <c r="I10" s="6">
        <f t="shared" si="0"/>
        <v>32654357414</v>
      </c>
      <c r="J10" s="6"/>
      <c r="K10" s="6">
        <v>216822218</v>
      </c>
      <c r="L10" s="6"/>
      <c r="M10" s="6">
        <v>617715072551</v>
      </c>
      <c r="N10" s="6"/>
      <c r="O10" s="6">
        <v>646998257231</v>
      </c>
      <c r="P10" s="6"/>
      <c r="Q10" s="6">
        <f t="shared" si="1"/>
        <v>-29283184680</v>
      </c>
    </row>
    <row r="11" spans="1:17" x14ac:dyDescent="0.55000000000000004">
      <c r="A11" s="1" t="s">
        <v>77</v>
      </c>
      <c r="C11" s="6">
        <v>44870119</v>
      </c>
      <c r="E11" s="6">
        <v>189117321197</v>
      </c>
      <c r="F11" s="6"/>
      <c r="G11" s="6">
        <v>158296550219</v>
      </c>
      <c r="H11" s="6"/>
      <c r="I11" s="6">
        <f t="shared" si="0"/>
        <v>30820770978</v>
      </c>
      <c r="J11" s="6"/>
      <c r="K11" s="6">
        <v>44870119</v>
      </c>
      <c r="L11" s="6"/>
      <c r="M11" s="6">
        <v>189117321197</v>
      </c>
      <c r="N11" s="6"/>
      <c r="O11" s="6">
        <v>209590163313</v>
      </c>
      <c r="P11" s="6"/>
      <c r="Q11" s="6">
        <f t="shared" si="1"/>
        <v>-20472842116</v>
      </c>
    </row>
    <row r="12" spans="1:17" x14ac:dyDescent="0.55000000000000004">
      <c r="A12" s="1" t="s">
        <v>177</v>
      </c>
      <c r="C12" s="6">
        <v>13733515</v>
      </c>
      <c r="E12" s="6">
        <v>121910579230</v>
      </c>
      <c r="F12" s="6"/>
      <c r="G12" s="6">
        <v>109214404686</v>
      </c>
      <c r="H12" s="6"/>
      <c r="I12" s="6">
        <f t="shared" si="0"/>
        <v>12696174544</v>
      </c>
      <c r="J12" s="6"/>
      <c r="K12" s="6">
        <v>13733515</v>
      </c>
      <c r="L12" s="6"/>
      <c r="M12" s="6">
        <v>121910579230</v>
      </c>
      <c r="N12" s="6"/>
      <c r="O12" s="6">
        <v>140750064038</v>
      </c>
      <c r="P12" s="6"/>
      <c r="Q12" s="6">
        <f t="shared" si="1"/>
        <v>-18839484808</v>
      </c>
    </row>
    <row r="13" spans="1:17" x14ac:dyDescent="0.55000000000000004">
      <c r="A13" s="1" t="s">
        <v>16</v>
      </c>
      <c r="C13" s="6">
        <v>15298882</v>
      </c>
      <c r="E13" s="6">
        <v>124248164337</v>
      </c>
      <c r="F13" s="6"/>
      <c r="G13" s="6">
        <v>101032661977</v>
      </c>
      <c r="H13" s="6"/>
      <c r="I13" s="6">
        <f t="shared" si="0"/>
        <v>23215502360</v>
      </c>
      <c r="J13" s="6"/>
      <c r="K13" s="6">
        <v>15298882</v>
      </c>
      <c r="L13" s="6"/>
      <c r="M13" s="6">
        <v>124248164337</v>
      </c>
      <c r="N13" s="6"/>
      <c r="O13" s="6">
        <v>133981190871</v>
      </c>
      <c r="P13" s="6"/>
      <c r="Q13" s="6">
        <f t="shared" si="1"/>
        <v>-9733026534</v>
      </c>
    </row>
    <row r="14" spans="1:17" x14ac:dyDescent="0.55000000000000004">
      <c r="A14" s="1" t="s">
        <v>79</v>
      </c>
      <c r="C14" s="6">
        <v>29089643</v>
      </c>
      <c r="E14" s="6">
        <v>405121000334</v>
      </c>
      <c r="F14" s="6"/>
      <c r="G14" s="6">
        <v>455146648484</v>
      </c>
      <c r="H14" s="6"/>
      <c r="I14" s="6">
        <f t="shared" si="0"/>
        <v>-50025648150</v>
      </c>
      <c r="J14" s="6"/>
      <c r="K14" s="6">
        <v>29089643</v>
      </c>
      <c r="L14" s="6"/>
      <c r="M14" s="6">
        <v>405121000334</v>
      </c>
      <c r="N14" s="6"/>
      <c r="O14" s="6">
        <v>493316507187</v>
      </c>
      <c r="P14" s="6"/>
      <c r="Q14" s="6">
        <f t="shared" si="1"/>
        <v>-88195506853</v>
      </c>
    </row>
    <row r="15" spans="1:17" x14ac:dyDescent="0.55000000000000004">
      <c r="A15" s="1" t="s">
        <v>160</v>
      </c>
      <c r="C15" s="6">
        <v>32200000</v>
      </c>
      <c r="E15" s="6">
        <v>231932938860</v>
      </c>
      <c r="F15" s="6"/>
      <c r="G15" s="6">
        <v>236542149900</v>
      </c>
      <c r="H15" s="6"/>
      <c r="I15" s="6">
        <f t="shared" si="0"/>
        <v>-4609211040</v>
      </c>
      <c r="J15" s="6"/>
      <c r="K15" s="6">
        <v>32200000</v>
      </c>
      <c r="L15" s="6"/>
      <c r="M15" s="6">
        <v>231932938860</v>
      </c>
      <c r="N15" s="6"/>
      <c r="O15" s="6">
        <v>306320483700</v>
      </c>
      <c r="P15" s="6"/>
      <c r="Q15" s="6">
        <f t="shared" si="1"/>
        <v>-74387544840</v>
      </c>
    </row>
    <row r="16" spans="1:17" x14ac:dyDescent="0.55000000000000004">
      <c r="A16" s="1" t="s">
        <v>106</v>
      </c>
      <c r="C16" s="6">
        <v>49951230</v>
      </c>
      <c r="E16" s="6">
        <v>858518008938</v>
      </c>
      <c r="F16" s="6"/>
      <c r="G16" s="6">
        <v>897248144679</v>
      </c>
      <c r="H16" s="6"/>
      <c r="I16" s="6">
        <f t="shared" si="0"/>
        <v>-38730135741</v>
      </c>
      <c r="J16" s="6"/>
      <c r="K16" s="6">
        <v>49951230</v>
      </c>
      <c r="L16" s="6"/>
      <c r="M16" s="6">
        <v>858518008938</v>
      </c>
      <c r="N16" s="6"/>
      <c r="O16" s="6">
        <v>904199707505</v>
      </c>
      <c r="P16" s="6"/>
      <c r="Q16" s="6">
        <f t="shared" si="1"/>
        <v>-45681698567</v>
      </c>
    </row>
    <row r="17" spans="1:17" x14ac:dyDescent="0.55000000000000004">
      <c r="A17" s="1" t="s">
        <v>41</v>
      </c>
      <c r="C17" s="6">
        <v>23336597</v>
      </c>
      <c r="E17" s="6">
        <v>264686261867</v>
      </c>
      <c r="F17" s="6"/>
      <c r="G17" s="6">
        <v>292755532407</v>
      </c>
      <c r="H17" s="6"/>
      <c r="I17" s="6">
        <f t="shared" si="0"/>
        <v>-28069270540</v>
      </c>
      <c r="J17" s="6"/>
      <c r="K17" s="6">
        <v>23336597</v>
      </c>
      <c r="L17" s="6"/>
      <c r="M17" s="6">
        <v>264686261867</v>
      </c>
      <c r="N17" s="6"/>
      <c r="O17" s="6">
        <v>295075306834</v>
      </c>
      <c r="P17" s="6"/>
      <c r="Q17" s="6">
        <f t="shared" si="1"/>
        <v>-30389044967</v>
      </c>
    </row>
    <row r="18" spans="1:17" x14ac:dyDescent="0.55000000000000004">
      <c r="A18" s="1" t="s">
        <v>158</v>
      </c>
      <c r="C18" s="6">
        <v>150945796</v>
      </c>
      <c r="E18" s="6">
        <v>1206383254850</v>
      </c>
      <c r="F18" s="6"/>
      <c r="G18" s="6">
        <v>1233391835183</v>
      </c>
      <c r="H18" s="6"/>
      <c r="I18" s="6">
        <f t="shared" si="0"/>
        <v>-27008580333</v>
      </c>
      <c r="J18" s="6"/>
      <c r="K18" s="6">
        <v>150945796</v>
      </c>
      <c r="L18" s="6"/>
      <c r="M18" s="6">
        <v>1206383254850</v>
      </c>
      <c r="N18" s="6"/>
      <c r="O18" s="6">
        <v>1275405182367</v>
      </c>
      <c r="P18" s="6"/>
      <c r="Q18" s="6">
        <f t="shared" si="1"/>
        <v>-69021927517</v>
      </c>
    </row>
    <row r="19" spans="1:17" x14ac:dyDescent="0.55000000000000004">
      <c r="A19" s="1" t="s">
        <v>146</v>
      </c>
      <c r="C19" s="6">
        <v>235866759</v>
      </c>
      <c r="E19" s="6">
        <v>919799729048</v>
      </c>
      <c r="F19" s="6"/>
      <c r="G19" s="6">
        <v>904794074534</v>
      </c>
      <c r="H19" s="6"/>
      <c r="I19" s="6">
        <f t="shared" si="0"/>
        <v>15005654514</v>
      </c>
      <c r="J19" s="6"/>
      <c r="K19" s="6">
        <v>235866759</v>
      </c>
      <c r="L19" s="6"/>
      <c r="M19" s="6">
        <v>919799729048</v>
      </c>
      <c r="N19" s="6"/>
      <c r="O19" s="6">
        <v>1245000397972</v>
      </c>
      <c r="P19" s="6"/>
      <c r="Q19" s="6">
        <f t="shared" si="1"/>
        <v>-325200668924</v>
      </c>
    </row>
    <row r="20" spans="1:17" x14ac:dyDescent="0.55000000000000004">
      <c r="A20" s="1" t="s">
        <v>123</v>
      </c>
      <c r="C20" s="6">
        <v>5327559</v>
      </c>
      <c r="E20" s="6">
        <v>175769594194</v>
      </c>
      <c r="F20" s="6"/>
      <c r="G20" s="6">
        <v>154321361097</v>
      </c>
      <c r="H20" s="6"/>
      <c r="I20" s="6">
        <f t="shared" si="0"/>
        <v>21448233097</v>
      </c>
      <c r="J20" s="6"/>
      <c r="K20" s="6">
        <v>5327559</v>
      </c>
      <c r="L20" s="6"/>
      <c r="M20" s="6">
        <v>175769594194</v>
      </c>
      <c r="N20" s="6"/>
      <c r="O20" s="6">
        <v>176934683400</v>
      </c>
      <c r="P20" s="6"/>
      <c r="Q20" s="6">
        <f t="shared" si="1"/>
        <v>-1165089206</v>
      </c>
    </row>
    <row r="21" spans="1:17" x14ac:dyDescent="0.55000000000000004">
      <c r="A21" s="1" t="s">
        <v>133</v>
      </c>
      <c r="C21" s="6">
        <v>21000000</v>
      </c>
      <c r="E21" s="6">
        <v>78865938900</v>
      </c>
      <c r="F21" s="6"/>
      <c r="G21" s="6">
        <v>73125300150</v>
      </c>
      <c r="H21" s="6"/>
      <c r="I21" s="6">
        <f t="shared" si="0"/>
        <v>5740638750</v>
      </c>
      <c r="J21" s="6"/>
      <c r="K21" s="6">
        <v>21000000</v>
      </c>
      <c r="L21" s="6"/>
      <c r="M21" s="6">
        <v>78865938900</v>
      </c>
      <c r="N21" s="6"/>
      <c r="O21" s="6">
        <v>80076691800</v>
      </c>
      <c r="P21" s="6"/>
      <c r="Q21" s="6">
        <f t="shared" si="1"/>
        <v>-1210752900</v>
      </c>
    </row>
    <row r="22" spans="1:17" x14ac:dyDescent="0.55000000000000004">
      <c r="A22" s="1" t="s">
        <v>66</v>
      </c>
      <c r="C22" s="6">
        <v>361300</v>
      </c>
      <c r="E22" s="6">
        <v>1451455574394</v>
      </c>
      <c r="F22" s="6"/>
      <c r="G22" s="6">
        <v>1411321296430</v>
      </c>
      <c r="H22" s="6"/>
      <c r="I22" s="6">
        <f t="shared" si="0"/>
        <v>40134277964</v>
      </c>
      <c r="J22" s="6"/>
      <c r="K22" s="6">
        <v>361300</v>
      </c>
      <c r="L22" s="6"/>
      <c r="M22" s="6">
        <v>1451455574394</v>
      </c>
      <c r="N22" s="6"/>
      <c r="O22" s="6">
        <v>1601905891624</v>
      </c>
      <c r="P22" s="6"/>
      <c r="Q22" s="6">
        <f t="shared" si="1"/>
        <v>-150450317230</v>
      </c>
    </row>
    <row r="23" spans="1:17" x14ac:dyDescent="0.55000000000000004">
      <c r="A23" s="1" t="s">
        <v>55</v>
      </c>
      <c r="C23" s="6">
        <v>3890102</v>
      </c>
      <c r="E23" s="6">
        <v>177377266816</v>
      </c>
      <c r="F23" s="6"/>
      <c r="G23" s="6">
        <v>175637136664</v>
      </c>
      <c r="H23" s="6"/>
      <c r="I23" s="6">
        <f t="shared" si="0"/>
        <v>1740130152</v>
      </c>
      <c r="J23" s="6"/>
      <c r="K23" s="6">
        <v>3890102</v>
      </c>
      <c r="L23" s="6"/>
      <c r="M23" s="6">
        <v>177377266816</v>
      </c>
      <c r="N23" s="6"/>
      <c r="O23" s="6">
        <v>191414316708</v>
      </c>
      <c r="P23" s="6"/>
      <c r="Q23" s="6">
        <f t="shared" si="1"/>
        <v>-14037049892</v>
      </c>
    </row>
    <row r="24" spans="1:17" x14ac:dyDescent="0.55000000000000004">
      <c r="A24" s="1" t="s">
        <v>162</v>
      </c>
      <c r="C24" s="6">
        <v>2101747</v>
      </c>
      <c r="E24" s="6">
        <v>29500091467</v>
      </c>
      <c r="F24" s="6"/>
      <c r="G24" s="6">
        <v>28768856905</v>
      </c>
      <c r="H24" s="6"/>
      <c r="I24" s="6">
        <f t="shared" si="0"/>
        <v>731234562</v>
      </c>
      <c r="J24" s="6"/>
      <c r="K24" s="6">
        <v>2101747</v>
      </c>
      <c r="L24" s="6"/>
      <c r="M24" s="6">
        <v>29500091467</v>
      </c>
      <c r="N24" s="6"/>
      <c r="O24" s="6">
        <v>32675738707</v>
      </c>
      <c r="P24" s="6"/>
      <c r="Q24" s="6">
        <f t="shared" si="1"/>
        <v>-3175647240</v>
      </c>
    </row>
    <row r="25" spans="1:17" x14ac:dyDescent="0.55000000000000004">
      <c r="A25" s="1" t="s">
        <v>169</v>
      </c>
      <c r="C25" s="6">
        <v>15218593</v>
      </c>
      <c r="E25" s="6">
        <v>1061988574489</v>
      </c>
      <c r="F25" s="6"/>
      <c r="G25" s="6">
        <v>1108129103723</v>
      </c>
      <c r="H25" s="6"/>
      <c r="I25" s="6">
        <f t="shared" si="0"/>
        <v>-46140529234</v>
      </c>
      <c r="J25" s="6"/>
      <c r="K25" s="6">
        <v>15218593</v>
      </c>
      <c r="L25" s="6"/>
      <c r="M25" s="6">
        <v>1061988574489</v>
      </c>
      <c r="N25" s="6"/>
      <c r="O25" s="6">
        <v>1205704977350</v>
      </c>
      <c r="P25" s="6"/>
      <c r="Q25" s="6">
        <f t="shared" si="1"/>
        <v>-143716402861</v>
      </c>
    </row>
    <row r="26" spans="1:17" x14ac:dyDescent="0.55000000000000004">
      <c r="A26" s="1" t="s">
        <v>38</v>
      </c>
      <c r="C26" s="6">
        <v>13718781</v>
      </c>
      <c r="E26" s="6">
        <v>147826752103</v>
      </c>
      <c r="F26" s="6"/>
      <c r="G26" s="6">
        <v>166284116726</v>
      </c>
      <c r="H26" s="6"/>
      <c r="I26" s="6">
        <f t="shared" si="0"/>
        <v>-18457364623</v>
      </c>
      <c r="J26" s="6"/>
      <c r="K26" s="6">
        <v>13718781</v>
      </c>
      <c r="L26" s="6"/>
      <c r="M26" s="6">
        <v>147826752103</v>
      </c>
      <c r="N26" s="6"/>
      <c r="O26" s="6">
        <v>171773513190</v>
      </c>
      <c r="P26" s="6"/>
      <c r="Q26" s="6">
        <f t="shared" si="1"/>
        <v>-23946761087</v>
      </c>
    </row>
    <row r="27" spans="1:17" x14ac:dyDescent="0.55000000000000004">
      <c r="A27" s="1" t="s">
        <v>104</v>
      </c>
      <c r="C27" s="6">
        <v>17439506</v>
      </c>
      <c r="E27" s="6">
        <v>69481649684</v>
      </c>
      <c r="F27" s="6"/>
      <c r="G27" s="6">
        <v>69498985425</v>
      </c>
      <c r="H27" s="6"/>
      <c r="I27" s="6">
        <f t="shared" si="0"/>
        <v>-17335741</v>
      </c>
      <c r="J27" s="6"/>
      <c r="K27" s="6">
        <v>17439506</v>
      </c>
      <c r="L27" s="6"/>
      <c r="M27" s="6">
        <v>69481649684</v>
      </c>
      <c r="N27" s="6"/>
      <c r="O27" s="6">
        <v>74647700484</v>
      </c>
      <c r="P27" s="6"/>
      <c r="Q27" s="6">
        <f t="shared" si="1"/>
        <v>-5166050800</v>
      </c>
    </row>
    <row r="28" spans="1:17" x14ac:dyDescent="0.55000000000000004">
      <c r="A28" s="1" t="s">
        <v>130</v>
      </c>
      <c r="C28" s="6">
        <v>7841567</v>
      </c>
      <c r="E28" s="6">
        <v>39442242962</v>
      </c>
      <c r="F28" s="6"/>
      <c r="G28" s="6">
        <v>46360549195</v>
      </c>
      <c r="H28" s="6"/>
      <c r="I28" s="6">
        <f t="shared" si="0"/>
        <v>-6918306233</v>
      </c>
      <c r="J28" s="6"/>
      <c r="K28" s="6">
        <v>7841567</v>
      </c>
      <c r="L28" s="6"/>
      <c r="M28" s="6">
        <v>39442242962</v>
      </c>
      <c r="N28" s="6"/>
      <c r="O28" s="6">
        <v>47948944245</v>
      </c>
      <c r="P28" s="6"/>
      <c r="Q28" s="6">
        <f t="shared" si="1"/>
        <v>-8506701283</v>
      </c>
    </row>
    <row r="29" spans="1:17" x14ac:dyDescent="0.55000000000000004">
      <c r="A29" s="1" t="s">
        <v>135</v>
      </c>
      <c r="C29" s="6">
        <v>5038077</v>
      </c>
      <c r="E29" s="6">
        <v>81331551175</v>
      </c>
      <c r="F29" s="6"/>
      <c r="G29" s="6">
        <v>84636897467</v>
      </c>
      <c r="H29" s="6"/>
      <c r="I29" s="6">
        <f t="shared" si="0"/>
        <v>-3305346292</v>
      </c>
      <c r="J29" s="6"/>
      <c r="K29" s="6">
        <v>5038077</v>
      </c>
      <c r="L29" s="6"/>
      <c r="M29" s="6">
        <v>81331551175</v>
      </c>
      <c r="N29" s="6"/>
      <c r="O29" s="6">
        <v>99510955779</v>
      </c>
      <c r="P29" s="6"/>
      <c r="Q29" s="6">
        <f t="shared" si="1"/>
        <v>-18179404604</v>
      </c>
    </row>
    <row r="30" spans="1:17" x14ac:dyDescent="0.55000000000000004">
      <c r="A30" s="1" t="s">
        <v>52</v>
      </c>
      <c r="C30" s="6">
        <v>7345812</v>
      </c>
      <c r="E30" s="6">
        <v>196791714081</v>
      </c>
      <c r="F30" s="6"/>
      <c r="G30" s="6">
        <v>208180858774</v>
      </c>
      <c r="H30" s="6"/>
      <c r="I30" s="6">
        <f t="shared" si="0"/>
        <v>-11389144693</v>
      </c>
      <c r="J30" s="6"/>
      <c r="K30" s="6">
        <v>7345812</v>
      </c>
      <c r="L30" s="6"/>
      <c r="M30" s="6">
        <v>196791714081</v>
      </c>
      <c r="N30" s="6"/>
      <c r="O30" s="6">
        <v>225635026542</v>
      </c>
      <c r="P30" s="6"/>
      <c r="Q30" s="6">
        <f t="shared" si="1"/>
        <v>-28843312461</v>
      </c>
    </row>
    <row r="31" spans="1:17" x14ac:dyDescent="0.55000000000000004">
      <c r="A31" s="1" t="s">
        <v>50</v>
      </c>
      <c r="C31" s="6">
        <v>999790</v>
      </c>
      <c r="E31" s="6">
        <v>105347172447</v>
      </c>
      <c r="F31" s="6"/>
      <c r="G31" s="6">
        <v>100377966199</v>
      </c>
      <c r="H31" s="6"/>
      <c r="I31" s="6">
        <f t="shared" si="0"/>
        <v>4969206248</v>
      </c>
      <c r="J31" s="6"/>
      <c r="K31" s="6">
        <v>999790</v>
      </c>
      <c r="L31" s="6"/>
      <c r="M31" s="6">
        <v>105347172447</v>
      </c>
      <c r="N31" s="6"/>
      <c r="O31" s="6">
        <v>128752133872</v>
      </c>
      <c r="P31" s="6"/>
      <c r="Q31" s="6">
        <f t="shared" si="1"/>
        <v>-23404961425</v>
      </c>
    </row>
    <row r="32" spans="1:17" x14ac:dyDescent="0.55000000000000004">
      <c r="A32" s="1" t="s">
        <v>178</v>
      </c>
      <c r="C32" s="6">
        <v>16226811</v>
      </c>
      <c r="E32" s="6">
        <v>56923692743</v>
      </c>
      <c r="F32" s="6"/>
      <c r="G32" s="6">
        <v>59585185886</v>
      </c>
      <c r="H32" s="6"/>
      <c r="I32" s="6">
        <f t="shared" si="0"/>
        <v>-2661493143</v>
      </c>
      <c r="J32" s="6"/>
      <c r="K32" s="6">
        <v>16226811</v>
      </c>
      <c r="L32" s="6"/>
      <c r="M32" s="6">
        <v>56923692743</v>
      </c>
      <c r="N32" s="6"/>
      <c r="O32" s="6">
        <v>70989280749</v>
      </c>
      <c r="P32" s="6"/>
      <c r="Q32" s="6">
        <f t="shared" si="1"/>
        <v>-14065588006</v>
      </c>
    </row>
    <row r="33" spans="1:17" x14ac:dyDescent="0.55000000000000004">
      <c r="A33" s="1" t="s">
        <v>63</v>
      </c>
      <c r="C33" s="6">
        <v>27666416</v>
      </c>
      <c r="E33" s="6">
        <v>259341981777</v>
      </c>
      <c r="F33" s="6"/>
      <c r="G33" s="6">
        <v>251366459538</v>
      </c>
      <c r="H33" s="6"/>
      <c r="I33" s="6">
        <f t="shared" si="0"/>
        <v>7975522239</v>
      </c>
      <c r="J33" s="6"/>
      <c r="K33" s="6">
        <v>27666416</v>
      </c>
      <c r="L33" s="6"/>
      <c r="M33" s="6">
        <v>259341981777</v>
      </c>
      <c r="N33" s="6"/>
      <c r="O33" s="6">
        <v>252466531597</v>
      </c>
      <c r="P33" s="6"/>
      <c r="Q33" s="6">
        <f t="shared" si="1"/>
        <v>6875450180</v>
      </c>
    </row>
    <row r="34" spans="1:17" x14ac:dyDescent="0.55000000000000004">
      <c r="A34" s="1" t="s">
        <v>95</v>
      </c>
      <c r="C34" s="6">
        <v>1650201451</v>
      </c>
      <c r="E34" s="6">
        <v>1858553658431</v>
      </c>
      <c r="F34" s="6"/>
      <c r="G34" s="6">
        <v>1691586576810</v>
      </c>
      <c r="H34" s="6"/>
      <c r="I34" s="6">
        <f t="shared" si="0"/>
        <v>166967081621</v>
      </c>
      <c r="J34" s="6"/>
      <c r="K34" s="6">
        <v>1650201451</v>
      </c>
      <c r="L34" s="6"/>
      <c r="M34" s="6">
        <v>1858553658431</v>
      </c>
      <c r="N34" s="6"/>
      <c r="O34" s="6">
        <v>1823274883582</v>
      </c>
      <c r="P34" s="6"/>
      <c r="Q34" s="6">
        <f t="shared" si="1"/>
        <v>35278774849</v>
      </c>
    </row>
    <row r="35" spans="1:17" x14ac:dyDescent="0.55000000000000004">
      <c r="A35" s="1" t="s">
        <v>115</v>
      </c>
      <c r="C35" s="6">
        <v>6601911</v>
      </c>
      <c r="E35" s="6">
        <v>224835691108</v>
      </c>
      <c r="F35" s="6"/>
      <c r="G35" s="6">
        <v>224573185923</v>
      </c>
      <c r="H35" s="6"/>
      <c r="I35" s="6">
        <f t="shared" si="0"/>
        <v>262505185</v>
      </c>
      <c r="J35" s="6"/>
      <c r="K35" s="6">
        <v>6601911</v>
      </c>
      <c r="L35" s="6"/>
      <c r="M35" s="6">
        <v>224835691108</v>
      </c>
      <c r="N35" s="6"/>
      <c r="O35" s="6">
        <v>244786085182</v>
      </c>
      <c r="P35" s="6"/>
      <c r="Q35" s="6">
        <f t="shared" si="1"/>
        <v>-19950394074</v>
      </c>
    </row>
    <row r="36" spans="1:17" x14ac:dyDescent="0.55000000000000004">
      <c r="A36" s="1" t="s">
        <v>83</v>
      </c>
      <c r="C36" s="6">
        <v>3300000</v>
      </c>
      <c r="E36" s="6">
        <v>44186516550</v>
      </c>
      <c r="F36" s="6"/>
      <c r="G36" s="6">
        <v>40348489500</v>
      </c>
      <c r="H36" s="6"/>
      <c r="I36" s="6">
        <f t="shared" si="0"/>
        <v>3838027050</v>
      </c>
      <c r="J36" s="6"/>
      <c r="K36" s="6">
        <v>3300000</v>
      </c>
      <c r="L36" s="6"/>
      <c r="M36" s="6">
        <v>44186516550</v>
      </c>
      <c r="N36" s="6"/>
      <c r="O36" s="6">
        <v>41627831843</v>
      </c>
      <c r="P36" s="6"/>
      <c r="Q36" s="6">
        <f t="shared" si="1"/>
        <v>2558684707</v>
      </c>
    </row>
    <row r="37" spans="1:17" x14ac:dyDescent="0.55000000000000004">
      <c r="A37" s="1" t="s">
        <v>128</v>
      </c>
      <c r="C37" s="6">
        <v>119221</v>
      </c>
      <c r="E37" s="6">
        <v>528885287011</v>
      </c>
      <c r="F37" s="6"/>
      <c r="G37" s="6">
        <v>530970453144</v>
      </c>
      <c r="H37" s="6"/>
      <c r="I37" s="6">
        <f t="shared" si="0"/>
        <v>-2085166133</v>
      </c>
      <c r="J37" s="6"/>
      <c r="K37" s="6">
        <v>119221</v>
      </c>
      <c r="L37" s="6"/>
      <c r="M37" s="6">
        <v>528885287011</v>
      </c>
      <c r="N37" s="6"/>
      <c r="O37" s="6">
        <v>615164447334</v>
      </c>
      <c r="P37" s="6"/>
      <c r="Q37" s="6">
        <f t="shared" si="1"/>
        <v>-86279160323</v>
      </c>
    </row>
    <row r="38" spans="1:17" x14ac:dyDescent="0.55000000000000004">
      <c r="A38" s="2" t="s">
        <v>272</v>
      </c>
      <c r="C38" s="6">
        <v>45</v>
      </c>
      <c r="E38" s="6">
        <v>18078145236</v>
      </c>
      <c r="F38" s="6"/>
      <c r="G38" s="6">
        <v>17531162090</v>
      </c>
      <c r="H38" s="6"/>
      <c r="I38" s="6">
        <f t="shared" si="0"/>
        <v>546983146</v>
      </c>
      <c r="J38" s="6"/>
      <c r="K38" s="6">
        <v>45</v>
      </c>
      <c r="L38" s="6"/>
      <c r="M38" s="6">
        <v>18078145236</v>
      </c>
      <c r="N38" s="6"/>
      <c r="O38" s="6">
        <v>17644500000</v>
      </c>
      <c r="P38" s="6"/>
      <c r="Q38" s="6">
        <f t="shared" si="1"/>
        <v>433645236</v>
      </c>
    </row>
    <row r="39" spans="1:17" x14ac:dyDescent="0.55000000000000004">
      <c r="A39" s="1" t="s">
        <v>117</v>
      </c>
      <c r="C39" s="6">
        <v>6470000</v>
      </c>
      <c r="E39" s="6">
        <v>192109009545</v>
      </c>
      <c r="F39" s="6"/>
      <c r="G39" s="6">
        <v>173521964430</v>
      </c>
      <c r="H39" s="6"/>
      <c r="I39" s="6">
        <f t="shared" si="0"/>
        <v>18587045115</v>
      </c>
      <c r="J39" s="6"/>
      <c r="K39" s="6">
        <v>6470000</v>
      </c>
      <c r="L39" s="6"/>
      <c r="M39" s="6">
        <v>192109009545</v>
      </c>
      <c r="N39" s="6"/>
      <c r="O39" s="6">
        <v>198733458150</v>
      </c>
      <c r="P39" s="6"/>
      <c r="Q39" s="6">
        <f t="shared" si="1"/>
        <v>-6624448605</v>
      </c>
    </row>
    <row r="40" spans="1:17" x14ac:dyDescent="0.55000000000000004">
      <c r="A40" s="1" t="s">
        <v>34</v>
      </c>
      <c r="C40" s="6">
        <v>255421848</v>
      </c>
      <c r="E40" s="6">
        <v>1158047423388</v>
      </c>
      <c r="F40" s="6"/>
      <c r="G40" s="6">
        <v>1325368899382</v>
      </c>
      <c r="H40" s="6"/>
      <c r="I40" s="6">
        <f t="shared" si="0"/>
        <v>-167321475994</v>
      </c>
      <c r="J40" s="6"/>
      <c r="K40" s="6">
        <v>255421848</v>
      </c>
      <c r="L40" s="6"/>
      <c r="M40" s="6">
        <v>1158047423388</v>
      </c>
      <c r="N40" s="6"/>
      <c r="O40" s="6">
        <v>1457397985169</v>
      </c>
      <c r="P40" s="6"/>
      <c r="Q40" s="6">
        <f t="shared" si="1"/>
        <v>-299350561781</v>
      </c>
    </row>
    <row r="41" spans="1:17" x14ac:dyDescent="0.55000000000000004">
      <c r="A41" s="1" t="s">
        <v>43</v>
      </c>
      <c r="C41" s="6">
        <v>9745544</v>
      </c>
      <c r="E41" s="6">
        <v>544150133601</v>
      </c>
      <c r="F41" s="6"/>
      <c r="G41" s="6">
        <v>538330936599</v>
      </c>
      <c r="H41" s="6"/>
      <c r="I41" s="6">
        <f t="shared" si="0"/>
        <v>5819197002</v>
      </c>
      <c r="J41" s="6"/>
      <c r="K41" s="6">
        <v>9745544</v>
      </c>
      <c r="L41" s="6"/>
      <c r="M41" s="6">
        <v>544150133601</v>
      </c>
      <c r="N41" s="6"/>
      <c r="O41" s="6">
        <v>671057143718</v>
      </c>
      <c r="P41" s="6"/>
      <c r="Q41" s="6">
        <f t="shared" si="1"/>
        <v>-126907010117</v>
      </c>
    </row>
    <row r="42" spans="1:17" x14ac:dyDescent="0.55000000000000004">
      <c r="A42" s="1" t="s">
        <v>164</v>
      </c>
      <c r="C42" s="6">
        <v>159660476</v>
      </c>
      <c r="E42" s="6">
        <v>1220483715530</v>
      </c>
      <c r="F42" s="6"/>
      <c r="G42" s="6">
        <v>1088408074305</v>
      </c>
      <c r="H42" s="6"/>
      <c r="I42" s="6">
        <f t="shared" si="0"/>
        <v>132075641225</v>
      </c>
      <c r="J42" s="6"/>
      <c r="K42" s="6">
        <v>159660476</v>
      </c>
      <c r="L42" s="6"/>
      <c r="M42" s="6">
        <v>1220483715530</v>
      </c>
      <c r="N42" s="6"/>
      <c r="O42" s="6">
        <v>1134780048057</v>
      </c>
      <c r="P42" s="6"/>
      <c r="Q42" s="6">
        <f t="shared" si="1"/>
        <v>85703667473</v>
      </c>
    </row>
    <row r="43" spans="1:17" x14ac:dyDescent="0.55000000000000004">
      <c r="A43" s="1" t="s">
        <v>40</v>
      </c>
      <c r="C43" s="6">
        <v>36648453</v>
      </c>
      <c r="E43" s="6">
        <v>102697282672</v>
      </c>
      <c r="F43" s="6"/>
      <c r="G43" s="6">
        <v>95374773336</v>
      </c>
      <c r="H43" s="6"/>
      <c r="I43" s="6">
        <f t="shared" si="0"/>
        <v>7322509336</v>
      </c>
      <c r="J43" s="6"/>
      <c r="K43" s="6">
        <v>36648453</v>
      </c>
      <c r="L43" s="6"/>
      <c r="M43" s="6">
        <v>102697282672</v>
      </c>
      <c r="N43" s="6"/>
      <c r="O43" s="6">
        <v>108380424246</v>
      </c>
      <c r="P43" s="6"/>
      <c r="Q43" s="6">
        <f t="shared" si="1"/>
        <v>-5683141574</v>
      </c>
    </row>
    <row r="44" spans="1:17" x14ac:dyDescent="0.55000000000000004">
      <c r="A44" s="1" t="s">
        <v>108</v>
      </c>
      <c r="C44" s="6">
        <v>97130985</v>
      </c>
      <c r="E44" s="6">
        <v>2130925937958</v>
      </c>
      <c r="F44" s="6"/>
      <c r="G44" s="6">
        <v>1896302012754</v>
      </c>
      <c r="H44" s="6"/>
      <c r="I44" s="6">
        <f t="shared" si="0"/>
        <v>234623925204</v>
      </c>
      <c r="J44" s="6"/>
      <c r="K44" s="6">
        <v>97130985</v>
      </c>
      <c r="L44" s="6"/>
      <c r="M44" s="6">
        <v>2130925937958</v>
      </c>
      <c r="N44" s="6"/>
      <c r="O44" s="6">
        <v>2086893986487</v>
      </c>
      <c r="P44" s="6"/>
      <c r="Q44" s="6">
        <f t="shared" si="1"/>
        <v>44031951471</v>
      </c>
    </row>
    <row r="45" spans="1:17" x14ac:dyDescent="0.55000000000000004">
      <c r="A45" s="1" t="s">
        <v>126</v>
      </c>
      <c r="C45" s="6">
        <v>59638785</v>
      </c>
      <c r="E45" s="6">
        <v>209450139631</v>
      </c>
      <c r="F45" s="6"/>
      <c r="G45" s="6">
        <v>241232327393</v>
      </c>
      <c r="H45" s="6"/>
      <c r="I45" s="6">
        <f t="shared" si="0"/>
        <v>-31782187762</v>
      </c>
      <c r="J45" s="6"/>
      <c r="K45" s="6">
        <v>59638785</v>
      </c>
      <c r="L45" s="6"/>
      <c r="M45" s="6">
        <v>209450139631</v>
      </c>
      <c r="N45" s="6"/>
      <c r="O45" s="6">
        <v>243688594739</v>
      </c>
      <c r="P45" s="6"/>
      <c r="Q45" s="6">
        <f t="shared" si="1"/>
        <v>-34238455108</v>
      </c>
    </row>
    <row r="46" spans="1:17" x14ac:dyDescent="0.55000000000000004">
      <c r="A46" s="1" t="s">
        <v>136</v>
      </c>
      <c r="C46" s="6">
        <v>62370972</v>
      </c>
      <c r="E46" s="6">
        <v>78615828460</v>
      </c>
      <c r="F46" s="6"/>
      <c r="G46" s="6">
        <v>88101807762</v>
      </c>
      <c r="H46" s="6"/>
      <c r="I46" s="6">
        <f t="shared" si="0"/>
        <v>-9485979302</v>
      </c>
      <c r="J46" s="6"/>
      <c r="K46" s="6">
        <v>62370972</v>
      </c>
      <c r="L46" s="6"/>
      <c r="M46" s="6">
        <v>78615828460</v>
      </c>
      <c r="N46" s="6"/>
      <c r="O46" s="6">
        <v>134353706840</v>
      </c>
      <c r="P46" s="6"/>
      <c r="Q46" s="6">
        <f t="shared" si="1"/>
        <v>-55737878380</v>
      </c>
    </row>
    <row r="47" spans="1:17" x14ac:dyDescent="0.55000000000000004">
      <c r="A47" s="1" t="s">
        <v>32</v>
      </c>
      <c r="C47" s="6">
        <v>9649922</v>
      </c>
      <c r="E47" s="6">
        <v>144463124759</v>
      </c>
      <c r="F47" s="6"/>
      <c r="G47" s="6">
        <v>130271489126</v>
      </c>
      <c r="H47" s="6"/>
      <c r="I47" s="6">
        <f t="shared" si="0"/>
        <v>14191635633</v>
      </c>
      <c r="J47" s="6"/>
      <c r="K47" s="6">
        <v>9649922</v>
      </c>
      <c r="L47" s="6"/>
      <c r="M47" s="6">
        <v>144463124759</v>
      </c>
      <c r="N47" s="6"/>
      <c r="O47" s="6">
        <v>134582844716</v>
      </c>
      <c r="P47" s="6"/>
      <c r="Q47" s="6">
        <f t="shared" si="1"/>
        <v>9880280043</v>
      </c>
    </row>
    <row r="48" spans="1:17" x14ac:dyDescent="0.55000000000000004">
      <c r="A48" s="1" t="s">
        <v>119</v>
      </c>
      <c r="C48" s="6">
        <v>11741531</v>
      </c>
      <c r="E48" s="6">
        <v>291091422130</v>
      </c>
      <c r="F48" s="6"/>
      <c r="G48" s="6">
        <v>256309848836</v>
      </c>
      <c r="H48" s="6"/>
      <c r="I48" s="6">
        <f t="shared" si="0"/>
        <v>34781573294</v>
      </c>
      <c r="J48" s="6"/>
      <c r="K48" s="6">
        <v>11741531</v>
      </c>
      <c r="L48" s="6"/>
      <c r="M48" s="6">
        <v>291091422130</v>
      </c>
      <c r="N48" s="6"/>
      <c r="O48" s="6">
        <v>263546283548</v>
      </c>
      <c r="P48" s="6"/>
      <c r="Q48" s="6">
        <f t="shared" si="1"/>
        <v>27545138582</v>
      </c>
    </row>
    <row r="49" spans="1:17" x14ac:dyDescent="0.55000000000000004">
      <c r="A49" s="1" t="s">
        <v>97</v>
      </c>
      <c r="C49" s="6">
        <v>5315146</v>
      </c>
      <c r="E49" s="6">
        <v>133778748714</v>
      </c>
      <c r="F49" s="6"/>
      <c r="G49" s="6">
        <v>138692423134</v>
      </c>
      <c r="H49" s="6"/>
      <c r="I49" s="6">
        <f t="shared" si="0"/>
        <v>-4913674420</v>
      </c>
      <c r="J49" s="6"/>
      <c r="K49" s="6">
        <v>5315146</v>
      </c>
      <c r="L49" s="6"/>
      <c r="M49" s="6">
        <v>133778748714</v>
      </c>
      <c r="N49" s="6"/>
      <c r="O49" s="6">
        <v>149153794482</v>
      </c>
      <c r="P49" s="6"/>
      <c r="Q49" s="6">
        <f t="shared" si="1"/>
        <v>-15375045768</v>
      </c>
    </row>
    <row r="50" spans="1:17" x14ac:dyDescent="0.55000000000000004">
      <c r="A50" s="1" t="s">
        <v>137</v>
      </c>
      <c r="C50" s="6">
        <v>3415695</v>
      </c>
      <c r="E50" s="6">
        <v>11133423524</v>
      </c>
      <c r="F50" s="6"/>
      <c r="G50" s="6">
        <v>11584690844</v>
      </c>
      <c r="H50" s="6"/>
      <c r="I50" s="6">
        <f t="shared" si="0"/>
        <v>-451267320</v>
      </c>
      <c r="J50" s="6"/>
      <c r="K50" s="6">
        <v>3415695</v>
      </c>
      <c r="L50" s="6"/>
      <c r="M50" s="6">
        <v>11133423524</v>
      </c>
      <c r="N50" s="6"/>
      <c r="O50" s="6">
        <v>15349699979</v>
      </c>
      <c r="P50" s="6"/>
      <c r="Q50" s="6">
        <f t="shared" si="1"/>
        <v>-4216276455</v>
      </c>
    </row>
    <row r="51" spans="1:17" x14ac:dyDescent="0.55000000000000004">
      <c r="A51" s="1" t="s">
        <v>154</v>
      </c>
      <c r="C51" s="6">
        <v>47100253</v>
      </c>
      <c r="E51" s="6">
        <v>1538505413414</v>
      </c>
      <c r="F51" s="6"/>
      <c r="G51" s="6">
        <v>1422733720624</v>
      </c>
      <c r="H51" s="6"/>
      <c r="I51" s="6">
        <f t="shared" si="0"/>
        <v>115771692790</v>
      </c>
      <c r="J51" s="6"/>
      <c r="K51" s="6">
        <v>47100253</v>
      </c>
      <c r="L51" s="6"/>
      <c r="M51" s="6">
        <v>1538505413414</v>
      </c>
      <c r="N51" s="6"/>
      <c r="O51" s="6">
        <v>1664613568329</v>
      </c>
      <c r="P51" s="6"/>
      <c r="Q51" s="6">
        <f t="shared" si="1"/>
        <v>-126108154915</v>
      </c>
    </row>
    <row r="52" spans="1:17" x14ac:dyDescent="0.55000000000000004">
      <c r="A52" s="1" t="s">
        <v>36</v>
      </c>
      <c r="C52" s="6">
        <v>40133393</v>
      </c>
      <c r="E52" s="6">
        <v>335114634217</v>
      </c>
      <c r="F52" s="6"/>
      <c r="G52" s="6">
        <v>384583937364</v>
      </c>
      <c r="H52" s="6"/>
      <c r="I52" s="6">
        <f t="shared" si="0"/>
        <v>-49469303147</v>
      </c>
      <c r="J52" s="6"/>
      <c r="K52" s="6">
        <v>40133393</v>
      </c>
      <c r="L52" s="6"/>
      <c r="M52" s="6">
        <v>335114634217</v>
      </c>
      <c r="N52" s="6"/>
      <c r="O52" s="6">
        <v>429664834603</v>
      </c>
      <c r="P52" s="6"/>
      <c r="Q52" s="6">
        <f t="shared" si="1"/>
        <v>-94550200386</v>
      </c>
    </row>
    <row r="53" spans="1:17" x14ac:dyDescent="0.55000000000000004">
      <c r="A53" s="1" t="s">
        <v>176</v>
      </c>
      <c r="C53" s="6">
        <v>2639418</v>
      </c>
      <c r="E53" s="6">
        <v>42031889675</v>
      </c>
      <c r="F53" s="6"/>
      <c r="G53" s="6">
        <v>41008641425</v>
      </c>
      <c r="H53" s="6"/>
      <c r="I53" s="6">
        <f t="shared" si="0"/>
        <v>1023248250</v>
      </c>
      <c r="J53" s="6"/>
      <c r="K53" s="6">
        <v>2639418</v>
      </c>
      <c r="L53" s="6"/>
      <c r="M53" s="6">
        <v>42031889675</v>
      </c>
      <c r="N53" s="6"/>
      <c r="O53" s="6">
        <v>60634018127</v>
      </c>
      <c r="P53" s="6"/>
      <c r="Q53" s="6">
        <f t="shared" si="1"/>
        <v>-18602128452</v>
      </c>
    </row>
    <row r="54" spans="1:17" x14ac:dyDescent="0.55000000000000004">
      <c r="A54" s="1" t="s">
        <v>150</v>
      </c>
      <c r="C54" s="6">
        <v>24204616</v>
      </c>
      <c r="E54" s="6">
        <v>190319334410</v>
      </c>
      <c r="F54" s="6"/>
      <c r="G54" s="6">
        <v>201146603750</v>
      </c>
      <c r="H54" s="6"/>
      <c r="I54" s="6">
        <f t="shared" si="0"/>
        <v>-10827269340</v>
      </c>
      <c r="J54" s="6"/>
      <c r="K54" s="6">
        <v>24204616</v>
      </c>
      <c r="L54" s="6"/>
      <c r="M54" s="6">
        <v>190319334410</v>
      </c>
      <c r="N54" s="6"/>
      <c r="O54" s="6">
        <v>279102943054</v>
      </c>
      <c r="P54" s="6"/>
      <c r="Q54" s="6">
        <f t="shared" si="1"/>
        <v>-88783608644</v>
      </c>
    </row>
    <row r="55" spans="1:17" x14ac:dyDescent="0.55000000000000004">
      <c r="A55" s="1" t="s">
        <v>53</v>
      </c>
      <c r="C55" s="6">
        <v>2503858</v>
      </c>
      <c r="E55" s="6">
        <v>412545127442</v>
      </c>
      <c r="F55" s="6"/>
      <c r="G55" s="6">
        <v>400629109235</v>
      </c>
      <c r="H55" s="6"/>
      <c r="I55" s="6">
        <f t="shared" si="0"/>
        <v>11916018207</v>
      </c>
      <c r="J55" s="6"/>
      <c r="K55" s="6">
        <v>2503858</v>
      </c>
      <c r="L55" s="6"/>
      <c r="M55" s="6">
        <v>412545127442</v>
      </c>
      <c r="N55" s="6"/>
      <c r="O55" s="6">
        <v>433900405145</v>
      </c>
      <c r="P55" s="6"/>
      <c r="Q55" s="6">
        <f t="shared" si="1"/>
        <v>-21355277703</v>
      </c>
    </row>
    <row r="56" spans="1:17" x14ac:dyDescent="0.55000000000000004">
      <c r="A56" s="1" t="s">
        <v>87</v>
      </c>
      <c r="C56" s="6">
        <v>5779305</v>
      </c>
      <c r="E56" s="6">
        <v>88184493376</v>
      </c>
      <c r="F56" s="6"/>
      <c r="G56" s="6">
        <v>87092958930</v>
      </c>
      <c r="H56" s="6"/>
      <c r="I56" s="6">
        <f t="shared" si="0"/>
        <v>1091534446</v>
      </c>
      <c r="J56" s="6"/>
      <c r="K56" s="6">
        <v>5779305</v>
      </c>
      <c r="L56" s="6"/>
      <c r="M56" s="6">
        <v>88184493376</v>
      </c>
      <c r="N56" s="6"/>
      <c r="O56" s="6">
        <v>130122395763</v>
      </c>
      <c r="P56" s="6"/>
      <c r="Q56" s="6">
        <f t="shared" si="1"/>
        <v>-41937902387</v>
      </c>
    </row>
    <row r="57" spans="1:17" x14ac:dyDescent="0.55000000000000004">
      <c r="A57" s="1" t="s">
        <v>75</v>
      </c>
      <c r="C57" s="6">
        <v>139553000</v>
      </c>
      <c r="E57" s="6">
        <v>451958425139</v>
      </c>
      <c r="F57" s="6"/>
      <c r="G57" s="6">
        <v>412699912458</v>
      </c>
      <c r="H57" s="6"/>
      <c r="I57" s="6">
        <f t="shared" si="0"/>
        <v>39258512681</v>
      </c>
      <c r="J57" s="6"/>
      <c r="K57" s="6">
        <v>139553000</v>
      </c>
      <c r="L57" s="6"/>
      <c r="M57" s="6">
        <v>451958425139</v>
      </c>
      <c r="N57" s="6"/>
      <c r="O57" s="6">
        <v>482061242283</v>
      </c>
      <c r="P57" s="6"/>
      <c r="Q57" s="6">
        <f t="shared" si="1"/>
        <v>-30102817144</v>
      </c>
    </row>
    <row r="58" spans="1:17" x14ac:dyDescent="0.55000000000000004">
      <c r="A58" s="1" t="s">
        <v>153</v>
      </c>
      <c r="C58" s="6">
        <v>48600000</v>
      </c>
      <c r="E58" s="6">
        <v>81983478510</v>
      </c>
      <c r="F58" s="6"/>
      <c r="G58" s="6">
        <v>75268273140</v>
      </c>
      <c r="H58" s="6"/>
      <c r="I58" s="6">
        <f t="shared" si="0"/>
        <v>6715205370</v>
      </c>
      <c r="J58" s="6"/>
      <c r="K58" s="6">
        <v>48600000</v>
      </c>
      <c r="L58" s="6"/>
      <c r="M58" s="6">
        <v>81983478510</v>
      </c>
      <c r="N58" s="6"/>
      <c r="O58" s="6">
        <v>73722326576</v>
      </c>
      <c r="P58" s="6"/>
      <c r="Q58" s="6">
        <f t="shared" si="1"/>
        <v>8261151934</v>
      </c>
    </row>
    <row r="59" spans="1:17" x14ac:dyDescent="0.55000000000000004">
      <c r="A59" s="1" t="s">
        <v>59</v>
      </c>
      <c r="C59" s="6">
        <v>16189409</v>
      </c>
      <c r="E59" s="6">
        <v>350829187958</v>
      </c>
      <c r="F59" s="6"/>
      <c r="G59" s="6">
        <v>297239224843</v>
      </c>
      <c r="H59" s="6"/>
      <c r="I59" s="6">
        <f t="shared" si="0"/>
        <v>53589963115</v>
      </c>
      <c r="J59" s="6"/>
      <c r="K59" s="6">
        <v>16189409</v>
      </c>
      <c r="L59" s="6"/>
      <c r="M59" s="6">
        <v>350829187958</v>
      </c>
      <c r="N59" s="6"/>
      <c r="O59" s="6">
        <v>429685289839</v>
      </c>
      <c r="P59" s="6"/>
      <c r="Q59" s="6">
        <f t="shared" si="1"/>
        <v>-78856101881</v>
      </c>
    </row>
    <row r="60" spans="1:17" x14ac:dyDescent="0.55000000000000004">
      <c r="A60" s="1" t="s">
        <v>118</v>
      </c>
      <c r="C60" s="6">
        <v>3083596</v>
      </c>
      <c r="E60" s="6">
        <v>150258486558</v>
      </c>
      <c r="F60" s="6"/>
      <c r="G60" s="6">
        <v>128372611527</v>
      </c>
      <c r="H60" s="6"/>
      <c r="I60" s="6">
        <f t="shared" si="0"/>
        <v>21885875031</v>
      </c>
      <c r="J60" s="6"/>
      <c r="K60" s="6">
        <v>3083596</v>
      </c>
      <c r="L60" s="6"/>
      <c r="M60" s="6">
        <v>150258486558</v>
      </c>
      <c r="N60" s="6"/>
      <c r="O60" s="6">
        <v>168619325695</v>
      </c>
      <c r="P60" s="6"/>
      <c r="Q60" s="6">
        <f t="shared" si="1"/>
        <v>-18360839137</v>
      </c>
    </row>
    <row r="61" spans="1:17" x14ac:dyDescent="0.55000000000000004">
      <c r="A61" s="1" t="s">
        <v>144</v>
      </c>
      <c r="C61" s="6">
        <v>346399418</v>
      </c>
      <c r="E61" s="6">
        <v>1026128257559</v>
      </c>
      <c r="F61" s="6"/>
      <c r="G61" s="6">
        <v>1125297699900</v>
      </c>
      <c r="H61" s="6"/>
      <c r="I61" s="6">
        <f t="shared" si="0"/>
        <v>-99169442341</v>
      </c>
      <c r="J61" s="6"/>
      <c r="K61" s="6">
        <v>346399418</v>
      </c>
      <c r="L61" s="6"/>
      <c r="M61" s="6">
        <v>1026128257559</v>
      </c>
      <c r="N61" s="6"/>
      <c r="O61" s="6">
        <v>1349806298534</v>
      </c>
      <c r="P61" s="6"/>
      <c r="Q61" s="6">
        <f t="shared" si="1"/>
        <v>-323678040975</v>
      </c>
    </row>
    <row r="62" spans="1:17" x14ac:dyDescent="0.55000000000000004">
      <c r="A62" s="1" t="s">
        <v>48</v>
      </c>
      <c r="C62" s="6">
        <v>2186978</v>
      </c>
      <c r="E62" s="6">
        <v>381748338446</v>
      </c>
      <c r="F62" s="6"/>
      <c r="G62" s="6">
        <v>352026232795</v>
      </c>
      <c r="H62" s="6"/>
      <c r="I62" s="6">
        <f t="shared" si="0"/>
        <v>29722105651</v>
      </c>
      <c r="J62" s="6"/>
      <c r="K62" s="6">
        <v>2186978</v>
      </c>
      <c r="L62" s="6"/>
      <c r="M62" s="6">
        <v>381748338446</v>
      </c>
      <c r="N62" s="6"/>
      <c r="O62" s="6">
        <v>393139917621</v>
      </c>
      <c r="P62" s="6"/>
      <c r="Q62" s="6">
        <f t="shared" si="1"/>
        <v>-11391579175</v>
      </c>
    </row>
    <row r="63" spans="1:17" x14ac:dyDescent="0.55000000000000004">
      <c r="A63" s="1" t="s">
        <v>30</v>
      </c>
      <c r="C63" s="6">
        <v>26704196</v>
      </c>
      <c r="E63" s="6">
        <v>70238879765</v>
      </c>
      <c r="F63" s="6"/>
      <c r="G63" s="6">
        <v>82263903398</v>
      </c>
      <c r="H63" s="6"/>
      <c r="I63" s="6">
        <f t="shared" si="0"/>
        <v>-12025023633</v>
      </c>
      <c r="J63" s="6"/>
      <c r="K63" s="6">
        <v>26704196</v>
      </c>
      <c r="L63" s="6"/>
      <c r="M63" s="6">
        <v>70238879765</v>
      </c>
      <c r="N63" s="6"/>
      <c r="O63" s="6">
        <v>69761064262</v>
      </c>
      <c r="P63" s="6"/>
      <c r="Q63" s="6">
        <f t="shared" si="1"/>
        <v>477815503</v>
      </c>
    </row>
    <row r="64" spans="1:17" x14ac:dyDescent="0.55000000000000004">
      <c r="A64" s="1" t="s">
        <v>26</v>
      </c>
      <c r="C64" s="6">
        <v>57363734</v>
      </c>
      <c r="E64" s="6">
        <v>170497035150</v>
      </c>
      <c r="F64" s="6"/>
      <c r="G64" s="6">
        <v>162342829121</v>
      </c>
      <c r="H64" s="6"/>
      <c r="I64" s="6">
        <f t="shared" si="0"/>
        <v>8154206029</v>
      </c>
      <c r="J64" s="6"/>
      <c r="K64" s="6">
        <v>57363734</v>
      </c>
      <c r="L64" s="6"/>
      <c r="M64" s="6">
        <v>170497035150</v>
      </c>
      <c r="N64" s="6"/>
      <c r="O64" s="6">
        <v>171637483545</v>
      </c>
      <c r="P64" s="6"/>
      <c r="Q64" s="6">
        <f t="shared" si="1"/>
        <v>-1140448395</v>
      </c>
    </row>
    <row r="65" spans="1:17" x14ac:dyDescent="0.55000000000000004">
      <c r="A65" s="1" t="s">
        <v>110</v>
      </c>
      <c r="C65" s="6">
        <v>3072902</v>
      </c>
      <c r="E65" s="6">
        <v>84093639957</v>
      </c>
      <c r="F65" s="6"/>
      <c r="G65" s="6">
        <v>68820548791</v>
      </c>
      <c r="H65" s="6"/>
      <c r="I65" s="6">
        <f t="shared" si="0"/>
        <v>15273091166</v>
      </c>
      <c r="J65" s="6"/>
      <c r="K65" s="6">
        <v>3072902</v>
      </c>
      <c r="L65" s="6"/>
      <c r="M65" s="6">
        <v>84093639957</v>
      </c>
      <c r="N65" s="6"/>
      <c r="O65" s="6">
        <v>92035647442</v>
      </c>
      <c r="P65" s="6"/>
      <c r="Q65" s="6">
        <f t="shared" si="1"/>
        <v>-7942007485</v>
      </c>
    </row>
    <row r="66" spans="1:17" x14ac:dyDescent="0.55000000000000004">
      <c r="A66" s="1" t="s">
        <v>142</v>
      </c>
      <c r="C66" s="6">
        <v>16680623</v>
      </c>
      <c r="E66" s="6">
        <v>78496221169</v>
      </c>
      <c r="F66" s="6"/>
      <c r="G66" s="6">
        <v>73190181715</v>
      </c>
      <c r="H66" s="6"/>
      <c r="I66" s="6">
        <f t="shared" si="0"/>
        <v>5306039454</v>
      </c>
      <c r="J66" s="6"/>
      <c r="K66" s="6">
        <v>16680623</v>
      </c>
      <c r="L66" s="6"/>
      <c r="M66" s="6">
        <v>78496221169</v>
      </c>
      <c r="N66" s="6"/>
      <c r="O66" s="6">
        <v>95177082702</v>
      </c>
      <c r="P66" s="6"/>
      <c r="Q66" s="6">
        <f t="shared" si="1"/>
        <v>-16680861533</v>
      </c>
    </row>
    <row r="67" spans="1:17" x14ac:dyDescent="0.55000000000000004">
      <c r="A67" s="1" t="s">
        <v>91</v>
      </c>
      <c r="C67" s="6">
        <v>13359573</v>
      </c>
      <c r="E67" s="6">
        <v>97210211517</v>
      </c>
      <c r="F67" s="6"/>
      <c r="G67" s="6">
        <v>84328530483</v>
      </c>
      <c r="H67" s="6"/>
      <c r="I67" s="6">
        <f t="shared" si="0"/>
        <v>12881681034</v>
      </c>
      <c r="J67" s="6"/>
      <c r="K67" s="6">
        <v>13359573</v>
      </c>
      <c r="L67" s="6"/>
      <c r="M67" s="6">
        <v>97210211517</v>
      </c>
      <c r="N67" s="6"/>
      <c r="O67" s="6">
        <v>100264630731</v>
      </c>
      <c r="P67" s="6"/>
      <c r="Q67" s="6">
        <f t="shared" si="1"/>
        <v>-3054419214</v>
      </c>
    </row>
    <row r="68" spans="1:17" x14ac:dyDescent="0.55000000000000004">
      <c r="A68" s="1" t="s">
        <v>148</v>
      </c>
      <c r="C68" s="6">
        <v>615648882</v>
      </c>
      <c r="E68" s="6">
        <v>2937531701530</v>
      </c>
      <c r="F68" s="6"/>
      <c r="G68" s="6">
        <v>2875109152872</v>
      </c>
      <c r="H68" s="6"/>
      <c r="I68" s="6">
        <f t="shared" si="0"/>
        <v>62422548658</v>
      </c>
      <c r="J68" s="6"/>
      <c r="K68" s="6">
        <v>615648882</v>
      </c>
      <c r="L68" s="6"/>
      <c r="M68" s="6">
        <v>2937531701530</v>
      </c>
      <c r="N68" s="6"/>
      <c r="O68" s="6">
        <v>3102767859858</v>
      </c>
      <c r="P68" s="6"/>
      <c r="Q68" s="6">
        <f t="shared" si="1"/>
        <v>-165236158328</v>
      </c>
    </row>
    <row r="69" spans="1:17" x14ac:dyDescent="0.55000000000000004">
      <c r="A69" s="1" t="s">
        <v>166</v>
      </c>
      <c r="C69" s="6">
        <v>2140332</v>
      </c>
      <c r="E69" s="6">
        <v>8450815381</v>
      </c>
      <c r="F69" s="6"/>
      <c r="G69" s="6">
        <v>8089123887</v>
      </c>
      <c r="H69" s="6"/>
      <c r="I69" s="6">
        <f t="shared" si="0"/>
        <v>361691494</v>
      </c>
      <c r="J69" s="6"/>
      <c r="K69" s="6">
        <v>2140332</v>
      </c>
      <c r="L69" s="6"/>
      <c r="M69" s="6">
        <v>8450815381</v>
      </c>
      <c r="N69" s="6"/>
      <c r="O69" s="6">
        <v>9729334721</v>
      </c>
      <c r="P69" s="6"/>
      <c r="Q69" s="6">
        <f t="shared" si="1"/>
        <v>-1278519340</v>
      </c>
    </row>
    <row r="70" spans="1:17" x14ac:dyDescent="0.55000000000000004">
      <c r="A70" s="1" t="s">
        <v>69</v>
      </c>
      <c r="C70" s="6">
        <v>25100</v>
      </c>
      <c r="E70" s="6">
        <v>101169625392</v>
      </c>
      <c r="F70" s="6"/>
      <c r="G70" s="6">
        <v>98014889348</v>
      </c>
      <c r="H70" s="6"/>
      <c r="I70" s="6">
        <f t="shared" si="0"/>
        <v>3154736044</v>
      </c>
      <c r="J70" s="6"/>
      <c r="K70" s="6">
        <v>25100</v>
      </c>
      <c r="L70" s="6"/>
      <c r="M70" s="6">
        <v>101169625392</v>
      </c>
      <c r="N70" s="6"/>
      <c r="O70" s="6">
        <v>111625523262</v>
      </c>
      <c r="P70" s="6"/>
      <c r="Q70" s="6">
        <f t="shared" si="1"/>
        <v>-10455897870</v>
      </c>
    </row>
    <row r="71" spans="1:17" x14ac:dyDescent="0.55000000000000004">
      <c r="A71" s="1" t="s">
        <v>24</v>
      </c>
      <c r="C71" s="6">
        <v>91811648</v>
      </c>
      <c r="E71" s="6">
        <v>174134323468</v>
      </c>
      <c r="F71" s="6"/>
      <c r="G71" s="6">
        <v>171552203668</v>
      </c>
      <c r="H71" s="6"/>
      <c r="I71" s="6">
        <f t="shared" si="0"/>
        <v>2582119800</v>
      </c>
      <c r="J71" s="6"/>
      <c r="K71" s="6">
        <v>91811648</v>
      </c>
      <c r="L71" s="6"/>
      <c r="M71" s="6">
        <v>174134323468</v>
      </c>
      <c r="N71" s="6"/>
      <c r="O71" s="6">
        <v>195055693022</v>
      </c>
      <c r="P71" s="6"/>
      <c r="Q71" s="6">
        <f t="shared" si="1"/>
        <v>-20921369554</v>
      </c>
    </row>
    <row r="72" spans="1:17" x14ac:dyDescent="0.55000000000000004">
      <c r="A72" s="1" t="s">
        <v>81</v>
      </c>
      <c r="C72" s="6">
        <v>21644108</v>
      </c>
      <c r="E72" s="6">
        <v>417827622324</v>
      </c>
      <c r="F72" s="6"/>
      <c r="G72" s="6">
        <v>358015017275</v>
      </c>
      <c r="H72" s="6"/>
      <c r="I72" s="6">
        <f t="shared" si="0"/>
        <v>59812605049</v>
      </c>
      <c r="J72" s="6"/>
      <c r="K72" s="6">
        <v>21644108</v>
      </c>
      <c r="L72" s="6"/>
      <c r="M72" s="6">
        <v>417827622324</v>
      </c>
      <c r="N72" s="6"/>
      <c r="O72" s="6">
        <v>457200668094</v>
      </c>
      <c r="P72" s="6"/>
      <c r="Q72" s="6">
        <f t="shared" si="1"/>
        <v>-39373045770</v>
      </c>
    </row>
    <row r="73" spans="1:17" x14ac:dyDescent="0.55000000000000004">
      <c r="A73" s="1" t="s">
        <v>73</v>
      </c>
      <c r="C73" s="6">
        <v>15857396</v>
      </c>
      <c r="E73" s="6">
        <v>29981310627</v>
      </c>
      <c r="F73" s="6"/>
      <c r="G73" s="6">
        <v>44688231139</v>
      </c>
      <c r="H73" s="6"/>
      <c r="I73" s="6">
        <f t="shared" ref="I73:I99" si="2">E73-G73</f>
        <v>-14706920512</v>
      </c>
      <c r="J73" s="6"/>
      <c r="K73" s="6">
        <v>15857396</v>
      </c>
      <c r="L73" s="6"/>
      <c r="M73" s="6">
        <v>29981310627</v>
      </c>
      <c r="N73" s="6"/>
      <c r="O73" s="6">
        <v>17680996540</v>
      </c>
      <c r="P73" s="6"/>
      <c r="Q73" s="6">
        <f t="shared" ref="Q73:Q99" si="3">M73-O73</f>
        <v>12300314087</v>
      </c>
    </row>
    <row r="74" spans="1:17" x14ac:dyDescent="0.55000000000000004">
      <c r="A74" s="1" t="s">
        <v>111</v>
      </c>
      <c r="C74" s="6">
        <v>6118000</v>
      </c>
      <c r="E74" s="6">
        <v>240466380966</v>
      </c>
      <c r="F74" s="6"/>
      <c r="G74" s="6">
        <v>229093792893</v>
      </c>
      <c r="H74" s="6"/>
      <c r="I74" s="6">
        <f t="shared" si="2"/>
        <v>11372588073</v>
      </c>
      <c r="J74" s="6"/>
      <c r="K74" s="6">
        <v>6118000</v>
      </c>
      <c r="L74" s="6"/>
      <c r="M74" s="6">
        <v>240466380966</v>
      </c>
      <c r="N74" s="6"/>
      <c r="O74" s="6">
        <v>313141475871</v>
      </c>
      <c r="P74" s="6"/>
      <c r="Q74" s="6">
        <f t="shared" si="3"/>
        <v>-72675094905</v>
      </c>
    </row>
    <row r="75" spans="1:17" x14ac:dyDescent="0.55000000000000004">
      <c r="A75" s="1" t="s">
        <v>171</v>
      </c>
      <c r="C75" s="6">
        <v>55256136</v>
      </c>
      <c r="E75" s="6">
        <v>248766022456</v>
      </c>
      <c r="F75" s="6"/>
      <c r="G75" s="6">
        <v>259806422216</v>
      </c>
      <c r="H75" s="6"/>
      <c r="I75" s="6">
        <f t="shared" si="2"/>
        <v>-11040399760</v>
      </c>
      <c r="J75" s="6"/>
      <c r="K75" s="6">
        <v>55256136</v>
      </c>
      <c r="L75" s="6"/>
      <c r="M75" s="6">
        <v>248766022456</v>
      </c>
      <c r="N75" s="6"/>
      <c r="O75" s="6">
        <v>267715962343</v>
      </c>
      <c r="P75" s="6"/>
      <c r="Q75" s="6">
        <f t="shared" si="3"/>
        <v>-18949939887</v>
      </c>
    </row>
    <row r="76" spans="1:17" x14ac:dyDescent="0.55000000000000004">
      <c r="A76" s="1" t="s">
        <v>71</v>
      </c>
      <c r="C76" s="6">
        <v>17408214</v>
      </c>
      <c r="E76" s="6">
        <v>125977743722</v>
      </c>
      <c r="F76" s="6"/>
      <c r="G76" s="6">
        <v>175295953833</v>
      </c>
      <c r="H76" s="6"/>
      <c r="I76" s="6">
        <f t="shared" si="2"/>
        <v>-49318210111</v>
      </c>
      <c r="J76" s="6"/>
      <c r="K76" s="6">
        <v>17408214</v>
      </c>
      <c r="L76" s="6"/>
      <c r="M76" s="6">
        <v>125977743722</v>
      </c>
      <c r="N76" s="6"/>
      <c r="O76" s="6">
        <v>76126119822</v>
      </c>
      <c r="P76" s="6"/>
      <c r="Q76" s="6">
        <f t="shared" si="3"/>
        <v>49851623900</v>
      </c>
    </row>
    <row r="77" spans="1:17" x14ac:dyDescent="0.55000000000000004">
      <c r="A77" s="1" t="s">
        <v>163</v>
      </c>
      <c r="C77" s="6">
        <v>108164141</v>
      </c>
      <c r="E77" s="6">
        <v>335571681370</v>
      </c>
      <c r="F77" s="6"/>
      <c r="G77" s="6">
        <v>412341364324</v>
      </c>
      <c r="H77" s="6"/>
      <c r="I77" s="6">
        <f t="shared" si="2"/>
        <v>-76769682954</v>
      </c>
      <c r="J77" s="6"/>
      <c r="K77" s="6">
        <v>108164141</v>
      </c>
      <c r="L77" s="6"/>
      <c r="M77" s="6">
        <v>335571681370</v>
      </c>
      <c r="N77" s="6"/>
      <c r="O77" s="6">
        <v>476160954455</v>
      </c>
      <c r="P77" s="6"/>
      <c r="Q77" s="6">
        <f t="shared" si="3"/>
        <v>-140589273085</v>
      </c>
    </row>
    <row r="78" spans="1:17" x14ac:dyDescent="0.55000000000000004">
      <c r="A78" s="1" t="s">
        <v>61</v>
      </c>
      <c r="C78" s="6">
        <v>101377822</v>
      </c>
      <c r="E78" s="6">
        <v>654027309494</v>
      </c>
      <c r="F78" s="6"/>
      <c r="G78" s="6">
        <v>580421591679</v>
      </c>
      <c r="H78" s="6"/>
      <c r="I78" s="6">
        <f t="shared" si="2"/>
        <v>73605717815</v>
      </c>
      <c r="J78" s="6"/>
      <c r="K78" s="6">
        <v>101377822</v>
      </c>
      <c r="L78" s="6"/>
      <c r="M78" s="6">
        <v>654027309494</v>
      </c>
      <c r="N78" s="6"/>
      <c r="O78" s="6">
        <v>590539296422</v>
      </c>
      <c r="P78" s="6"/>
      <c r="Q78" s="6">
        <f t="shared" si="3"/>
        <v>63488013072</v>
      </c>
    </row>
    <row r="79" spans="1:17" x14ac:dyDescent="0.55000000000000004">
      <c r="A79" s="1" t="s">
        <v>132</v>
      </c>
      <c r="C79" s="6">
        <v>89707193</v>
      </c>
      <c r="E79" s="6">
        <v>227570606634</v>
      </c>
      <c r="F79" s="6"/>
      <c r="G79" s="6">
        <v>221417639605</v>
      </c>
      <c r="H79" s="6"/>
      <c r="I79" s="6">
        <f t="shared" si="2"/>
        <v>6152967029</v>
      </c>
      <c r="J79" s="6"/>
      <c r="K79" s="6">
        <v>89707193</v>
      </c>
      <c r="L79" s="6"/>
      <c r="M79" s="6">
        <v>227570606634</v>
      </c>
      <c r="N79" s="6"/>
      <c r="O79" s="6">
        <v>261188991705</v>
      </c>
      <c r="P79" s="6"/>
      <c r="Q79" s="6">
        <f t="shared" si="3"/>
        <v>-33618385071</v>
      </c>
    </row>
    <row r="80" spans="1:17" x14ac:dyDescent="0.55000000000000004">
      <c r="A80" s="1" t="s">
        <v>141</v>
      </c>
      <c r="C80" s="6">
        <v>1721275</v>
      </c>
      <c r="E80" s="6">
        <v>27770072305</v>
      </c>
      <c r="F80" s="6"/>
      <c r="G80" s="6">
        <v>27975396314</v>
      </c>
      <c r="H80" s="6"/>
      <c r="I80" s="6">
        <f t="shared" si="2"/>
        <v>-205324009</v>
      </c>
      <c r="J80" s="6"/>
      <c r="K80" s="6">
        <v>1721275</v>
      </c>
      <c r="L80" s="6"/>
      <c r="M80" s="6">
        <v>27770072305</v>
      </c>
      <c r="N80" s="6"/>
      <c r="O80" s="6">
        <v>29104678367</v>
      </c>
      <c r="P80" s="6"/>
      <c r="Q80" s="6">
        <f t="shared" si="3"/>
        <v>-1334606062</v>
      </c>
    </row>
    <row r="81" spans="1:17" x14ac:dyDescent="0.55000000000000004">
      <c r="A81" s="1" t="s">
        <v>28</v>
      </c>
      <c r="C81" s="6">
        <v>31125000</v>
      </c>
      <c r="E81" s="6">
        <v>86012661375</v>
      </c>
      <c r="F81" s="6"/>
      <c r="G81" s="6">
        <v>85857962343</v>
      </c>
      <c r="H81" s="6"/>
      <c r="I81" s="6">
        <f t="shared" si="2"/>
        <v>154699032</v>
      </c>
      <c r="J81" s="6"/>
      <c r="K81" s="6">
        <v>31125000</v>
      </c>
      <c r="L81" s="6"/>
      <c r="M81" s="6">
        <v>86012661375</v>
      </c>
      <c r="N81" s="6"/>
      <c r="O81" s="6">
        <v>95789640150</v>
      </c>
      <c r="P81" s="6"/>
      <c r="Q81" s="6">
        <f t="shared" si="3"/>
        <v>-9776978775</v>
      </c>
    </row>
    <row r="82" spans="1:17" x14ac:dyDescent="0.55000000000000004">
      <c r="A82" s="1" t="s">
        <v>70</v>
      </c>
      <c r="C82" s="6">
        <v>59238540</v>
      </c>
      <c r="E82" s="6">
        <v>169356339295</v>
      </c>
      <c r="F82" s="6"/>
      <c r="G82" s="6">
        <v>172241756759</v>
      </c>
      <c r="H82" s="6"/>
      <c r="I82" s="6">
        <f t="shared" si="2"/>
        <v>-2885417464</v>
      </c>
      <c r="J82" s="6"/>
      <c r="K82" s="6">
        <v>59238540</v>
      </c>
      <c r="L82" s="6"/>
      <c r="M82" s="6">
        <v>169356339295</v>
      </c>
      <c r="N82" s="6"/>
      <c r="O82" s="6">
        <v>192439679005</v>
      </c>
      <c r="P82" s="6"/>
      <c r="Q82" s="6">
        <f t="shared" si="3"/>
        <v>-23083339710</v>
      </c>
    </row>
    <row r="83" spans="1:17" x14ac:dyDescent="0.55000000000000004">
      <c r="A83" s="1" t="s">
        <v>139</v>
      </c>
      <c r="C83" s="6">
        <v>17408214</v>
      </c>
      <c r="E83" s="6">
        <v>220114958811</v>
      </c>
      <c r="F83" s="6"/>
      <c r="G83" s="6">
        <v>192600588960</v>
      </c>
      <c r="H83" s="6"/>
      <c r="I83" s="6">
        <f t="shared" si="2"/>
        <v>27514369851</v>
      </c>
      <c r="J83" s="6"/>
      <c r="K83" s="6">
        <v>17408214</v>
      </c>
      <c r="L83" s="6"/>
      <c r="M83" s="6">
        <v>220114958811</v>
      </c>
      <c r="N83" s="6"/>
      <c r="O83" s="6">
        <v>312189893218</v>
      </c>
      <c r="P83" s="6"/>
      <c r="Q83" s="6">
        <f t="shared" si="3"/>
        <v>-92074934407</v>
      </c>
    </row>
    <row r="84" spans="1:17" x14ac:dyDescent="0.55000000000000004">
      <c r="A84" s="1" t="s">
        <v>64</v>
      </c>
      <c r="C84" s="6">
        <v>375100</v>
      </c>
      <c r="E84" s="6">
        <v>1503682421329</v>
      </c>
      <c r="F84" s="6"/>
      <c r="G84" s="6">
        <v>1465444946293</v>
      </c>
      <c r="H84" s="6"/>
      <c r="I84" s="6">
        <f t="shared" si="2"/>
        <v>38237475036</v>
      </c>
      <c r="J84" s="6"/>
      <c r="K84" s="6">
        <v>375100</v>
      </c>
      <c r="L84" s="6"/>
      <c r="M84" s="6">
        <v>1503682421329</v>
      </c>
      <c r="N84" s="6"/>
      <c r="O84" s="6">
        <v>1665105353624</v>
      </c>
      <c r="P84" s="6"/>
      <c r="Q84" s="6">
        <f t="shared" si="3"/>
        <v>-161422932295</v>
      </c>
    </row>
    <row r="85" spans="1:17" x14ac:dyDescent="0.55000000000000004">
      <c r="A85" s="1" t="s">
        <v>89</v>
      </c>
      <c r="C85" s="6">
        <v>139867225</v>
      </c>
      <c r="E85" s="6">
        <v>227600319573</v>
      </c>
      <c r="F85" s="6"/>
      <c r="G85" s="6">
        <v>211889362877</v>
      </c>
      <c r="H85" s="6"/>
      <c r="I85" s="6">
        <f t="shared" si="2"/>
        <v>15710956696</v>
      </c>
      <c r="J85" s="6"/>
      <c r="K85" s="6">
        <v>139867225</v>
      </c>
      <c r="L85" s="6"/>
      <c r="M85" s="6">
        <v>227600319573</v>
      </c>
      <c r="N85" s="6"/>
      <c r="O85" s="6">
        <v>233578825218</v>
      </c>
      <c r="P85" s="6"/>
      <c r="Q85" s="6">
        <f t="shared" si="3"/>
        <v>-5978505645</v>
      </c>
    </row>
    <row r="86" spans="1:17" x14ac:dyDescent="0.55000000000000004">
      <c r="A86" s="1" t="s">
        <v>45</v>
      </c>
      <c r="C86" s="6">
        <v>13567513</v>
      </c>
      <c r="E86" s="6">
        <v>2416697236675</v>
      </c>
      <c r="F86" s="6"/>
      <c r="G86" s="6">
        <v>1895163210545</v>
      </c>
      <c r="H86" s="6"/>
      <c r="I86" s="6">
        <f t="shared" si="2"/>
        <v>521534026130</v>
      </c>
      <c r="J86" s="6"/>
      <c r="K86" s="6">
        <v>13567513</v>
      </c>
      <c r="L86" s="6"/>
      <c r="M86" s="6">
        <v>2416697236675</v>
      </c>
      <c r="N86" s="6"/>
      <c r="O86" s="6">
        <v>2117695184457</v>
      </c>
      <c r="P86" s="6"/>
      <c r="Q86" s="6">
        <f t="shared" si="3"/>
        <v>299002052218</v>
      </c>
    </row>
    <row r="87" spans="1:17" x14ac:dyDescent="0.55000000000000004">
      <c r="A87" s="1" t="s">
        <v>93</v>
      </c>
      <c r="C87" s="6">
        <v>11359792</v>
      </c>
      <c r="E87" s="6">
        <v>51097210600</v>
      </c>
      <c r="F87" s="6"/>
      <c r="G87" s="6">
        <v>53174975627</v>
      </c>
      <c r="H87" s="6"/>
      <c r="I87" s="6">
        <f t="shared" si="2"/>
        <v>-2077765027</v>
      </c>
      <c r="J87" s="6"/>
      <c r="K87" s="6">
        <v>11359792</v>
      </c>
      <c r="L87" s="6"/>
      <c r="M87" s="6">
        <v>51097210600</v>
      </c>
      <c r="N87" s="6"/>
      <c r="O87" s="6">
        <v>59284056497</v>
      </c>
      <c r="P87" s="6"/>
      <c r="Q87" s="6">
        <f t="shared" si="3"/>
        <v>-8186845897</v>
      </c>
    </row>
    <row r="88" spans="1:17" x14ac:dyDescent="0.55000000000000004">
      <c r="A88" s="1" t="s">
        <v>100</v>
      </c>
      <c r="C88" s="6">
        <v>151200055</v>
      </c>
      <c r="E88" s="6">
        <v>667033240317</v>
      </c>
      <c r="F88" s="6"/>
      <c r="G88" s="6">
        <v>606762774033</v>
      </c>
      <c r="H88" s="6"/>
      <c r="I88" s="6">
        <f t="shared" si="2"/>
        <v>60270466284</v>
      </c>
      <c r="J88" s="6"/>
      <c r="K88" s="6">
        <v>151200055</v>
      </c>
      <c r="L88" s="6"/>
      <c r="M88" s="6">
        <v>667033240317</v>
      </c>
      <c r="N88" s="6"/>
      <c r="O88" s="6">
        <v>663709488057</v>
      </c>
      <c r="P88" s="6"/>
      <c r="Q88" s="6">
        <f t="shared" si="3"/>
        <v>3323752260</v>
      </c>
    </row>
    <row r="89" spans="1:17" x14ac:dyDescent="0.55000000000000004">
      <c r="A89" s="1" t="s">
        <v>173</v>
      </c>
      <c r="C89" s="6">
        <v>2650933</v>
      </c>
      <c r="E89" s="6">
        <v>29750955820</v>
      </c>
      <c r="F89" s="6"/>
      <c r="G89" s="6">
        <v>37287513273</v>
      </c>
      <c r="H89" s="6"/>
      <c r="I89" s="6">
        <f t="shared" si="2"/>
        <v>-7536557453</v>
      </c>
      <c r="J89" s="6"/>
      <c r="K89" s="6">
        <v>2650933</v>
      </c>
      <c r="L89" s="6"/>
      <c r="M89" s="6">
        <v>29750955820</v>
      </c>
      <c r="N89" s="6"/>
      <c r="O89" s="6">
        <v>40291595614</v>
      </c>
      <c r="P89" s="6"/>
      <c r="Q89" s="6">
        <f t="shared" si="3"/>
        <v>-10540639794</v>
      </c>
    </row>
    <row r="90" spans="1:17" x14ac:dyDescent="0.55000000000000004">
      <c r="A90" s="1" t="s">
        <v>18</v>
      </c>
      <c r="C90" s="6">
        <v>141231714</v>
      </c>
      <c r="E90" s="6">
        <v>194582460028</v>
      </c>
      <c r="F90" s="6"/>
      <c r="G90" s="6">
        <v>205813770852</v>
      </c>
      <c r="H90" s="6"/>
      <c r="I90" s="6">
        <f t="shared" si="2"/>
        <v>-11231310824</v>
      </c>
      <c r="J90" s="6"/>
      <c r="K90" s="6">
        <v>141231714</v>
      </c>
      <c r="L90" s="6"/>
      <c r="M90" s="6">
        <v>194582460028</v>
      </c>
      <c r="N90" s="6"/>
      <c r="O90" s="6">
        <v>197530679119</v>
      </c>
      <c r="P90" s="6"/>
      <c r="Q90" s="6">
        <f t="shared" si="3"/>
        <v>-2948219091</v>
      </c>
    </row>
    <row r="91" spans="1:17" x14ac:dyDescent="0.55000000000000004">
      <c r="A91" s="1" t="s">
        <v>57</v>
      </c>
      <c r="C91" s="6">
        <v>31546557</v>
      </c>
      <c r="E91" s="6">
        <v>751358165460</v>
      </c>
      <c r="F91" s="6"/>
      <c r="G91" s="6">
        <v>618710208870</v>
      </c>
      <c r="H91" s="6"/>
      <c r="I91" s="6">
        <f t="shared" si="2"/>
        <v>132647956590</v>
      </c>
      <c r="J91" s="6"/>
      <c r="K91" s="6">
        <v>31546557</v>
      </c>
      <c r="L91" s="6"/>
      <c r="M91" s="6">
        <v>751358165460</v>
      </c>
      <c r="N91" s="6"/>
      <c r="O91" s="6">
        <v>820974823534</v>
      </c>
      <c r="P91" s="6"/>
      <c r="Q91" s="6">
        <f t="shared" si="3"/>
        <v>-69616658074</v>
      </c>
    </row>
    <row r="92" spans="1:17" x14ac:dyDescent="0.55000000000000004">
      <c r="A92" s="1" t="s">
        <v>22</v>
      </c>
      <c r="C92" s="6">
        <v>141275282</v>
      </c>
      <c r="E92" s="6">
        <v>259944618727</v>
      </c>
      <c r="F92" s="6"/>
      <c r="G92" s="6">
        <v>233402461547</v>
      </c>
      <c r="H92" s="6"/>
      <c r="I92" s="6">
        <f t="shared" si="2"/>
        <v>26542157180</v>
      </c>
      <c r="J92" s="6"/>
      <c r="K92" s="6">
        <v>141275282</v>
      </c>
      <c r="L92" s="6"/>
      <c r="M92" s="6">
        <v>259944618727</v>
      </c>
      <c r="N92" s="6"/>
      <c r="O92" s="6">
        <v>248569408507</v>
      </c>
      <c r="P92" s="6"/>
      <c r="Q92" s="6">
        <f t="shared" si="3"/>
        <v>11375210220</v>
      </c>
    </row>
    <row r="93" spans="1:17" x14ac:dyDescent="0.55000000000000004">
      <c r="A93" s="1" t="s">
        <v>121</v>
      </c>
      <c r="C93" s="6">
        <v>11481221</v>
      </c>
      <c r="E93" s="6">
        <v>688654852732</v>
      </c>
      <c r="F93" s="6"/>
      <c r="G93" s="6">
        <v>616639404924</v>
      </c>
      <c r="H93" s="6"/>
      <c r="I93" s="6">
        <f t="shared" si="2"/>
        <v>72015447808</v>
      </c>
      <c r="J93" s="6"/>
      <c r="K93" s="6">
        <v>11481221</v>
      </c>
      <c r="L93" s="6"/>
      <c r="M93" s="6">
        <v>688654852732</v>
      </c>
      <c r="N93" s="6"/>
      <c r="O93" s="6">
        <v>795822056365</v>
      </c>
      <c r="P93" s="6"/>
      <c r="Q93" s="6">
        <f t="shared" si="3"/>
        <v>-107167203633</v>
      </c>
    </row>
    <row r="94" spans="1:17" x14ac:dyDescent="0.55000000000000004">
      <c r="A94" s="1" t="s">
        <v>113</v>
      </c>
      <c r="C94" s="6">
        <v>112991797</v>
      </c>
      <c r="E94" s="6">
        <v>621463770304</v>
      </c>
      <c r="F94" s="6"/>
      <c r="G94" s="6">
        <v>564945001154</v>
      </c>
      <c r="H94" s="6"/>
      <c r="I94" s="6">
        <f t="shared" si="2"/>
        <v>56518769150</v>
      </c>
      <c r="J94" s="6"/>
      <c r="K94" s="6">
        <v>112991797</v>
      </c>
      <c r="L94" s="6"/>
      <c r="M94" s="6">
        <v>621463770304</v>
      </c>
      <c r="N94" s="6"/>
      <c r="O94" s="6">
        <v>669265421811</v>
      </c>
      <c r="P94" s="6"/>
      <c r="Q94" s="6">
        <f t="shared" si="3"/>
        <v>-47801651507</v>
      </c>
    </row>
    <row r="95" spans="1:17" x14ac:dyDescent="0.55000000000000004">
      <c r="A95" s="1" t="s">
        <v>156</v>
      </c>
      <c r="C95" s="6">
        <v>38033483</v>
      </c>
      <c r="E95" s="6">
        <v>238941401465</v>
      </c>
      <c r="F95" s="6"/>
      <c r="G95" s="6">
        <v>206457249697</v>
      </c>
      <c r="H95" s="6"/>
      <c r="I95" s="6">
        <f t="shared" si="2"/>
        <v>32484151768</v>
      </c>
      <c r="J95" s="6"/>
      <c r="K95" s="6">
        <v>38033483</v>
      </c>
      <c r="L95" s="6"/>
      <c r="M95" s="6">
        <v>238941401465</v>
      </c>
      <c r="N95" s="6"/>
      <c r="O95" s="6">
        <v>278717035800</v>
      </c>
      <c r="P95" s="6"/>
      <c r="Q95" s="6">
        <f t="shared" si="3"/>
        <v>-39775634335</v>
      </c>
    </row>
    <row r="96" spans="1:17" x14ac:dyDescent="0.55000000000000004">
      <c r="A96" s="1" t="s">
        <v>20</v>
      </c>
      <c r="C96" s="6">
        <v>42871753</v>
      </c>
      <c r="E96" s="6">
        <v>102322615233</v>
      </c>
      <c r="F96" s="6"/>
      <c r="G96" s="6">
        <v>98046744214</v>
      </c>
      <c r="H96" s="6"/>
      <c r="I96" s="6">
        <f t="shared" si="2"/>
        <v>4275871019</v>
      </c>
      <c r="J96" s="6"/>
      <c r="K96" s="6">
        <v>42871753</v>
      </c>
      <c r="L96" s="6"/>
      <c r="M96" s="6">
        <v>102322615233</v>
      </c>
      <c r="N96" s="6"/>
      <c r="O96" s="6">
        <v>97364877549</v>
      </c>
      <c r="P96" s="6"/>
      <c r="Q96" s="6">
        <f t="shared" si="3"/>
        <v>4957737684</v>
      </c>
    </row>
    <row r="97" spans="1:17" x14ac:dyDescent="0.55000000000000004">
      <c r="A97" s="1" t="s">
        <v>174</v>
      </c>
      <c r="C97" s="6">
        <v>2421993</v>
      </c>
      <c r="E97" s="6">
        <v>21908997489</v>
      </c>
      <c r="F97" s="6"/>
      <c r="G97" s="6">
        <v>22246058988</v>
      </c>
      <c r="H97" s="6"/>
      <c r="I97" s="6">
        <f t="shared" si="2"/>
        <v>-337061499</v>
      </c>
      <c r="J97" s="6"/>
      <c r="K97" s="6">
        <v>2421993</v>
      </c>
      <c r="L97" s="6"/>
      <c r="M97" s="6">
        <v>21908997489</v>
      </c>
      <c r="N97" s="6"/>
      <c r="O97" s="6">
        <v>29083592271</v>
      </c>
      <c r="P97" s="6"/>
      <c r="Q97" s="6">
        <f t="shared" si="3"/>
        <v>-7174594782</v>
      </c>
    </row>
    <row r="98" spans="1:17" x14ac:dyDescent="0.55000000000000004">
      <c r="A98" s="1" t="s">
        <v>68</v>
      </c>
      <c r="C98" s="6">
        <v>4300</v>
      </c>
      <c r="E98" s="6">
        <v>17272994633</v>
      </c>
      <c r="F98" s="6"/>
      <c r="G98" s="6">
        <v>16780139174</v>
      </c>
      <c r="H98" s="6"/>
      <c r="I98" s="6">
        <f t="shared" si="2"/>
        <v>492855459</v>
      </c>
      <c r="J98" s="6"/>
      <c r="K98" s="6">
        <v>4300</v>
      </c>
      <c r="L98" s="6"/>
      <c r="M98" s="6">
        <v>17272994633</v>
      </c>
      <c r="N98" s="6"/>
      <c r="O98" s="6">
        <v>19023964781</v>
      </c>
      <c r="P98" s="6"/>
      <c r="Q98" s="6">
        <f t="shared" si="3"/>
        <v>-1750970148</v>
      </c>
    </row>
    <row r="99" spans="1:17" x14ac:dyDescent="0.55000000000000004">
      <c r="A99" s="1" t="s">
        <v>47</v>
      </c>
      <c r="C99" s="6">
        <v>14961097</v>
      </c>
      <c r="E99" s="6">
        <v>174300759701</v>
      </c>
      <c r="F99" s="6"/>
      <c r="G99" s="6">
        <v>184413773063</v>
      </c>
      <c r="H99" s="6"/>
      <c r="I99" s="6">
        <f t="shared" si="2"/>
        <v>-10113013362</v>
      </c>
      <c r="J99" s="6"/>
      <c r="K99" s="6">
        <v>14961097</v>
      </c>
      <c r="L99" s="6"/>
      <c r="M99" s="6">
        <v>174300759701</v>
      </c>
      <c r="N99" s="6"/>
      <c r="O99" s="6">
        <v>263830672249</v>
      </c>
      <c r="P99" s="6"/>
      <c r="Q99" s="6">
        <f t="shared" si="3"/>
        <v>-89529912548</v>
      </c>
    </row>
    <row r="100" spans="1:17" ht="24.75" thickBot="1" x14ac:dyDescent="0.6">
      <c r="A100" s="1" t="s">
        <v>180</v>
      </c>
      <c r="C100" s="1" t="s">
        <v>180</v>
      </c>
      <c r="E100" s="14">
        <f>SUM(E8:E99)</f>
        <v>38763194398924</v>
      </c>
      <c r="G100" s="14">
        <f>SUM(G8:G99)</f>
        <v>37148867026509</v>
      </c>
      <c r="I100" s="14">
        <f>SUM(I8:I99)</f>
        <v>1614327372415</v>
      </c>
      <c r="K100" s="1" t="s">
        <v>180</v>
      </c>
      <c r="M100" s="14">
        <f>SUM(M8:M99)</f>
        <v>38763194398924</v>
      </c>
      <c r="O100" s="14">
        <f>SUM(O8:O99)</f>
        <v>42249215032919</v>
      </c>
      <c r="Q100" s="14">
        <f>SUM(Q8:Q99)</f>
        <v>-3486020633995</v>
      </c>
    </row>
    <row r="101" spans="1:17" ht="24.75" thickTop="1" x14ac:dyDescent="0.55000000000000004"/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paperSize="9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6"/>
  <sheetViews>
    <sheetView rightToLeft="1" workbookViewId="0">
      <selection activeCell="Q9" sqref="Q9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33" t="s">
        <v>0</v>
      </c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  <c r="H2" s="33" t="s">
        <v>0</v>
      </c>
      <c r="I2" s="33" t="s">
        <v>0</v>
      </c>
      <c r="J2" s="33" t="s">
        <v>0</v>
      </c>
      <c r="K2" s="33" t="s">
        <v>0</v>
      </c>
    </row>
    <row r="3" spans="1:11" ht="24.75" x14ac:dyDescent="0.55000000000000004">
      <c r="A3" s="33" t="s">
        <v>1</v>
      </c>
      <c r="B3" s="33" t="s">
        <v>1</v>
      </c>
      <c r="C3" s="33" t="s">
        <v>1</v>
      </c>
      <c r="D3" s="33" t="s">
        <v>1</v>
      </c>
      <c r="E3" s="33" t="s">
        <v>1</v>
      </c>
      <c r="F3" s="33" t="s">
        <v>1</v>
      </c>
      <c r="G3" s="33" t="s">
        <v>1</v>
      </c>
      <c r="H3" s="33" t="s">
        <v>1</v>
      </c>
      <c r="I3" s="33" t="s">
        <v>1</v>
      </c>
      <c r="J3" s="33" t="s">
        <v>1</v>
      </c>
      <c r="K3" s="33" t="s">
        <v>1</v>
      </c>
    </row>
    <row r="4" spans="1:11" ht="24.75" x14ac:dyDescent="0.55000000000000004">
      <c r="A4" s="33" t="s">
        <v>2</v>
      </c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  <c r="I4" s="33" t="s">
        <v>2</v>
      </c>
      <c r="J4" s="33" t="s">
        <v>2</v>
      </c>
      <c r="K4" s="33" t="s">
        <v>2</v>
      </c>
    </row>
    <row r="6" spans="1:11" ht="25.5" thickBot="1" x14ac:dyDescent="0.6">
      <c r="A6" s="32" t="s">
        <v>185</v>
      </c>
      <c r="C6" s="32" t="s">
        <v>273</v>
      </c>
      <c r="E6" s="32" t="s">
        <v>5</v>
      </c>
      <c r="F6" s="32" t="s">
        <v>5</v>
      </c>
      <c r="G6" s="32" t="s">
        <v>5</v>
      </c>
      <c r="I6" s="32" t="s">
        <v>6</v>
      </c>
      <c r="J6" s="32" t="s">
        <v>6</v>
      </c>
      <c r="K6" s="32" t="s">
        <v>6</v>
      </c>
    </row>
    <row r="7" spans="1:11" ht="25.5" thickBot="1" x14ac:dyDescent="0.6">
      <c r="A7" s="32" t="s">
        <v>185</v>
      </c>
      <c r="C7" s="32" t="s">
        <v>186</v>
      </c>
      <c r="E7" s="32" t="s">
        <v>187</v>
      </c>
      <c r="G7" s="32" t="s">
        <v>188</v>
      </c>
      <c r="I7" s="32" t="s">
        <v>186</v>
      </c>
      <c r="K7" s="32" t="s">
        <v>184</v>
      </c>
    </row>
    <row r="8" spans="1:11" x14ac:dyDescent="0.55000000000000004">
      <c r="A8" s="1" t="s">
        <v>189</v>
      </c>
      <c r="C8" s="6">
        <v>252779085</v>
      </c>
      <c r="D8" s="6"/>
      <c r="E8" s="6">
        <v>2200742491</v>
      </c>
      <c r="F8" s="6"/>
      <c r="G8" s="6">
        <v>1550322400</v>
      </c>
      <c r="H8" s="6"/>
      <c r="I8" s="6">
        <v>903199176</v>
      </c>
      <c r="K8" s="8" t="s">
        <v>86</v>
      </c>
    </row>
    <row r="9" spans="1:11" x14ac:dyDescent="0.55000000000000004">
      <c r="A9" s="1" t="s">
        <v>190</v>
      </c>
      <c r="C9" s="6">
        <v>22873849</v>
      </c>
      <c r="D9" s="6"/>
      <c r="E9" s="6">
        <v>224854241796</v>
      </c>
      <c r="F9" s="6"/>
      <c r="G9" s="6">
        <v>224001424200</v>
      </c>
      <c r="H9" s="6"/>
      <c r="I9" s="6">
        <v>875691445</v>
      </c>
      <c r="K9" s="8" t="s">
        <v>86</v>
      </c>
    </row>
    <row r="10" spans="1:11" x14ac:dyDescent="0.55000000000000004">
      <c r="A10" s="1" t="s">
        <v>191</v>
      </c>
      <c r="C10" s="6">
        <v>344461284391</v>
      </c>
      <c r="D10" s="6"/>
      <c r="E10" s="6">
        <v>1054714609216</v>
      </c>
      <c r="F10" s="6"/>
      <c r="G10" s="6">
        <v>1305200947802</v>
      </c>
      <c r="H10" s="6"/>
      <c r="I10" s="6">
        <v>93974945805</v>
      </c>
      <c r="K10" s="8" t="s">
        <v>192</v>
      </c>
    </row>
    <row r="11" spans="1:11" x14ac:dyDescent="0.55000000000000004">
      <c r="A11" s="1" t="s">
        <v>193</v>
      </c>
      <c r="C11" s="6">
        <v>400000000000</v>
      </c>
      <c r="D11" s="6"/>
      <c r="E11" s="6">
        <v>0</v>
      </c>
      <c r="F11" s="6"/>
      <c r="G11" s="6">
        <v>200000000000</v>
      </c>
      <c r="H11" s="6"/>
      <c r="I11" s="6">
        <v>200000000000</v>
      </c>
      <c r="K11" s="8" t="s">
        <v>194</v>
      </c>
    </row>
    <row r="12" spans="1:11" x14ac:dyDescent="0.55000000000000004">
      <c r="A12" s="1" t="s">
        <v>190</v>
      </c>
      <c r="C12" s="6">
        <v>500000000000</v>
      </c>
      <c r="D12" s="6"/>
      <c r="E12" s="6">
        <v>0</v>
      </c>
      <c r="F12" s="6"/>
      <c r="G12" s="6">
        <v>0</v>
      </c>
      <c r="H12" s="6"/>
      <c r="I12" s="6">
        <v>500000000000</v>
      </c>
      <c r="K12" s="8" t="s">
        <v>195</v>
      </c>
    </row>
    <row r="13" spans="1:11" x14ac:dyDescent="0.55000000000000004">
      <c r="A13" s="1" t="s">
        <v>196</v>
      </c>
      <c r="C13" s="6">
        <v>870423959</v>
      </c>
      <c r="D13" s="6"/>
      <c r="E13" s="6">
        <v>9528696450</v>
      </c>
      <c r="F13" s="6"/>
      <c r="G13" s="6">
        <v>0</v>
      </c>
      <c r="H13" s="6"/>
      <c r="I13" s="6">
        <v>10399120409</v>
      </c>
      <c r="K13" s="8" t="s">
        <v>167</v>
      </c>
    </row>
    <row r="14" spans="1:11" ht="24.75" thickBot="1" x14ac:dyDescent="0.6">
      <c r="A14" s="1" t="s">
        <v>196</v>
      </c>
      <c r="C14" s="6">
        <v>500000000000</v>
      </c>
      <c r="D14" s="6"/>
      <c r="E14" s="6">
        <v>0</v>
      </c>
      <c r="F14" s="6"/>
      <c r="G14" s="6">
        <v>0</v>
      </c>
      <c r="H14" s="6"/>
      <c r="I14" s="6">
        <v>500000000000</v>
      </c>
      <c r="K14" s="8" t="s">
        <v>195</v>
      </c>
    </row>
    <row r="15" spans="1:11" ht="24.75" thickBot="1" x14ac:dyDescent="0.6">
      <c r="A15" s="1" t="s">
        <v>180</v>
      </c>
      <c r="C15" s="12">
        <f>SUM(C8:C14)</f>
        <v>1745607361284</v>
      </c>
      <c r="D15" s="11"/>
      <c r="E15" s="12">
        <f>SUM(E8:E14)</f>
        <v>1291298289953</v>
      </c>
      <c r="F15" s="11"/>
      <c r="G15" s="12">
        <f>SUM(G8:G14)</f>
        <v>1730752694402</v>
      </c>
      <c r="H15" s="11"/>
      <c r="I15" s="12">
        <f>SUM(I8:I14)</f>
        <v>1306152956835</v>
      </c>
      <c r="K15" s="34" t="s">
        <v>197</v>
      </c>
    </row>
    <row r="16" spans="1:11" ht="24.75" thickTop="1" x14ac:dyDescent="0.55000000000000004"/>
  </sheetData>
  <mergeCells count="12">
    <mergeCell ref="A2:K2"/>
    <mergeCell ref="A3:K3"/>
    <mergeCell ref="A4:K4"/>
    <mergeCell ref="C7"/>
    <mergeCell ref="C6"/>
    <mergeCell ref="E7"/>
    <mergeCell ref="G7"/>
    <mergeCell ref="E6:G6"/>
    <mergeCell ref="A6:A7"/>
    <mergeCell ref="I7"/>
    <mergeCell ref="K7"/>
    <mergeCell ref="I6:K6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6"/>
  <sheetViews>
    <sheetView rightToLeft="1" workbookViewId="0">
      <selection activeCell="C17" sqref="C17"/>
    </sheetView>
  </sheetViews>
  <sheetFormatPr defaultRowHeight="24" x14ac:dyDescent="0.55000000000000004"/>
  <cols>
    <col min="1" max="1" width="31.5703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0" width="18.42578125" style="1" bestFit="1" customWidth="1"/>
    <col min="11" max="16384" width="9.140625" style="1"/>
  </cols>
  <sheetData>
    <row r="2" spans="1:11" ht="24.75" x14ac:dyDescent="0.55000000000000004">
      <c r="A2" s="33" t="s">
        <v>0</v>
      </c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</row>
    <row r="3" spans="1:11" ht="24.75" x14ac:dyDescent="0.55000000000000004">
      <c r="A3" s="33" t="s">
        <v>198</v>
      </c>
      <c r="B3" s="33" t="s">
        <v>198</v>
      </c>
      <c r="C3" s="33" t="s">
        <v>198</v>
      </c>
      <c r="D3" s="33" t="s">
        <v>198</v>
      </c>
      <c r="E3" s="33" t="s">
        <v>198</v>
      </c>
      <c r="F3" s="33" t="s">
        <v>198</v>
      </c>
      <c r="G3" s="33" t="s">
        <v>198</v>
      </c>
    </row>
    <row r="4" spans="1:11" ht="24.75" x14ac:dyDescent="0.55000000000000004">
      <c r="A4" s="33" t="s">
        <v>2</v>
      </c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</row>
    <row r="5" spans="1:11" x14ac:dyDescent="0.55000000000000004">
      <c r="J5" s="29"/>
    </row>
    <row r="6" spans="1:11" ht="25.5" thickBot="1" x14ac:dyDescent="0.6">
      <c r="A6" s="32" t="s">
        <v>202</v>
      </c>
      <c r="C6" s="32" t="s">
        <v>186</v>
      </c>
      <c r="E6" s="32" t="s">
        <v>258</v>
      </c>
      <c r="G6" s="32" t="s">
        <v>13</v>
      </c>
      <c r="J6" s="17"/>
    </row>
    <row r="7" spans="1:11" x14ac:dyDescent="0.55000000000000004">
      <c r="A7" s="1" t="s">
        <v>269</v>
      </c>
      <c r="C7" s="13">
        <f>'درآمد سرمایه‌گذاری در سهام'!I104</f>
        <v>2962247988207</v>
      </c>
      <c r="E7" s="25">
        <f>C7/C$11</f>
        <v>0.98809402530514956</v>
      </c>
      <c r="G7" s="25">
        <v>7.0019398253398105E-2</v>
      </c>
      <c r="J7" s="30"/>
    </row>
    <row r="8" spans="1:11" x14ac:dyDescent="0.55000000000000004">
      <c r="A8" s="1" t="s">
        <v>270</v>
      </c>
      <c r="C8" s="13">
        <f>'درآمد سرمایه گذاری در اوراق بها'!I10</f>
        <v>0</v>
      </c>
      <c r="E8" s="25">
        <f t="shared" ref="E8:E10" si="0">C8/C$11</f>
        <v>0</v>
      </c>
      <c r="G8" s="25">
        <v>0</v>
      </c>
      <c r="J8" s="30"/>
    </row>
    <row r="9" spans="1:11" x14ac:dyDescent="0.55000000000000004">
      <c r="A9" s="1" t="s">
        <v>271</v>
      </c>
      <c r="C9" s="13">
        <f>'درآمد سپرده بانکی'!C14</f>
        <v>35116820736</v>
      </c>
      <c r="E9" s="25">
        <f t="shared" si="0"/>
        <v>1.1713644804585099E-2</v>
      </c>
      <c r="G9" s="25">
        <v>8.3006509458226666E-4</v>
      </c>
      <c r="J9" s="30"/>
      <c r="K9" s="3"/>
    </row>
    <row r="10" spans="1:11" ht="24.75" thickBot="1" x14ac:dyDescent="0.6">
      <c r="A10" s="1" t="s">
        <v>267</v>
      </c>
      <c r="C10" s="13">
        <f>'سایر درآمدها'!C10</f>
        <v>576593741</v>
      </c>
      <c r="E10" s="25">
        <f t="shared" si="0"/>
        <v>1.9232989026529557E-4</v>
      </c>
      <c r="G10" s="25">
        <v>1.3629090792608703E-5</v>
      </c>
      <c r="J10" s="31"/>
    </row>
    <row r="11" spans="1:11" x14ac:dyDescent="0.55000000000000004">
      <c r="A11" s="1" t="s">
        <v>180</v>
      </c>
      <c r="C11" s="9">
        <f>SUM(C7:C10)</f>
        <v>2997941402684</v>
      </c>
      <c r="E11" s="27">
        <f>SUM(E7:E10)</f>
        <v>1</v>
      </c>
      <c r="G11" s="27">
        <f>SUM(G7:G10)</f>
        <v>7.0863092438772979E-2</v>
      </c>
      <c r="J11" s="31"/>
    </row>
    <row r="12" spans="1:11" x14ac:dyDescent="0.55000000000000004">
      <c r="C12" s="8"/>
      <c r="J12" s="29"/>
    </row>
    <row r="13" spans="1:11" x14ac:dyDescent="0.55000000000000004">
      <c r="C13" s="8"/>
      <c r="J13" s="29"/>
    </row>
    <row r="14" spans="1:11" x14ac:dyDescent="0.55000000000000004">
      <c r="J14" s="29"/>
    </row>
    <row r="15" spans="1:11" x14ac:dyDescent="0.55000000000000004">
      <c r="J15" s="29"/>
    </row>
    <row r="16" spans="1:11" x14ac:dyDescent="0.55000000000000004">
      <c r="J16" s="29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5"/>
  <sheetViews>
    <sheetView rightToLeft="1" workbookViewId="0">
      <selection activeCell="C17" sqref="C17"/>
    </sheetView>
  </sheetViews>
  <sheetFormatPr defaultRowHeight="24" x14ac:dyDescent="0.55000000000000004"/>
  <cols>
    <col min="1" max="1" width="44.4257812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33" t="s">
        <v>0</v>
      </c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  <c r="H2" s="33" t="s">
        <v>0</v>
      </c>
      <c r="I2" s="33" t="s">
        <v>0</v>
      </c>
      <c r="J2" s="33" t="s">
        <v>0</v>
      </c>
      <c r="K2" s="33" t="s">
        <v>0</v>
      </c>
      <c r="L2" s="33" t="s">
        <v>0</v>
      </c>
      <c r="M2" s="33" t="s">
        <v>0</v>
      </c>
      <c r="N2" s="33" t="s">
        <v>0</v>
      </c>
      <c r="O2" s="33" t="s">
        <v>0</v>
      </c>
      <c r="P2" s="33" t="s">
        <v>0</v>
      </c>
      <c r="Q2" s="33" t="s">
        <v>0</v>
      </c>
      <c r="R2" s="33" t="s">
        <v>0</v>
      </c>
      <c r="S2" s="33" t="s">
        <v>0</v>
      </c>
      <c r="T2" s="33" t="s">
        <v>0</v>
      </c>
      <c r="U2" s="33" t="s">
        <v>0</v>
      </c>
    </row>
    <row r="3" spans="1:21" ht="24.75" x14ac:dyDescent="0.55000000000000004">
      <c r="A3" s="33" t="s">
        <v>198</v>
      </c>
      <c r="B3" s="33" t="s">
        <v>198</v>
      </c>
      <c r="C3" s="33" t="s">
        <v>198</v>
      </c>
      <c r="D3" s="33" t="s">
        <v>198</v>
      </c>
      <c r="E3" s="33" t="s">
        <v>198</v>
      </c>
      <c r="F3" s="33" t="s">
        <v>198</v>
      </c>
      <c r="G3" s="33" t="s">
        <v>198</v>
      </c>
      <c r="H3" s="33" t="s">
        <v>198</v>
      </c>
      <c r="I3" s="33" t="s">
        <v>198</v>
      </c>
      <c r="J3" s="33" t="s">
        <v>198</v>
      </c>
      <c r="K3" s="33" t="s">
        <v>198</v>
      </c>
      <c r="L3" s="33" t="s">
        <v>198</v>
      </c>
      <c r="M3" s="33" t="s">
        <v>198</v>
      </c>
      <c r="N3" s="33" t="s">
        <v>198</v>
      </c>
      <c r="O3" s="33" t="s">
        <v>198</v>
      </c>
      <c r="P3" s="33" t="s">
        <v>198</v>
      </c>
      <c r="Q3" s="33" t="s">
        <v>198</v>
      </c>
      <c r="R3" s="33" t="s">
        <v>198</v>
      </c>
      <c r="S3" s="33" t="s">
        <v>198</v>
      </c>
      <c r="T3" s="33" t="s">
        <v>198</v>
      </c>
      <c r="U3" s="33" t="s">
        <v>198</v>
      </c>
    </row>
    <row r="4" spans="1:21" ht="24.75" x14ac:dyDescent="0.55000000000000004">
      <c r="A4" s="33" t="s">
        <v>2</v>
      </c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  <c r="I4" s="33" t="s">
        <v>2</v>
      </c>
      <c r="J4" s="33" t="s">
        <v>2</v>
      </c>
      <c r="K4" s="33" t="s">
        <v>2</v>
      </c>
      <c r="L4" s="33" t="s">
        <v>2</v>
      </c>
      <c r="M4" s="33" t="s">
        <v>2</v>
      </c>
      <c r="N4" s="33" t="s">
        <v>2</v>
      </c>
      <c r="O4" s="33" t="s">
        <v>2</v>
      </c>
      <c r="P4" s="33" t="s">
        <v>2</v>
      </c>
      <c r="Q4" s="33" t="s">
        <v>2</v>
      </c>
      <c r="R4" s="33" t="s">
        <v>2</v>
      </c>
      <c r="S4" s="33" t="s">
        <v>2</v>
      </c>
      <c r="T4" s="33" t="s">
        <v>2</v>
      </c>
      <c r="U4" s="33" t="s">
        <v>2</v>
      </c>
    </row>
    <row r="6" spans="1:21" ht="24.75" x14ac:dyDescent="0.55000000000000004">
      <c r="A6" s="32" t="s">
        <v>3</v>
      </c>
      <c r="C6" s="32" t="s">
        <v>200</v>
      </c>
      <c r="D6" s="32" t="s">
        <v>200</v>
      </c>
      <c r="E6" s="32" t="s">
        <v>200</v>
      </c>
      <c r="F6" s="32" t="s">
        <v>200</v>
      </c>
      <c r="G6" s="32" t="s">
        <v>200</v>
      </c>
      <c r="H6" s="32" t="s">
        <v>200</v>
      </c>
      <c r="I6" s="32" t="s">
        <v>200</v>
      </c>
      <c r="J6" s="32" t="s">
        <v>200</v>
      </c>
      <c r="K6" s="32" t="s">
        <v>200</v>
      </c>
      <c r="M6" s="32" t="s">
        <v>201</v>
      </c>
      <c r="N6" s="32" t="s">
        <v>201</v>
      </c>
      <c r="O6" s="32" t="s">
        <v>201</v>
      </c>
      <c r="P6" s="32" t="s">
        <v>201</v>
      </c>
      <c r="Q6" s="32" t="s">
        <v>201</v>
      </c>
      <c r="R6" s="32" t="s">
        <v>201</v>
      </c>
      <c r="S6" s="32" t="s">
        <v>201</v>
      </c>
      <c r="T6" s="32" t="s">
        <v>201</v>
      </c>
      <c r="U6" s="32" t="s">
        <v>201</v>
      </c>
    </row>
    <row r="7" spans="1:21" ht="25.5" thickBot="1" x14ac:dyDescent="0.6">
      <c r="A7" s="32" t="s">
        <v>3</v>
      </c>
      <c r="C7" s="32" t="s">
        <v>255</v>
      </c>
      <c r="E7" s="32" t="s">
        <v>256</v>
      </c>
      <c r="G7" s="32" t="s">
        <v>257</v>
      </c>
      <c r="I7" s="32" t="s">
        <v>186</v>
      </c>
      <c r="K7" s="32" t="s">
        <v>258</v>
      </c>
      <c r="M7" s="32" t="s">
        <v>255</v>
      </c>
      <c r="O7" s="32" t="s">
        <v>256</v>
      </c>
      <c r="Q7" s="32" t="s">
        <v>257</v>
      </c>
      <c r="S7" s="32" t="s">
        <v>186</v>
      </c>
      <c r="U7" s="32" t="s">
        <v>258</v>
      </c>
    </row>
    <row r="8" spans="1:21" x14ac:dyDescent="0.55000000000000004">
      <c r="A8" s="1" t="s">
        <v>52</v>
      </c>
      <c r="C8" s="6">
        <v>8385712958</v>
      </c>
      <c r="D8" s="6"/>
      <c r="E8" s="6">
        <v>-11389144692</v>
      </c>
      <c r="F8" s="6"/>
      <c r="G8" s="6">
        <v>-2236605</v>
      </c>
      <c r="I8" s="6">
        <f>C8+E8+G8</f>
        <v>-3005668339</v>
      </c>
      <c r="K8" s="19">
        <f>I8/$I$104</f>
        <v>-1.0146579054035518E-3</v>
      </c>
      <c r="M8" s="6">
        <v>8385712958</v>
      </c>
      <c r="N8" s="6"/>
      <c r="O8" s="6">
        <v>-28843312460</v>
      </c>
      <c r="P8" s="6"/>
      <c r="Q8" s="6">
        <v>-3063821500</v>
      </c>
      <c r="S8" s="6">
        <f>M8+O8+Q8</f>
        <v>-23521421002</v>
      </c>
      <c r="U8" s="19">
        <f>S8/$S$104</f>
        <v>2.0491288002236919E-2</v>
      </c>
    </row>
    <row r="9" spans="1:21" x14ac:dyDescent="0.55000000000000004">
      <c r="A9" s="1" t="s">
        <v>99</v>
      </c>
      <c r="C9" s="6">
        <v>0</v>
      </c>
      <c r="D9" s="6"/>
      <c r="E9" s="6">
        <v>0</v>
      </c>
      <c r="F9" s="6"/>
      <c r="G9" s="6">
        <v>12699516439</v>
      </c>
      <c r="I9" s="6">
        <f t="shared" ref="I9:I72" si="0">C9+E9+G9</f>
        <v>12699516439</v>
      </c>
      <c r="K9" s="19">
        <f t="shared" ref="K9:K72" si="1">I9/$I$104</f>
        <v>4.2871212975949423E-3</v>
      </c>
      <c r="M9" s="6">
        <v>0</v>
      </c>
      <c r="N9" s="6"/>
      <c r="O9" s="6">
        <v>0</v>
      </c>
      <c r="P9" s="6"/>
      <c r="Q9" s="6">
        <v>12195979188</v>
      </c>
      <c r="S9" s="6">
        <f t="shared" ref="S9:S72" si="2">M9+O9+Q9</f>
        <v>12195979188</v>
      </c>
      <c r="U9" s="19">
        <f t="shared" ref="U9:U72" si="3">S9/$S$104</f>
        <v>-1.0624839459714014E-2</v>
      </c>
    </row>
    <row r="10" spans="1:21" x14ac:dyDescent="0.55000000000000004">
      <c r="A10" s="1" t="s">
        <v>48</v>
      </c>
      <c r="C10" s="6">
        <v>0</v>
      </c>
      <c r="D10" s="6"/>
      <c r="E10" s="6">
        <v>29722105651</v>
      </c>
      <c r="F10" s="6"/>
      <c r="G10" s="6">
        <v>-14171081</v>
      </c>
      <c r="I10" s="6">
        <f t="shared" si="0"/>
        <v>29707934570</v>
      </c>
      <c r="K10" s="19">
        <f t="shared" si="1"/>
        <v>1.0028847918293877E-2</v>
      </c>
      <c r="M10" s="6">
        <v>53261396100</v>
      </c>
      <c r="N10" s="6"/>
      <c r="O10" s="6">
        <v>-11391579174</v>
      </c>
      <c r="P10" s="6"/>
      <c r="Q10" s="6">
        <v>-14171081</v>
      </c>
      <c r="S10" s="6">
        <f t="shared" si="2"/>
        <v>41855645845</v>
      </c>
      <c r="U10" s="19">
        <f t="shared" si="3"/>
        <v>-3.6463617289814197E-2</v>
      </c>
    </row>
    <row r="11" spans="1:21" x14ac:dyDescent="0.55000000000000004">
      <c r="A11" s="1" t="s">
        <v>168</v>
      </c>
      <c r="C11" s="6">
        <v>0</v>
      </c>
      <c r="D11" s="6"/>
      <c r="E11" s="6">
        <v>0</v>
      </c>
      <c r="F11" s="6"/>
      <c r="G11" s="6">
        <v>-2124442420</v>
      </c>
      <c r="I11" s="6">
        <f t="shared" si="0"/>
        <v>-2124442420</v>
      </c>
      <c r="K11" s="19">
        <f t="shared" si="1"/>
        <v>-7.1717237329812144E-4</v>
      </c>
      <c r="M11" s="6">
        <v>772875000</v>
      </c>
      <c r="N11" s="6"/>
      <c r="O11" s="6">
        <v>0</v>
      </c>
      <c r="P11" s="6"/>
      <c r="Q11" s="6">
        <v>-2124442420</v>
      </c>
      <c r="S11" s="6">
        <f t="shared" si="2"/>
        <v>-1351567420</v>
      </c>
      <c r="U11" s="19">
        <f t="shared" si="3"/>
        <v>1.1774525550690752E-3</v>
      </c>
    </row>
    <row r="12" spans="1:21" x14ac:dyDescent="0.55000000000000004">
      <c r="A12" s="1" t="s">
        <v>61</v>
      </c>
      <c r="C12" s="6">
        <v>62789862608</v>
      </c>
      <c r="D12" s="6"/>
      <c r="E12" s="6">
        <v>73605717815</v>
      </c>
      <c r="F12" s="6"/>
      <c r="G12" s="6">
        <v>258486893</v>
      </c>
      <c r="I12" s="6">
        <f t="shared" si="0"/>
        <v>136654067316</v>
      </c>
      <c r="K12" s="19">
        <f t="shared" si="1"/>
        <v>4.613187952529068E-2</v>
      </c>
      <c r="M12" s="6">
        <v>62789862608</v>
      </c>
      <c r="N12" s="6"/>
      <c r="O12" s="6">
        <v>63488013072</v>
      </c>
      <c r="P12" s="6"/>
      <c r="Q12" s="6">
        <v>233412441</v>
      </c>
      <c r="S12" s="6">
        <f t="shared" si="2"/>
        <v>126511288121</v>
      </c>
      <c r="U12" s="19">
        <f t="shared" si="3"/>
        <v>-0.11021354705572245</v>
      </c>
    </row>
    <row r="13" spans="1:21" x14ac:dyDescent="0.55000000000000004">
      <c r="A13" s="1" t="s">
        <v>95</v>
      </c>
      <c r="C13" s="6">
        <v>0</v>
      </c>
      <c r="D13" s="6"/>
      <c r="E13" s="6">
        <v>166967081621</v>
      </c>
      <c r="F13" s="6"/>
      <c r="G13" s="6">
        <v>139177256</v>
      </c>
      <c r="I13" s="6">
        <f t="shared" si="0"/>
        <v>167106258877</v>
      </c>
      <c r="K13" s="19">
        <f t="shared" si="1"/>
        <v>5.6411974805035368E-2</v>
      </c>
      <c r="M13" s="6">
        <v>0</v>
      </c>
      <c r="N13" s="6"/>
      <c r="O13" s="6">
        <v>35278774849</v>
      </c>
      <c r="P13" s="6"/>
      <c r="Q13" s="6">
        <v>139177256</v>
      </c>
      <c r="S13" s="6">
        <f t="shared" si="2"/>
        <v>35417952105</v>
      </c>
      <c r="U13" s="19">
        <f t="shared" si="3"/>
        <v>-3.0855255597494632E-2</v>
      </c>
    </row>
    <row r="14" spans="1:21" x14ac:dyDescent="0.55000000000000004">
      <c r="A14" s="1" t="s">
        <v>124</v>
      </c>
      <c r="C14" s="6">
        <v>0</v>
      </c>
      <c r="D14" s="6"/>
      <c r="E14" s="6">
        <v>19119887892</v>
      </c>
      <c r="F14" s="6"/>
      <c r="G14" s="6">
        <v>-4561434246</v>
      </c>
      <c r="I14" s="6">
        <f t="shared" si="0"/>
        <v>14558453646</v>
      </c>
      <c r="K14" s="19">
        <f t="shared" si="1"/>
        <v>4.9146640335173261E-3</v>
      </c>
      <c r="M14" s="6">
        <v>170597183105</v>
      </c>
      <c r="N14" s="6"/>
      <c r="O14" s="6">
        <v>-308596812119</v>
      </c>
      <c r="P14" s="6"/>
      <c r="Q14" s="6">
        <v>-4648386035</v>
      </c>
      <c r="S14" s="6">
        <f t="shared" si="2"/>
        <v>-142648015049</v>
      </c>
      <c r="U14" s="19">
        <f t="shared" si="3"/>
        <v>0.12427146978356206</v>
      </c>
    </row>
    <row r="15" spans="1:21" x14ac:dyDescent="0.55000000000000004">
      <c r="A15" s="1" t="s">
        <v>16</v>
      </c>
      <c r="C15" s="6">
        <v>0</v>
      </c>
      <c r="D15" s="6"/>
      <c r="E15" s="6">
        <v>23215502360</v>
      </c>
      <c r="F15" s="6"/>
      <c r="G15" s="6">
        <v>-11925007169</v>
      </c>
      <c r="I15" s="6">
        <f t="shared" si="0"/>
        <v>11290495191</v>
      </c>
      <c r="K15" s="19">
        <f t="shared" si="1"/>
        <v>3.811461847876535E-3</v>
      </c>
      <c r="M15" s="6">
        <v>37589117920</v>
      </c>
      <c r="N15" s="6"/>
      <c r="O15" s="6">
        <v>-9733026533</v>
      </c>
      <c r="P15" s="6"/>
      <c r="Q15" s="6">
        <v>-11840640630</v>
      </c>
      <c r="S15" s="6">
        <f t="shared" si="2"/>
        <v>16015450757</v>
      </c>
      <c r="U15" s="19">
        <f t="shared" si="3"/>
        <v>-1.3952269887071267E-2</v>
      </c>
    </row>
    <row r="16" spans="1:21" x14ac:dyDescent="0.55000000000000004">
      <c r="A16" s="1" t="s">
        <v>32</v>
      </c>
      <c r="C16" s="6">
        <v>0</v>
      </c>
      <c r="D16" s="6"/>
      <c r="E16" s="6">
        <v>14191635633</v>
      </c>
      <c r="F16" s="6"/>
      <c r="G16" s="6">
        <v>808827622</v>
      </c>
      <c r="I16" s="6">
        <f t="shared" si="0"/>
        <v>15000463255</v>
      </c>
      <c r="K16" s="19">
        <f t="shared" si="1"/>
        <v>5.06387828254701E-3</v>
      </c>
      <c r="M16" s="6">
        <v>0</v>
      </c>
      <c r="N16" s="6"/>
      <c r="O16" s="6">
        <v>9880280043</v>
      </c>
      <c r="P16" s="6"/>
      <c r="Q16" s="6">
        <v>686949829</v>
      </c>
      <c r="S16" s="6">
        <f t="shared" si="2"/>
        <v>10567229872</v>
      </c>
      <c r="U16" s="19">
        <f t="shared" si="3"/>
        <v>-9.2059128007011704E-3</v>
      </c>
    </row>
    <row r="17" spans="1:21" x14ac:dyDescent="0.55000000000000004">
      <c r="A17" s="1" t="s">
        <v>154</v>
      </c>
      <c r="C17" s="6">
        <v>0</v>
      </c>
      <c r="D17" s="6"/>
      <c r="E17" s="6">
        <v>115771692790</v>
      </c>
      <c r="F17" s="6"/>
      <c r="G17" s="6">
        <v>-1375805118</v>
      </c>
      <c r="I17" s="6">
        <f t="shared" si="0"/>
        <v>114395887672</v>
      </c>
      <c r="K17" s="19">
        <f t="shared" si="1"/>
        <v>3.8617930749694579E-2</v>
      </c>
      <c r="M17" s="6">
        <v>0</v>
      </c>
      <c r="N17" s="6"/>
      <c r="O17" s="6">
        <v>-126108154914</v>
      </c>
      <c r="P17" s="6"/>
      <c r="Q17" s="6">
        <v>-1922516873</v>
      </c>
      <c r="S17" s="6">
        <f t="shared" si="2"/>
        <v>-128030671787</v>
      </c>
      <c r="U17" s="19">
        <f t="shared" si="3"/>
        <v>0.11153719702921908</v>
      </c>
    </row>
    <row r="18" spans="1:21" x14ac:dyDescent="0.55000000000000004">
      <c r="A18" s="1" t="s">
        <v>85</v>
      </c>
      <c r="C18" s="6">
        <v>0</v>
      </c>
      <c r="D18" s="6"/>
      <c r="E18" s="6">
        <v>0</v>
      </c>
      <c r="F18" s="6"/>
      <c r="G18" s="6">
        <v>7960015914</v>
      </c>
      <c r="I18" s="6">
        <f t="shared" si="0"/>
        <v>7960015914</v>
      </c>
      <c r="K18" s="19">
        <f t="shared" si="1"/>
        <v>2.6871537918802223E-3</v>
      </c>
      <c r="M18" s="6">
        <v>5981539115</v>
      </c>
      <c r="N18" s="6"/>
      <c r="O18" s="6">
        <v>0</v>
      </c>
      <c r="P18" s="6"/>
      <c r="Q18" s="6">
        <v>8351628057</v>
      </c>
      <c r="S18" s="6">
        <f t="shared" si="2"/>
        <v>14333167172</v>
      </c>
      <c r="U18" s="19">
        <f t="shared" si="3"/>
        <v>-1.2486705479260212E-2</v>
      </c>
    </row>
    <row r="19" spans="1:21" x14ac:dyDescent="0.55000000000000004">
      <c r="A19" s="1" t="s">
        <v>113</v>
      </c>
      <c r="C19" s="6">
        <v>0</v>
      </c>
      <c r="D19" s="6"/>
      <c r="E19" s="6">
        <v>56518769150</v>
      </c>
      <c r="F19" s="6"/>
      <c r="G19" s="6">
        <v>-5922</v>
      </c>
      <c r="I19" s="6">
        <f t="shared" si="0"/>
        <v>56518763228</v>
      </c>
      <c r="K19" s="19">
        <f t="shared" si="1"/>
        <v>1.9079686593764852E-2</v>
      </c>
      <c r="M19" s="6">
        <v>95165539200</v>
      </c>
      <c r="N19" s="6"/>
      <c r="O19" s="6">
        <v>-47801651506</v>
      </c>
      <c r="P19" s="6"/>
      <c r="Q19" s="6">
        <v>180848747</v>
      </c>
      <c r="S19" s="6">
        <f t="shared" si="2"/>
        <v>47544736441</v>
      </c>
      <c r="U19" s="19">
        <f t="shared" si="3"/>
        <v>-4.14198141906537E-2</v>
      </c>
    </row>
    <row r="20" spans="1:21" x14ac:dyDescent="0.55000000000000004">
      <c r="A20" s="1" t="s">
        <v>43</v>
      </c>
      <c r="C20" s="6">
        <v>67754734476</v>
      </c>
      <c r="D20" s="6"/>
      <c r="E20" s="6">
        <v>5819197002</v>
      </c>
      <c r="F20" s="6"/>
      <c r="G20" s="6">
        <v>-1609153399</v>
      </c>
      <c r="I20" s="6">
        <f t="shared" si="0"/>
        <v>71964778079</v>
      </c>
      <c r="K20" s="19">
        <f t="shared" si="1"/>
        <v>2.4293974834483423E-2</v>
      </c>
      <c r="M20" s="6">
        <v>67754734476</v>
      </c>
      <c r="N20" s="6"/>
      <c r="O20" s="6">
        <v>-126907010116</v>
      </c>
      <c r="P20" s="6"/>
      <c r="Q20" s="6">
        <v>-3120365590</v>
      </c>
      <c r="S20" s="6">
        <f t="shared" si="2"/>
        <v>-62272641230</v>
      </c>
      <c r="U20" s="19">
        <f t="shared" si="3"/>
        <v>5.4250405449373242E-2</v>
      </c>
    </row>
    <row r="21" spans="1:21" x14ac:dyDescent="0.55000000000000004">
      <c r="A21" s="1" t="s">
        <v>164</v>
      </c>
      <c r="C21" s="6">
        <v>0</v>
      </c>
      <c r="D21" s="6"/>
      <c r="E21" s="6">
        <v>132075641225</v>
      </c>
      <c r="F21" s="6"/>
      <c r="G21" s="6">
        <v>703787427</v>
      </c>
      <c r="I21" s="6">
        <f t="shared" si="0"/>
        <v>132779428652</v>
      </c>
      <c r="K21" s="19">
        <f t="shared" si="1"/>
        <v>4.4823873349094316E-2</v>
      </c>
      <c r="M21" s="6">
        <v>0</v>
      </c>
      <c r="N21" s="6"/>
      <c r="O21" s="6">
        <v>85703667473</v>
      </c>
      <c r="P21" s="6"/>
      <c r="Q21" s="6">
        <v>-6649967550</v>
      </c>
      <c r="S21" s="6">
        <f t="shared" si="2"/>
        <v>79053699923</v>
      </c>
      <c r="U21" s="19">
        <f t="shared" si="3"/>
        <v>-6.8869654287760429E-2</v>
      </c>
    </row>
    <row r="22" spans="1:21" x14ac:dyDescent="0.55000000000000004">
      <c r="A22" s="1" t="s">
        <v>53</v>
      </c>
      <c r="C22" s="6">
        <v>43313183412</v>
      </c>
      <c r="D22" s="6"/>
      <c r="E22" s="6">
        <v>11916018207</v>
      </c>
      <c r="F22" s="6"/>
      <c r="G22" s="6">
        <v>451416951</v>
      </c>
      <c r="I22" s="6">
        <f t="shared" si="0"/>
        <v>55680618570</v>
      </c>
      <c r="K22" s="19">
        <f t="shared" si="1"/>
        <v>1.8796744496635667E-2</v>
      </c>
      <c r="M22" s="6">
        <v>43313183412</v>
      </c>
      <c r="N22" s="6"/>
      <c r="O22" s="6">
        <v>-21355277702</v>
      </c>
      <c r="P22" s="6"/>
      <c r="Q22" s="6">
        <v>-4609542420</v>
      </c>
      <c r="S22" s="6">
        <f t="shared" si="2"/>
        <v>17348363290</v>
      </c>
      <c r="U22" s="19">
        <f t="shared" si="3"/>
        <v>-1.5113470759806453E-2</v>
      </c>
    </row>
    <row r="23" spans="1:21" x14ac:dyDescent="0.55000000000000004">
      <c r="A23" s="1" t="s">
        <v>148</v>
      </c>
      <c r="C23" s="6">
        <v>234685996794</v>
      </c>
      <c r="D23" s="6"/>
      <c r="E23" s="6">
        <v>62422548658</v>
      </c>
      <c r="F23" s="6"/>
      <c r="G23" s="6">
        <v>0</v>
      </c>
      <c r="I23" s="6">
        <f t="shared" si="0"/>
        <v>297108545452</v>
      </c>
      <c r="K23" s="19">
        <f t="shared" si="1"/>
        <v>0.10029833647784328</v>
      </c>
      <c r="M23" s="6">
        <v>234685996794</v>
      </c>
      <c r="N23" s="6"/>
      <c r="O23" s="6">
        <v>-165236158327</v>
      </c>
      <c r="P23" s="6"/>
      <c r="Q23" s="6">
        <v>-540799687</v>
      </c>
      <c r="S23" s="6">
        <f t="shared" si="2"/>
        <v>68909038780</v>
      </c>
      <c r="U23" s="19">
        <f t="shared" si="3"/>
        <v>-6.0031873052152282E-2</v>
      </c>
    </row>
    <row r="24" spans="1:21" x14ac:dyDescent="0.55000000000000004">
      <c r="A24" s="1" t="s">
        <v>73</v>
      </c>
      <c r="C24" s="6">
        <v>0</v>
      </c>
      <c r="D24" s="6"/>
      <c r="E24" s="6">
        <v>-14706920511</v>
      </c>
      <c r="F24" s="6"/>
      <c r="G24" s="6">
        <v>0</v>
      </c>
      <c r="I24" s="6">
        <f t="shared" si="0"/>
        <v>-14706920511</v>
      </c>
      <c r="K24" s="19">
        <f t="shared" si="1"/>
        <v>-4.9647836945285115E-3</v>
      </c>
      <c r="M24" s="6">
        <v>0</v>
      </c>
      <c r="N24" s="6"/>
      <c r="O24" s="6">
        <v>12300314087</v>
      </c>
      <c r="P24" s="6"/>
      <c r="Q24" s="6">
        <v>-1114</v>
      </c>
      <c r="S24" s="6">
        <f t="shared" si="2"/>
        <v>12300312973</v>
      </c>
      <c r="U24" s="19">
        <f t="shared" si="3"/>
        <v>-1.0715732507230857E-2</v>
      </c>
    </row>
    <row r="25" spans="1:21" x14ac:dyDescent="0.55000000000000004">
      <c r="A25" s="1" t="s">
        <v>41</v>
      </c>
      <c r="C25" s="6">
        <v>36233426106</v>
      </c>
      <c r="D25" s="6"/>
      <c r="E25" s="6">
        <v>-28069270539</v>
      </c>
      <c r="F25" s="6"/>
      <c r="G25" s="6">
        <v>0</v>
      </c>
      <c r="I25" s="6">
        <f t="shared" si="0"/>
        <v>8164155567</v>
      </c>
      <c r="K25" s="19">
        <f t="shared" si="1"/>
        <v>2.7560675539327916E-3</v>
      </c>
      <c r="M25" s="6">
        <v>36233426106</v>
      </c>
      <c r="N25" s="6"/>
      <c r="O25" s="6">
        <v>-30389044966</v>
      </c>
      <c r="P25" s="6"/>
      <c r="Q25" s="6">
        <v>13480234</v>
      </c>
      <c r="S25" s="6">
        <f t="shared" si="2"/>
        <v>5857861374</v>
      </c>
      <c r="U25" s="19">
        <f t="shared" si="3"/>
        <v>-5.1032258842527755E-3</v>
      </c>
    </row>
    <row r="26" spans="1:21" x14ac:dyDescent="0.55000000000000004">
      <c r="A26" s="1" t="s">
        <v>153</v>
      </c>
      <c r="C26" s="6">
        <v>272558259</v>
      </c>
      <c r="D26" s="6"/>
      <c r="E26" s="6">
        <v>6715205370</v>
      </c>
      <c r="F26" s="6"/>
      <c r="G26" s="6">
        <v>0</v>
      </c>
      <c r="I26" s="6">
        <f t="shared" si="0"/>
        <v>6987763629</v>
      </c>
      <c r="K26" s="19">
        <f t="shared" si="1"/>
        <v>2.3589394462647868E-3</v>
      </c>
      <c r="M26" s="6">
        <v>272558259</v>
      </c>
      <c r="N26" s="6"/>
      <c r="O26" s="6">
        <v>8261151934</v>
      </c>
      <c r="P26" s="6"/>
      <c r="Q26" s="6">
        <v>516508438</v>
      </c>
      <c r="S26" s="6">
        <f t="shared" si="2"/>
        <v>9050218631</v>
      </c>
      <c r="U26" s="19">
        <f t="shared" si="3"/>
        <v>-7.8843296259721151E-3</v>
      </c>
    </row>
    <row r="27" spans="1:21" x14ac:dyDescent="0.55000000000000004">
      <c r="A27" s="1" t="s">
        <v>30</v>
      </c>
      <c r="C27" s="6">
        <v>0</v>
      </c>
      <c r="D27" s="6"/>
      <c r="E27" s="6">
        <v>-12025023632</v>
      </c>
      <c r="F27" s="6"/>
      <c r="G27" s="6">
        <v>0</v>
      </c>
      <c r="I27" s="6">
        <f t="shared" si="0"/>
        <v>-12025023632</v>
      </c>
      <c r="K27" s="19">
        <f t="shared" si="1"/>
        <v>-4.0594250312171029E-3</v>
      </c>
      <c r="M27" s="6">
        <v>0</v>
      </c>
      <c r="N27" s="6"/>
      <c r="O27" s="6">
        <v>477815503</v>
      </c>
      <c r="P27" s="6"/>
      <c r="Q27" s="6">
        <v>445334466</v>
      </c>
      <c r="S27" s="6">
        <f t="shared" si="2"/>
        <v>923149969</v>
      </c>
      <c r="U27" s="19">
        <f t="shared" si="3"/>
        <v>-8.0422572609140542E-4</v>
      </c>
    </row>
    <row r="28" spans="1:21" x14ac:dyDescent="0.55000000000000004">
      <c r="A28" s="1" t="s">
        <v>110</v>
      </c>
      <c r="C28" s="6">
        <v>0</v>
      </c>
      <c r="D28" s="6"/>
      <c r="E28" s="6">
        <v>15273091166</v>
      </c>
      <c r="F28" s="6"/>
      <c r="G28" s="6">
        <v>0</v>
      </c>
      <c r="I28" s="6">
        <f t="shared" si="0"/>
        <v>15273091166</v>
      </c>
      <c r="K28" s="19">
        <f t="shared" si="1"/>
        <v>5.1559124107109448E-3</v>
      </c>
      <c r="M28" s="6">
        <v>12506711140</v>
      </c>
      <c r="N28" s="6"/>
      <c r="O28" s="6">
        <v>-7942007484</v>
      </c>
      <c r="P28" s="6"/>
      <c r="Q28" s="6">
        <v>-1530162135</v>
      </c>
      <c r="S28" s="6">
        <f t="shared" si="2"/>
        <v>3034541521</v>
      </c>
      <c r="U28" s="19">
        <f t="shared" si="3"/>
        <v>-2.6436185235692109E-3</v>
      </c>
    </row>
    <row r="29" spans="1:21" x14ac:dyDescent="0.55000000000000004">
      <c r="A29" s="1" t="s">
        <v>169</v>
      </c>
      <c r="C29" s="6">
        <v>124752887063</v>
      </c>
      <c r="D29" s="6"/>
      <c r="E29" s="6">
        <v>-46140529233</v>
      </c>
      <c r="F29" s="6"/>
      <c r="G29" s="6">
        <v>0</v>
      </c>
      <c r="I29" s="6">
        <f t="shared" si="0"/>
        <v>78612357830</v>
      </c>
      <c r="K29" s="19">
        <f t="shared" si="1"/>
        <v>2.6538074510629599E-2</v>
      </c>
      <c r="M29" s="6">
        <v>124752887063</v>
      </c>
      <c r="N29" s="6"/>
      <c r="O29" s="6">
        <v>-143716402860</v>
      </c>
      <c r="P29" s="6"/>
      <c r="Q29" s="6">
        <v>-8092149204</v>
      </c>
      <c r="S29" s="6">
        <f t="shared" si="2"/>
        <v>-27055665001</v>
      </c>
      <c r="U29" s="19">
        <f t="shared" si="3"/>
        <v>2.3570235130793846E-2</v>
      </c>
    </row>
    <row r="30" spans="1:21" x14ac:dyDescent="0.55000000000000004">
      <c r="A30" s="1" t="s">
        <v>38</v>
      </c>
      <c r="C30" s="6">
        <v>21611705868</v>
      </c>
      <c r="D30" s="6"/>
      <c r="E30" s="6">
        <v>-18457364622</v>
      </c>
      <c r="F30" s="6"/>
      <c r="G30" s="6">
        <v>0</v>
      </c>
      <c r="I30" s="6">
        <f t="shared" si="0"/>
        <v>3154341246</v>
      </c>
      <c r="K30" s="19">
        <f t="shared" si="1"/>
        <v>1.0648471223738667E-3</v>
      </c>
      <c r="M30" s="6">
        <v>21611705868</v>
      </c>
      <c r="N30" s="6"/>
      <c r="O30" s="6">
        <v>-23946761086</v>
      </c>
      <c r="P30" s="6"/>
      <c r="Q30" s="6">
        <v>94119741</v>
      </c>
      <c r="S30" s="6">
        <f t="shared" si="2"/>
        <v>-2240935477</v>
      </c>
      <c r="U30" s="19">
        <f t="shared" si="3"/>
        <v>1.9522483037794642E-3</v>
      </c>
    </row>
    <row r="31" spans="1:21" x14ac:dyDescent="0.55000000000000004">
      <c r="A31" s="1" t="s">
        <v>47</v>
      </c>
      <c r="C31" s="6">
        <v>0</v>
      </c>
      <c r="D31" s="6"/>
      <c r="E31" s="6">
        <v>-10113013361</v>
      </c>
      <c r="F31" s="6"/>
      <c r="G31" s="6">
        <v>0</v>
      </c>
      <c r="I31" s="6">
        <f t="shared" si="0"/>
        <v>-10113013361</v>
      </c>
      <c r="K31" s="19">
        <f t="shared" si="1"/>
        <v>-3.4139658128762005E-3</v>
      </c>
      <c r="M31" s="6">
        <v>28426084300</v>
      </c>
      <c r="N31" s="6"/>
      <c r="O31" s="6">
        <v>-89529912547</v>
      </c>
      <c r="P31" s="6"/>
      <c r="Q31" s="6">
        <v>-17462027492</v>
      </c>
      <c r="S31" s="6">
        <f t="shared" si="2"/>
        <v>-78565855739</v>
      </c>
      <c r="U31" s="19">
        <f t="shared" si="3"/>
        <v>6.8444656339136906E-2</v>
      </c>
    </row>
    <row r="32" spans="1:21" x14ac:dyDescent="0.55000000000000004">
      <c r="A32" s="1" t="s">
        <v>63</v>
      </c>
      <c r="C32" s="6">
        <v>11957657596</v>
      </c>
      <c r="D32" s="6"/>
      <c r="E32" s="6">
        <v>7975522239</v>
      </c>
      <c r="F32" s="6"/>
      <c r="G32" s="6">
        <v>0</v>
      </c>
      <c r="I32" s="6">
        <f t="shared" si="0"/>
        <v>19933179835</v>
      </c>
      <c r="K32" s="19">
        <f t="shared" si="1"/>
        <v>6.7290719461557394E-3</v>
      </c>
      <c r="M32" s="6">
        <v>11957657596</v>
      </c>
      <c r="N32" s="6"/>
      <c r="O32" s="6">
        <v>6875450180</v>
      </c>
      <c r="P32" s="6"/>
      <c r="Q32" s="6">
        <v>-224811135</v>
      </c>
      <c r="S32" s="6">
        <f t="shared" si="2"/>
        <v>18608296641</v>
      </c>
      <c r="U32" s="19">
        <f t="shared" si="3"/>
        <v>-1.6211093950036719E-2</v>
      </c>
    </row>
    <row r="33" spans="1:21" x14ac:dyDescent="0.55000000000000004">
      <c r="A33" s="1" t="s">
        <v>83</v>
      </c>
      <c r="C33" s="6">
        <v>0</v>
      </c>
      <c r="D33" s="6"/>
      <c r="E33" s="6">
        <v>3838027050</v>
      </c>
      <c r="F33" s="6"/>
      <c r="G33" s="6">
        <v>0</v>
      </c>
      <c r="I33" s="6">
        <f t="shared" si="0"/>
        <v>3838027050</v>
      </c>
      <c r="K33" s="19">
        <f t="shared" si="1"/>
        <v>1.2956467740984424E-3</v>
      </c>
      <c r="M33" s="6">
        <v>2943188760</v>
      </c>
      <c r="N33" s="6"/>
      <c r="O33" s="6">
        <v>2558684707</v>
      </c>
      <c r="P33" s="6"/>
      <c r="Q33" s="6">
        <v>349905605</v>
      </c>
      <c r="S33" s="6">
        <f t="shared" si="2"/>
        <v>5851779072</v>
      </c>
      <c r="U33" s="19">
        <f t="shared" si="3"/>
        <v>-5.0979271311719998E-3</v>
      </c>
    </row>
    <row r="34" spans="1:21" x14ac:dyDescent="0.55000000000000004">
      <c r="A34" s="1" t="s">
        <v>34</v>
      </c>
      <c r="C34" s="6">
        <v>150548443302</v>
      </c>
      <c r="D34" s="6"/>
      <c r="E34" s="6">
        <v>-167321475993</v>
      </c>
      <c r="F34" s="6"/>
      <c r="G34" s="6">
        <v>0</v>
      </c>
      <c r="I34" s="6">
        <f t="shared" si="0"/>
        <v>-16773032691</v>
      </c>
      <c r="K34" s="19">
        <f t="shared" si="1"/>
        <v>-5.6622648602598731E-3</v>
      </c>
      <c r="M34" s="6">
        <v>150548443302</v>
      </c>
      <c r="N34" s="6"/>
      <c r="O34" s="6">
        <v>-299350561780</v>
      </c>
      <c r="P34" s="6"/>
      <c r="Q34" s="6">
        <v>-174952730</v>
      </c>
      <c r="S34" s="6">
        <f t="shared" si="2"/>
        <v>-148977071208</v>
      </c>
      <c r="U34" s="19">
        <f t="shared" si="3"/>
        <v>0.12978518906631173</v>
      </c>
    </row>
    <row r="35" spans="1:21" x14ac:dyDescent="0.55000000000000004">
      <c r="A35" s="1" t="s">
        <v>77</v>
      </c>
      <c r="C35" s="6">
        <v>0</v>
      </c>
      <c r="D35" s="6"/>
      <c r="E35" s="6">
        <v>30820770978</v>
      </c>
      <c r="F35" s="6"/>
      <c r="G35" s="6">
        <v>0</v>
      </c>
      <c r="I35" s="6">
        <f t="shared" si="0"/>
        <v>30820770978</v>
      </c>
      <c r="K35" s="19">
        <f t="shared" si="1"/>
        <v>1.0404520857369306E-2</v>
      </c>
      <c r="M35" s="6">
        <v>3068173558</v>
      </c>
      <c r="N35" s="6"/>
      <c r="O35" s="6">
        <v>-20472842115</v>
      </c>
      <c r="P35" s="6"/>
      <c r="Q35" s="6">
        <v>-1394097262</v>
      </c>
      <c r="S35" s="6">
        <f t="shared" si="2"/>
        <v>-18798765819</v>
      </c>
      <c r="U35" s="19">
        <f t="shared" si="3"/>
        <v>1.637702605004103E-2</v>
      </c>
    </row>
    <row r="36" spans="1:21" x14ac:dyDescent="0.55000000000000004">
      <c r="A36" s="1" t="s">
        <v>177</v>
      </c>
      <c r="C36" s="6">
        <v>0</v>
      </c>
      <c r="D36" s="6"/>
      <c r="E36" s="6">
        <v>12696174544</v>
      </c>
      <c r="F36" s="6"/>
      <c r="G36" s="6">
        <v>0</v>
      </c>
      <c r="I36" s="6">
        <f t="shared" si="0"/>
        <v>12696174544</v>
      </c>
      <c r="K36" s="19">
        <f t="shared" si="1"/>
        <v>4.2859931358025108E-3</v>
      </c>
      <c r="M36" s="6">
        <v>13538037962</v>
      </c>
      <c r="N36" s="6"/>
      <c r="O36" s="6">
        <v>-18839484807</v>
      </c>
      <c r="P36" s="6"/>
      <c r="Q36" s="6">
        <v>108351454</v>
      </c>
      <c r="S36" s="6">
        <f t="shared" si="2"/>
        <v>-5193095391</v>
      </c>
      <c r="U36" s="19">
        <f t="shared" si="3"/>
        <v>4.5240979816237262E-3</v>
      </c>
    </row>
    <row r="37" spans="1:21" x14ac:dyDescent="0.55000000000000004">
      <c r="A37" s="1" t="s">
        <v>139</v>
      </c>
      <c r="C37" s="6">
        <v>0</v>
      </c>
      <c r="D37" s="6"/>
      <c r="E37" s="6">
        <v>27514369851</v>
      </c>
      <c r="F37" s="6"/>
      <c r="G37" s="6">
        <v>0</v>
      </c>
      <c r="I37" s="6">
        <f t="shared" si="0"/>
        <v>27514369851</v>
      </c>
      <c r="K37" s="19">
        <f t="shared" si="1"/>
        <v>9.2883411383980711E-3</v>
      </c>
      <c r="M37" s="6">
        <v>0</v>
      </c>
      <c r="N37" s="6"/>
      <c r="O37" s="6">
        <v>-92074934406</v>
      </c>
      <c r="P37" s="6"/>
      <c r="Q37" s="6">
        <v>-3409466822</v>
      </c>
      <c r="S37" s="6">
        <f t="shared" si="2"/>
        <v>-95484401228</v>
      </c>
      <c r="U37" s="19">
        <f t="shared" si="3"/>
        <v>8.3183680319217315E-2</v>
      </c>
    </row>
    <row r="38" spans="1:21" x14ac:dyDescent="0.55000000000000004">
      <c r="A38" s="1" t="s">
        <v>97</v>
      </c>
      <c r="C38" s="6">
        <v>0</v>
      </c>
      <c r="D38" s="6"/>
      <c r="E38" s="6">
        <v>-4913674419</v>
      </c>
      <c r="F38" s="6"/>
      <c r="G38" s="6">
        <v>0</v>
      </c>
      <c r="I38" s="6">
        <f t="shared" si="0"/>
        <v>-4913674419</v>
      </c>
      <c r="K38" s="19">
        <f t="shared" si="1"/>
        <v>-1.6587653831015568E-3</v>
      </c>
      <c r="M38" s="6">
        <v>0</v>
      </c>
      <c r="N38" s="6"/>
      <c r="O38" s="6">
        <v>-15375045767</v>
      </c>
      <c r="P38" s="6"/>
      <c r="Q38" s="6">
        <v>-8540448</v>
      </c>
      <c r="S38" s="6">
        <f t="shared" si="2"/>
        <v>-15383586215</v>
      </c>
      <c r="U38" s="19">
        <f t="shared" si="3"/>
        <v>1.3401804916973474E-2</v>
      </c>
    </row>
    <row r="39" spans="1:21" x14ac:dyDescent="0.55000000000000004">
      <c r="A39" s="1" t="s">
        <v>137</v>
      </c>
      <c r="C39" s="6">
        <v>0</v>
      </c>
      <c r="D39" s="6"/>
      <c r="E39" s="6">
        <v>-451267319</v>
      </c>
      <c r="F39" s="6"/>
      <c r="G39" s="6">
        <v>0</v>
      </c>
      <c r="I39" s="6">
        <f t="shared" si="0"/>
        <v>-451267319</v>
      </c>
      <c r="K39" s="19">
        <f t="shared" si="1"/>
        <v>-1.5233948028542496E-4</v>
      </c>
      <c r="M39" s="6">
        <v>948796343</v>
      </c>
      <c r="N39" s="6"/>
      <c r="O39" s="6">
        <v>-4216276454</v>
      </c>
      <c r="P39" s="6"/>
      <c r="Q39" s="6">
        <v>40427122</v>
      </c>
      <c r="S39" s="6">
        <f t="shared" si="2"/>
        <v>-3227052989</v>
      </c>
      <c r="U39" s="19">
        <f t="shared" si="3"/>
        <v>2.8113298167851265E-3</v>
      </c>
    </row>
    <row r="40" spans="1:21" x14ac:dyDescent="0.55000000000000004">
      <c r="A40" s="1" t="s">
        <v>253</v>
      </c>
      <c r="C40" s="6">
        <v>0</v>
      </c>
      <c r="D40" s="6"/>
      <c r="E40" s="6">
        <v>0</v>
      </c>
      <c r="F40" s="6"/>
      <c r="G40" s="6">
        <v>0</v>
      </c>
      <c r="I40" s="6">
        <f t="shared" si="0"/>
        <v>0</v>
      </c>
      <c r="K40" s="19">
        <f t="shared" si="1"/>
        <v>0</v>
      </c>
      <c r="M40" s="6">
        <v>0</v>
      </c>
      <c r="N40" s="6"/>
      <c r="O40" s="6">
        <v>0</v>
      </c>
      <c r="P40" s="6"/>
      <c r="Q40" s="6">
        <v>-2530367353</v>
      </c>
      <c r="S40" s="6">
        <f t="shared" si="2"/>
        <v>-2530367353</v>
      </c>
      <c r="U40" s="19">
        <f t="shared" si="3"/>
        <v>2.2043942913726215E-3</v>
      </c>
    </row>
    <row r="41" spans="1:21" x14ac:dyDescent="0.55000000000000004">
      <c r="A41" s="1" t="s">
        <v>108</v>
      </c>
      <c r="C41" s="6">
        <v>0</v>
      </c>
      <c r="D41" s="6"/>
      <c r="E41" s="6">
        <v>234623925204</v>
      </c>
      <c r="F41" s="6"/>
      <c r="G41" s="6">
        <v>0</v>
      </c>
      <c r="I41" s="6">
        <f t="shared" si="0"/>
        <v>234623925204</v>
      </c>
      <c r="K41" s="19">
        <f t="shared" si="1"/>
        <v>7.9204687162607881E-2</v>
      </c>
      <c r="M41" s="6">
        <v>0</v>
      </c>
      <c r="N41" s="6"/>
      <c r="O41" s="6">
        <v>44031951471</v>
      </c>
      <c r="P41" s="6"/>
      <c r="Q41" s="6">
        <v>-23711548402</v>
      </c>
      <c r="S41" s="6">
        <f t="shared" si="2"/>
        <v>20320403069</v>
      </c>
      <c r="U41" s="19">
        <f t="shared" si="3"/>
        <v>-1.7702639290926032E-2</v>
      </c>
    </row>
    <row r="42" spans="1:21" x14ac:dyDescent="0.55000000000000004">
      <c r="A42" s="1" t="s">
        <v>36</v>
      </c>
      <c r="C42" s="6">
        <v>55911024599</v>
      </c>
      <c r="D42" s="6"/>
      <c r="E42" s="6">
        <v>-49469303146</v>
      </c>
      <c r="F42" s="6"/>
      <c r="G42" s="6">
        <v>0</v>
      </c>
      <c r="I42" s="6">
        <f t="shared" si="0"/>
        <v>6441721453</v>
      </c>
      <c r="K42" s="19">
        <f t="shared" si="1"/>
        <v>2.1746057314057181E-3</v>
      </c>
      <c r="M42" s="6">
        <v>55911024599</v>
      </c>
      <c r="N42" s="6"/>
      <c r="O42" s="6">
        <v>-94550200385</v>
      </c>
      <c r="P42" s="6"/>
      <c r="Q42" s="6">
        <v>-198765456</v>
      </c>
      <c r="S42" s="6">
        <f t="shared" si="2"/>
        <v>-38837941242</v>
      </c>
      <c r="U42" s="19">
        <f t="shared" si="3"/>
        <v>3.3834666678348543E-2</v>
      </c>
    </row>
    <row r="43" spans="1:21" x14ac:dyDescent="0.55000000000000004">
      <c r="A43" s="1" t="s">
        <v>150</v>
      </c>
      <c r="C43" s="6">
        <v>0</v>
      </c>
      <c r="D43" s="6"/>
      <c r="E43" s="6">
        <v>-10827269339</v>
      </c>
      <c r="F43" s="6"/>
      <c r="G43" s="6">
        <v>0</v>
      </c>
      <c r="I43" s="6">
        <f t="shared" si="0"/>
        <v>-10827269339</v>
      </c>
      <c r="K43" s="19">
        <f t="shared" si="1"/>
        <v>-3.6550853885645032E-3</v>
      </c>
      <c r="M43" s="6">
        <v>37946077178</v>
      </c>
      <c r="N43" s="6"/>
      <c r="O43" s="6">
        <v>-88783608643</v>
      </c>
      <c r="P43" s="6"/>
      <c r="Q43" s="6">
        <v>4116885</v>
      </c>
      <c r="S43" s="6">
        <f t="shared" si="2"/>
        <v>-50833414580</v>
      </c>
      <c r="U43" s="19">
        <f t="shared" si="3"/>
        <v>4.4284830334328847E-2</v>
      </c>
    </row>
    <row r="44" spans="1:21" x14ac:dyDescent="0.55000000000000004">
      <c r="A44" s="1" t="s">
        <v>89</v>
      </c>
      <c r="C44" s="6">
        <v>0</v>
      </c>
      <c r="D44" s="6"/>
      <c r="E44" s="6">
        <v>15710956696</v>
      </c>
      <c r="F44" s="6"/>
      <c r="G44" s="6">
        <v>0</v>
      </c>
      <c r="I44" s="6">
        <f t="shared" si="0"/>
        <v>15710956696</v>
      </c>
      <c r="K44" s="19">
        <f t="shared" si="1"/>
        <v>5.3037276955024901E-3</v>
      </c>
      <c r="M44" s="6">
        <v>0</v>
      </c>
      <c r="N44" s="6"/>
      <c r="O44" s="6">
        <v>-5978505644</v>
      </c>
      <c r="P44" s="6"/>
      <c r="Q44" s="6">
        <v>-26182228</v>
      </c>
      <c r="S44" s="6">
        <f t="shared" si="2"/>
        <v>-6004687872</v>
      </c>
      <c r="U44" s="19">
        <f t="shared" si="3"/>
        <v>5.2311375464190214E-3</v>
      </c>
    </row>
    <row r="45" spans="1:21" x14ac:dyDescent="0.55000000000000004">
      <c r="A45" s="1" t="s">
        <v>57</v>
      </c>
      <c r="C45" s="6">
        <v>0</v>
      </c>
      <c r="D45" s="6"/>
      <c r="E45" s="6">
        <v>132647956590</v>
      </c>
      <c r="F45" s="6"/>
      <c r="G45" s="6">
        <v>0</v>
      </c>
      <c r="I45" s="6">
        <f t="shared" si="0"/>
        <v>132647956590</v>
      </c>
      <c r="K45" s="19">
        <f t="shared" si="1"/>
        <v>4.4779490818488032E-2</v>
      </c>
      <c r="M45" s="6">
        <v>90844237696</v>
      </c>
      <c r="N45" s="6"/>
      <c r="O45" s="6">
        <v>-69616658073</v>
      </c>
      <c r="P45" s="6"/>
      <c r="Q45" s="6">
        <v>-141594957</v>
      </c>
      <c r="S45" s="6">
        <f t="shared" si="2"/>
        <v>21085984666</v>
      </c>
      <c r="U45" s="19">
        <f t="shared" si="3"/>
        <v>-1.8369595296347879E-2</v>
      </c>
    </row>
    <row r="46" spans="1:21" x14ac:dyDescent="0.55000000000000004">
      <c r="A46" s="1" t="s">
        <v>173</v>
      </c>
      <c r="C46" s="6">
        <v>3997557181</v>
      </c>
      <c r="D46" s="6"/>
      <c r="E46" s="6">
        <v>-7536557452</v>
      </c>
      <c r="F46" s="6"/>
      <c r="G46" s="6">
        <v>0</v>
      </c>
      <c r="I46" s="6">
        <f t="shared" si="0"/>
        <v>-3539000271</v>
      </c>
      <c r="K46" s="19">
        <f t="shared" si="1"/>
        <v>-1.1947008775393239E-3</v>
      </c>
      <c r="M46" s="6">
        <v>3997557181</v>
      </c>
      <c r="N46" s="6"/>
      <c r="O46" s="6">
        <v>-10540639793</v>
      </c>
      <c r="P46" s="6"/>
      <c r="Q46" s="6">
        <v>0</v>
      </c>
      <c r="S46" s="6">
        <f t="shared" si="2"/>
        <v>-6543082612</v>
      </c>
      <c r="U46" s="19">
        <f t="shared" si="3"/>
        <v>5.700173905884353E-3</v>
      </c>
    </row>
    <row r="47" spans="1:21" x14ac:dyDescent="0.55000000000000004">
      <c r="A47" s="1" t="s">
        <v>146</v>
      </c>
      <c r="C47" s="6">
        <v>0</v>
      </c>
      <c r="D47" s="6"/>
      <c r="E47" s="6">
        <v>15005654514</v>
      </c>
      <c r="F47" s="6"/>
      <c r="G47" s="6">
        <v>0</v>
      </c>
      <c r="I47" s="6">
        <f t="shared" si="0"/>
        <v>15005654514</v>
      </c>
      <c r="K47" s="19">
        <f t="shared" si="1"/>
        <v>5.0656307553381703E-3</v>
      </c>
      <c r="M47" s="6">
        <v>200486745150</v>
      </c>
      <c r="N47" s="6"/>
      <c r="O47" s="6">
        <v>-325200668923</v>
      </c>
      <c r="P47" s="6"/>
      <c r="Q47" s="6">
        <v>0</v>
      </c>
      <c r="S47" s="6">
        <f t="shared" si="2"/>
        <v>-124713923773</v>
      </c>
      <c r="U47" s="19">
        <f t="shared" si="3"/>
        <v>0.10864772709541098</v>
      </c>
    </row>
    <row r="48" spans="1:21" x14ac:dyDescent="0.55000000000000004">
      <c r="A48" s="1" t="s">
        <v>174</v>
      </c>
      <c r="C48" s="6">
        <v>0</v>
      </c>
      <c r="D48" s="6"/>
      <c r="E48" s="6">
        <v>-337061498</v>
      </c>
      <c r="F48" s="6"/>
      <c r="G48" s="6">
        <v>0</v>
      </c>
      <c r="I48" s="6">
        <f t="shared" si="0"/>
        <v>-337061498</v>
      </c>
      <c r="K48" s="19">
        <f t="shared" si="1"/>
        <v>-1.1378571252031393E-4</v>
      </c>
      <c r="M48" s="6">
        <v>3926444563</v>
      </c>
      <c r="N48" s="6"/>
      <c r="O48" s="6">
        <v>-7174594781</v>
      </c>
      <c r="P48" s="6"/>
      <c r="Q48" s="6">
        <v>0</v>
      </c>
      <c r="S48" s="6">
        <f t="shared" si="2"/>
        <v>-3248150218</v>
      </c>
      <c r="U48" s="19">
        <f t="shared" si="3"/>
        <v>2.8297092078708682E-3</v>
      </c>
    </row>
    <row r="49" spans="1:21" x14ac:dyDescent="0.55000000000000004">
      <c r="A49" s="1" t="s">
        <v>160</v>
      </c>
      <c r="C49" s="6">
        <v>9778054054</v>
      </c>
      <c r="D49" s="6"/>
      <c r="E49" s="6">
        <v>-4609211040</v>
      </c>
      <c r="F49" s="6"/>
      <c r="G49" s="6">
        <v>0</v>
      </c>
      <c r="I49" s="6">
        <f t="shared" si="0"/>
        <v>5168843014</v>
      </c>
      <c r="K49" s="19">
        <f t="shared" si="1"/>
        <v>1.7449055698839772E-3</v>
      </c>
      <c r="M49" s="6">
        <v>9778054054</v>
      </c>
      <c r="N49" s="6"/>
      <c r="O49" s="6">
        <v>-74387544840</v>
      </c>
      <c r="P49" s="6"/>
      <c r="Q49" s="6">
        <v>0</v>
      </c>
      <c r="S49" s="6">
        <f t="shared" si="2"/>
        <v>-64609490786</v>
      </c>
      <c r="U49" s="19">
        <f t="shared" si="3"/>
        <v>5.6286211758261803E-2</v>
      </c>
    </row>
    <row r="50" spans="1:21" x14ac:dyDescent="0.55000000000000004">
      <c r="A50" s="1" t="s">
        <v>104</v>
      </c>
      <c r="C50" s="6">
        <v>3255969151</v>
      </c>
      <c r="D50" s="6"/>
      <c r="E50" s="6">
        <v>-17335740</v>
      </c>
      <c r="F50" s="6"/>
      <c r="G50" s="6">
        <v>0</v>
      </c>
      <c r="I50" s="6">
        <f t="shared" si="0"/>
        <v>3238633411</v>
      </c>
      <c r="K50" s="19">
        <f t="shared" si="1"/>
        <v>1.0933025944800427E-3</v>
      </c>
      <c r="M50" s="6">
        <v>3255969151</v>
      </c>
      <c r="N50" s="6"/>
      <c r="O50" s="6">
        <v>-5166050799</v>
      </c>
      <c r="P50" s="6"/>
      <c r="Q50" s="6">
        <v>0</v>
      </c>
      <c r="S50" s="6">
        <f t="shared" si="2"/>
        <v>-1910081648</v>
      </c>
      <c r="U50" s="19">
        <f t="shared" si="3"/>
        <v>1.6640165215199918E-3</v>
      </c>
    </row>
    <row r="51" spans="1:21" x14ac:dyDescent="0.55000000000000004">
      <c r="A51" s="1" t="s">
        <v>24</v>
      </c>
      <c r="C51" s="6">
        <v>3823030476</v>
      </c>
      <c r="D51" s="6"/>
      <c r="E51" s="6">
        <v>2582119800</v>
      </c>
      <c r="F51" s="6"/>
      <c r="G51" s="6">
        <v>0</v>
      </c>
      <c r="I51" s="6">
        <f t="shared" si="0"/>
        <v>6405150276</v>
      </c>
      <c r="K51" s="19">
        <f t="shared" si="1"/>
        <v>2.1622599800892876E-3</v>
      </c>
      <c r="M51" s="6">
        <v>3823030476</v>
      </c>
      <c r="N51" s="6"/>
      <c r="O51" s="6">
        <v>-20921369553</v>
      </c>
      <c r="P51" s="6"/>
      <c r="Q51" s="6">
        <v>0</v>
      </c>
      <c r="S51" s="6">
        <f t="shared" si="2"/>
        <v>-17098339077</v>
      </c>
      <c r="U51" s="19">
        <f t="shared" si="3"/>
        <v>1.4895655766584741E-2</v>
      </c>
    </row>
    <row r="52" spans="1:21" x14ac:dyDescent="0.55000000000000004">
      <c r="A52" s="1" t="s">
        <v>26</v>
      </c>
      <c r="C52" s="6">
        <v>4075718834</v>
      </c>
      <c r="D52" s="6"/>
      <c r="E52" s="6">
        <v>8154206029</v>
      </c>
      <c r="F52" s="6"/>
      <c r="G52" s="6">
        <v>0</v>
      </c>
      <c r="I52" s="6">
        <f t="shared" si="0"/>
        <v>12229924863</v>
      </c>
      <c r="K52" s="19">
        <f t="shared" si="1"/>
        <v>4.1285958878826256E-3</v>
      </c>
      <c r="M52" s="6">
        <v>4075718834</v>
      </c>
      <c r="N52" s="6"/>
      <c r="O52" s="6">
        <v>-1140448394</v>
      </c>
      <c r="P52" s="6"/>
      <c r="Q52" s="6">
        <v>0</v>
      </c>
      <c r="S52" s="6">
        <f t="shared" si="2"/>
        <v>2935270440</v>
      </c>
      <c r="U52" s="19">
        <f t="shared" si="3"/>
        <v>-2.5571359802359903E-3</v>
      </c>
    </row>
    <row r="53" spans="1:21" x14ac:dyDescent="0.55000000000000004">
      <c r="A53" s="1" t="s">
        <v>100</v>
      </c>
      <c r="C53" s="6">
        <v>25970832976</v>
      </c>
      <c r="D53" s="6"/>
      <c r="E53" s="6">
        <v>60270466284</v>
      </c>
      <c r="F53" s="6"/>
      <c r="G53" s="6">
        <v>0</v>
      </c>
      <c r="I53" s="6">
        <f t="shared" si="0"/>
        <v>86241299260</v>
      </c>
      <c r="K53" s="19">
        <f t="shared" si="1"/>
        <v>2.9113463694915173E-2</v>
      </c>
      <c r="M53" s="6">
        <v>25970832976</v>
      </c>
      <c r="N53" s="6"/>
      <c r="O53" s="6">
        <v>3323752260</v>
      </c>
      <c r="P53" s="6"/>
      <c r="Q53" s="6">
        <v>0</v>
      </c>
      <c r="S53" s="6">
        <f t="shared" si="2"/>
        <v>29294585236</v>
      </c>
      <c r="U53" s="19">
        <f t="shared" si="3"/>
        <v>-2.5520727804919274E-2</v>
      </c>
    </row>
    <row r="54" spans="1:21" x14ac:dyDescent="0.55000000000000004">
      <c r="A54" s="1" t="s">
        <v>106</v>
      </c>
      <c r="C54" s="6">
        <v>125118733100</v>
      </c>
      <c r="D54" s="6"/>
      <c r="E54" s="6">
        <v>-38730135740</v>
      </c>
      <c r="F54" s="6"/>
      <c r="G54" s="6">
        <v>0</v>
      </c>
      <c r="I54" s="6">
        <f t="shared" si="0"/>
        <v>86388597360</v>
      </c>
      <c r="K54" s="19">
        <f t="shared" si="1"/>
        <v>2.9163188802531551E-2</v>
      </c>
      <c r="M54" s="6">
        <v>125118733100</v>
      </c>
      <c r="N54" s="6"/>
      <c r="O54" s="6">
        <v>-45681698566</v>
      </c>
      <c r="P54" s="6"/>
      <c r="Q54" s="6">
        <v>0</v>
      </c>
      <c r="S54" s="6">
        <f t="shared" si="2"/>
        <v>79437034534</v>
      </c>
      <c r="U54" s="19">
        <f t="shared" si="3"/>
        <v>-6.9203606046651114E-2</v>
      </c>
    </row>
    <row r="55" spans="1:21" x14ac:dyDescent="0.55000000000000004">
      <c r="A55" s="1" t="s">
        <v>70</v>
      </c>
      <c r="C55" s="6">
        <v>20061711742</v>
      </c>
      <c r="D55" s="6"/>
      <c r="E55" s="6">
        <v>-2885417463</v>
      </c>
      <c r="F55" s="6"/>
      <c r="G55" s="6">
        <v>0</v>
      </c>
      <c r="I55" s="6">
        <f t="shared" si="0"/>
        <v>17176294279</v>
      </c>
      <c r="K55" s="19">
        <f t="shared" si="1"/>
        <v>5.7983984957979597E-3</v>
      </c>
      <c r="M55" s="6">
        <v>20061711742</v>
      </c>
      <c r="N55" s="6"/>
      <c r="O55" s="6">
        <v>-23083339709</v>
      </c>
      <c r="P55" s="6"/>
      <c r="Q55" s="6">
        <v>0</v>
      </c>
      <c r="S55" s="6">
        <f t="shared" si="2"/>
        <v>-3021627967</v>
      </c>
      <c r="U55" s="19">
        <f t="shared" si="3"/>
        <v>2.6323685504436953E-3</v>
      </c>
    </row>
    <row r="56" spans="1:21" x14ac:dyDescent="0.55000000000000004">
      <c r="A56" s="1" t="s">
        <v>79</v>
      </c>
      <c r="C56" s="6">
        <v>31038401057</v>
      </c>
      <c r="D56" s="6"/>
      <c r="E56" s="6">
        <v>-50025648149</v>
      </c>
      <c r="F56" s="6"/>
      <c r="G56" s="6">
        <v>0</v>
      </c>
      <c r="I56" s="6">
        <f t="shared" si="0"/>
        <v>-18987247092</v>
      </c>
      <c r="K56" s="19">
        <f t="shared" si="1"/>
        <v>-6.4097425899486112E-3</v>
      </c>
      <c r="M56" s="6">
        <v>31038401057</v>
      </c>
      <c r="N56" s="6"/>
      <c r="O56" s="6">
        <v>-88195506852</v>
      </c>
      <c r="P56" s="6"/>
      <c r="Q56" s="6">
        <v>0</v>
      </c>
      <c r="S56" s="6">
        <f t="shared" si="2"/>
        <v>-57157105795</v>
      </c>
      <c r="U56" s="19">
        <f t="shared" si="3"/>
        <v>4.9793875808782216E-2</v>
      </c>
    </row>
    <row r="57" spans="1:21" x14ac:dyDescent="0.55000000000000004">
      <c r="A57" s="1" t="s">
        <v>176</v>
      </c>
      <c r="C57" s="6">
        <v>0</v>
      </c>
      <c r="D57" s="6"/>
      <c r="E57" s="6">
        <v>1023248250</v>
      </c>
      <c r="F57" s="6"/>
      <c r="G57" s="6">
        <v>0</v>
      </c>
      <c r="I57" s="6">
        <f t="shared" si="0"/>
        <v>1023248250</v>
      </c>
      <c r="K57" s="19">
        <f t="shared" si="1"/>
        <v>3.4542963792148789E-4</v>
      </c>
      <c r="M57" s="6">
        <v>2346863752</v>
      </c>
      <c r="N57" s="6"/>
      <c r="O57" s="6">
        <v>-18602128451</v>
      </c>
      <c r="P57" s="6"/>
      <c r="Q57" s="6">
        <v>0</v>
      </c>
      <c r="S57" s="6">
        <f t="shared" si="2"/>
        <v>-16255264699</v>
      </c>
      <c r="U57" s="19">
        <f t="shared" si="3"/>
        <v>1.4161189941350976E-2</v>
      </c>
    </row>
    <row r="58" spans="1:21" x14ac:dyDescent="0.55000000000000004">
      <c r="A58" s="1" t="s">
        <v>121</v>
      </c>
      <c r="C58" s="6">
        <v>0</v>
      </c>
      <c r="D58" s="6"/>
      <c r="E58" s="6">
        <v>72015447808</v>
      </c>
      <c r="F58" s="6"/>
      <c r="G58" s="6">
        <v>0</v>
      </c>
      <c r="I58" s="6">
        <f t="shared" si="0"/>
        <v>72015447808</v>
      </c>
      <c r="K58" s="19">
        <f t="shared" si="1"/>
        <v>2.431107999556437E-2</v>
      </c>
      <c r="M58" s="6">
        <v>83202759729</v>
      </c>
      <c r="N58" s="6"/>
      <c r="O58" s="6">
        <v>-107167203632</v>
      </c>
      <c r="P58" s="6"/>
      <c r="Q58" s="6">
        <v>0</v>
      </c>
      <c r="S58" s="6">
        <f t="shared" si="2"/>
        <v>-23964443903</v>
      </c>
      <c r="U58" s="19">
        <f t="shared" si="3"/>
        <v>2.0877238742849299E-2</v>
      </c>
    </row>
    <row r="59" spans="1:21" x14ac:dyDescent="0.55000000000000004">
      <c r="A59" s="1" t="s">
        <v>142</v>
      </c>
      <c r="C59" s="6">
        <v>0</v>
      </c>
      <c r="D59" s="6"/>
      <c r="E59" s="6">
        <v>5306039454</v>
      </c>
      <c r="F59" s="6"/>
      <c r="G59" s="6">
        <v>0</v>
      </c>
      <c r="I59" s="6">
        <f t="shared" si="0"/>
        <v>5306039454</v>
      </c>
      <c r="K59" s="19">
        <f t="shared" si="1"/>
        <v>1.7912205443716609E-3</v>
      </c>
      <c r="M59" s="6">
        <v>3870393943</v>
      </c>
      <c r="N59" s="6"/>
      <c r="O59" s="6">
        <v>-16680861532</v>
      </c>
      <c r="P59" s="6"/>
      <c r="Q59" s="6">
        <v>0</v>
      </c>
      <c r="S59" s="6">
        <f t="shared" si="2"/>
        <v>-12810467589</v>
      </c>
      <c r="U59" s="19">
        <f t="shared" si="3"/>
        <v>1.1160166759788885E-2</v>
      </c>
    </row>
    <row r="60" spans="1:21" x14ac:dyDescent="0.55000000000000004">
      <c r="A60" s="1" t="s">
        <v>118</v>
      </c>
      <c r="C60" s="6">
        <v>0</v>
      </c>
      <c r="D60" s="6"/>
      <c r="E60" s="6">
        <v>21885875031</v>
      </c>
      <c r="F60" s="6"/>
      <c r="G60" s="6">
        <v>0</v>
      </c>
      <c r="I60" s="6">
        <f t="shared" si="0"/>
        <v>21885875031</v>
      </c>
      <c r="K60" s="19">
        <f t="shared" si="1"/>
        <v>7.3882656408679548E-3</v>
      </c>
      <c r="M60" s="6">
        <v>22510250800</v>
      </c>
      <c r="N60" s="6"/>
      <c r="O60" s="6">
        <v>-18360839136</v>
      </c>
      <c r="P60" s="6"/>
      <c r="Q60" s="6">
        <v>0</v>
      </c>
      <c r="S60" s="6">
        <f t="shared" si="2"/>
        <v>4149411664</v>
      </c>
      <c r="U60" s="19">
        <f t="shared" si="3"/>
        <v>-3.6148661868530556E-3</v>
      </c>
    </row>
    <row r="61" spans="1:21" x14ac:dyDescent="0.55000000000000004">
      <c r="A61" s="1" t="s">
        <v>115</v>
      </c>
      <c r="C61" s="6">
        <v>39796044786</v>
      </c>
      <c r="D61" s="6"/>
      <c r="E61" s="6">
        <v>262505185</v>
      </c>
      <c r="F61" s="6"/>
      <c r="G61" s="6">
        <v>0</v>
      </c>
      <c r="I61" s="6">
        <f t="shared" si="0"/>
        <v>40058549971</v>
      </c>
      <c r="K61" s="19">
        <f t="shared" si="1"/>
        <v>1.3523023774672823E-2</v>
      </c>
      <c r="M61" s="6">
        <v>39796044786</v>
      </c>
      <c r="N61" s="6"/>
      <c r="O61" s="6">
        <v>-19950394073</v>
      </c>
      <c r="P61" s="6"/>
      <c r="Q61" s="6">
        <v>0</v>
      </c>
      <c r="S61" s="6">
        <f t="shared" si="2"/>
        <v>19845650713</v>
      </c>
      <c r="U61" s="19">
        <f t="shared" si="3"/>
        <v>-1.7289046623386543E-2</v>
      </c>
    </row>
    <row r="62" spans="1:21" x14ac:dyDescent="0.55000000000000004">
      <c r="A62" s="1" t="s">
        <v>163</v>
      </c>
      <c r="C62" s="6">
        <v>63086456465</v>
      </c>
      <c r="D62" s="6"/>
      <c r="E62" s="6">
        <v>-76769682953</v>
      </c>
      <c r="F62" s="6"/>
      <c r="G62" s="6">
        <v>0</v>
      </c>
      <c r="I62" s="6">
        <f t="shared" si="0"/>
        <v>-13683226488</v>
      </c>
      <c r="K62" s="19">
        <f t="shared" si="1"/>
        <v>-4.6192035719069668E-3</v>
      </c>
      <c r="M62" s="6">
        <v>63086456465</v>
      </c>
      <c r="N62" s="6"/>
      <c r="O62" s="6">
        <v>-140589273084</v>
      </c>
      <c r="P62" s="6"/>
      <c r="Q62" s="6">
        <v>0</v>
      </c>
      <c r="S62" s="6">
        <f t="shared" si="2"/>
        <v>-77502816619</v>
      </c>
      <c r="U62" s="19">
        <f t="shared" si="3"/>
        <v>6.751856259829904E-2</v>
      </c>
    </row>
    <row r="63" spans="1:21" x14ac:dyDescent="0.55000000000000004">
      <c r="A63" s="1" t="s">
        <v>144</v>
      </c>
      <c r="C63" s="6">
        <v>75772328626</v>
      </c>
      <c r="D63" s="6"/>
      <c r="E63" s="6">
        <v>-99169442340</v>
      </c>
      <c r="F63" s="6"/>
      <c r="G63" s="6">
        <v>0</v>
      </c>
      <c r="I63" s="6">
        <f t="shared" si="0"/>
        <v>-23397113714</v>
      </c>
      <c r="K63" s="19">
        <f t="shared" si="1"/>
        <v>-7.8984318015055486E-3</v>
      </c>
      <c r="M63" s="6">
        <v>75772328626</v>
      </c>
      <c r="N63" s="6"/>
      <c r="O63" s="6">
        <v>-323678040974</v>
      </c>
      <c r="P63" s="6"/>
      <c r="Q63" s="6">
        <v>0</v>
      </c>
      <c r="S63" s="6">
        <f t="shared" si="2"/>
        <v>-247905712348</v>
      </c>
      <c r="U63" s="19">
        <f t="shared" si="3"/>
        <v>0.2159694071497904</v>
      </c>
    </row>
    <row r="64" spans="1:21" x14ac:dyDescent="0.55000000000000004">
      <c r="A64" s="1" t="s">
        <v>55</v>
      </c>
      <c r="C64" s="6">
        <v>0</v>
      </c>
      <c r="D64" s="6"/>
      <c r="E64" s="6">
        <v>1740130152</v>
      </c>
      <c r="F64" s="6"/>
      <c r="G64" s="6">
        <v>0</v>
      </c>
      <c r="I64" s="6">
        <f t="shared" si="0"/>
        <v>1740130152</v>
      </c>
      <c r="K64" s="19">
        <f t="shared" si="1"/>
        <v>5.8743567686690278E-4</v>
      </c>
      <c r="M64" s="6">
        <v>23729622200</v>
      </c>
      <c r="N64" s="6"/>
      <c r="O64" s="6">
        <v>-14037049891</v>
      </c>
      <c r="P64" s="6"/>
      <c r="Q64" s="6">
        <v>0</v>
      </c>
      <c r="S64" s="6">
        <f t="shared" si="2"/>
        <v>9692572309</v>
      </c>
      <c r="U64" s="19">
        <f t="shared" si="3"/>
        <v>-8.4439324753949867E-3</v>
      </c>
    </row>
    <row r="65" spans="1:21" x14ac:dyDescent="0.55000000000000004">
      <c r="A65" s="1" t="s">
        <v>18</v>
      </c>
      <c r="C65" s="6">
        <v>0</v>
      </c>
      <c r="D65" s="6"/>
      <c r="E65" s="6">
        <v>-11231310823</v>
      </c>
      <c r="F65" s="6"/>
      <c r="G65" s="6">
        <v>0</v>
      </c>
      <c r="I65" s="6">
        <f t="shared" si="0"/>
        <v>-11231310823</v>
      </c>
      <c r="K65" s="19">
        <f t="shared" si="1"/>
        <v>-3.7914823025327221E-3</v>
      </c>
      <c r="M65" s="6">
        <v>9321293124</v>
      </c>
      <c r="N65" s="6"/>
      <c r="O65" s="6">
        <v>-2948219090</v>
      </c>
      <c r="P65" s="6"/>
      <c r="Q65" s="6">
        <v>0</v>
      </c>
      <c r="S65" s="6">
        <f t="shared" si="2"/>
        <v>6373074034</v>
      </c>
      <c r="U65" s="19">
        <f t="shared" si="3"/>
        <v>-5.5520665813161415E-3</v>
      </c>
    </row>
    <row r="66" spans="1:21" x14ac:dyDescent="0.55000000000000004">
      <c r="A66" s="1" t="s">
        <v>75</v>
      </c>
      <c r="C66" s="6">
        <v>30379828032</v>
      </c>
      <c r="D66" s="6"/>
      <c r="E66" s="6">
        <v>39258512681</v>
      </c>
      <c r="F66" s="6"/>
      <c r="G66" s="6">
        <v>0</v>
      </c>
      <c r="I66" s="6">
        <f t="shared" si="0"/>
        <v>69638340713</v>
      </c>
      <c r="K66" s="19">
        <f t="shared" si="1"/>
        <v>2.3508612712452526E-2</v>
      </c>
      <c r="M66" s="6">
        <v>30379828032</v>
      </c>
      <c r="N66" s="6"/>
      <c r="O66" s="6">
        <v>-30102817143</v>
      </c>
      <c r="P66" s="6"/>
      <c r="Q66" s="6">
        <v>0</v>
      </c>
      <c r="S66" s="6">
        <f t="shared" si="2"/>
        <v>277010889</v>
      </c>
      <c r="U66" s="19">
        <f t="shared" si="3"/>
        <v>-2.4132512681831732E-4</v>
      </c>
    </row>
    <row r="67" spans="1:21" x14ac:dyDescent="0.55000000000000004">
      <c r="A67" s="1" t="s">
        <v>50</v>
      </c>
      <c r="C67" s="6">
        <v>3636246904</v>
      </c>
      <c r="D67" s="6"/>
      <c r="E67" s="6">
        <v>4969206248</v>
      </c>
      <c r="F67" s="6"/>
      <c r="G67" s="6">
        <v>0</v>
      </c>
      <c r="I67" s="6">
        <f t="shared" si="0"/>
        <v>8605453152</v>
      </c>
      <c r="K67" s="19">
        <f t="shared" si="1"/>
        <v>2.9050414368611789E-3</v>
      </c>
      <c r="M67" s="6">
        <v>3636246904</v>
      </c>
      <c r="N67" s="6"/>
      <c r="O67" s="6">
        <v>-23404961425</v>
      </c>
      <c r="P67" s="6"/>
      <c r="Q67" s="6">
        <v>0</v>
      </c>
      <c r="S67" s="6">
        <f t="shared" si="2"/>
        <v>-19768714521</v>
      </c>
      <c r="U67" s="19">
        <f t="shared" si="3"/>
        <v>1.7222021690329423E-2</v>
      </c>
    </row>
    <row r="68" spans="1:21" x14ac:dyDescent="0.55000000000000004">
      <c r="A68" s="1" t="s">
        <v>135</v>
      </c>
      <c r="C68" s="6">
        <v>8709996945</v>
      </c>
      <c r="D68" s="6"/>
      <c r="E68" s="6">
        <v>-3305346291</v>
      </c>
      <c r="F68" s="6"/>
      <c r="G68" s="6">
        <v>0</v>
      </c>
      <c r="I68" s="6">
        <f t="shared" si="0"/>
        <v>5404650654</v>
      </c>
      <c r="K68" s="19">
        <f t="shared" si="1"/>
        <v>1.8245098572153462E-3</v>
      </c>
      <c r="M68" s="6">
        <v>8709996945</v>
      </c>
      <c r="N68" s="6"/>
      <c r="O68" s="6">
        <v>-18179404603</v>
      </c>
      <c r="P68" s="6"/>
      <c r="Q68" s="6">
        <v>0</v>
      </c>
      <c r="S68" s="6">
        <f t="shared" si="2"/>
        <v>-9469407658</v>
      </c>
      <c r="U68" s="19">
        <f t="shared" si="3"/>
        <v>8.249516877154946E-3</v>
      </c>
    </row>
    <row r="69" spans="1:21" x14ac:dyDescent="0.55000000000000004">
      <c r="A69" s="1" t="s">
        <v>126</v>
      </c>
      <c r="C69" s="6">
        <v>29556258038</v>
      </c>
      <c r="D69" s="6"/>
      <c r="E69" s="6">
        <v>-31782187761</v>
      </c>
      <c r="F69" s="6"/>
      <c r="G69" s="6">
        <v>0</v>
      </c>
      <c r="I69" s="6">
        <f t="shared" si="0"/>
        <v>-2225929723</v>
      </c>
      <c r="K69" s="19">
        <f t="shared" si="1"/>
        <v>-7.5143260519093763E-4</v>
      </c>
      <c r="M69" s="6">
        <v>29556258038</v>
      </c>
      <c r="N69" s="6"/>
      <c r="O69" s="6">
        <v>-34238455107</v>
      </c>
      <c r="P69" s="6"/>
      <c r="Q69" s="6">
        <v>0</v>
      </c>
      <c r="S69" s="6">
        <f t="shared" si="2"/>
        <v>-4682197069</v>
      </c>
      <c r="U69" s="19">
        <f t="shared" si="3"/>
        <v>4.07901583054657E-3</v>
      </c>
    </row>
    <row r="70" spans="1:21" x14ac:dyDescent="0.55000000000000004">
      <c r="A70" s="1" t="s">
        <v>171</v>
      </c>
      <c r="C70" s="6">
        <v>32334251928</v>
      </c>
      <c r="D70" s="6"/>
      <c r="E70" s="6">
        <v>-11040399759</v>
      </c>
      <c r="F70" s="6"/>
      <c r="G70" s="6">
        <v>0</v>
      </c>
      <c r="I70" s="6">
        <f t="shared" si="0"/>
        <v>21293852169</v>
      </c>
      <c r="K70" s="19">
        <f t="shared" si="1"/>
        <v>7.1884096989087059E-3</v>
      </c>
      <c r="M70" s="6">
        <v>32334251928</v>
      </c>
      <c r="N70" s="6"/>
      <c r="O70" s="6">
        <v>-18949939886</v>
      </c>
      <c r="P70" s="6"/>
      <c r="Q70" s="6">
        <v>0</v>
      </c>
      <c r="S70" s="6">
        <f t="shared" si="2"/>
        <v>13384312042</v>
      </c>
      <c r="U70" s="19">
        <f t="shared" si="3"/>
        <v>-1.16600860441684E-2</v>
      </c>
    </row>
    <row r="71" spans="1:21" x14ac:dyDescent="0.55000000000000004">
      <c r="A71" s="1" t="s">
        <v>111</v>
      </c>
      <c r="C71" s="6">
        <v>0</v>
      </c>
      <c r="D71" s="6"/>
      <c r="E71" s="6">
        <v>11372588073</v>
      </c>
      <c r="F71" s="6"/>
      <c r="G71" s="6">
        <v>0</v>
      </c>
      <c r="I71" s="6">
        <f t="shared" si="0"/>
        <v>11372588073</v>
      </c>
      <c r="K71" s="19">
        <f t="shared" si="1"/>
        <v>3.8391748828171678E-3</v>
      </c>
      <c r="M71" s="6">
        <v>36160891843</v>
      </c>
      <c r="N71" s="6"/>
      <c r="O71" s="6">
        <v>-72675094905</v>
      </c>
      <c r="P71" s="6"/>
      <c r="Q71" s="6">
        <v>0</v>
      </c>
      <c r="S71" s="6">
        <f t="shared" si="2"/>
        <v>-36514203062</v>
      </c>
      <c r="U71" s="19">
        <f t="shared" si="3"/>
        <v>3.1810282680284602E-2</v>
      </c>
    </row>
    <row r="72" spans="1:21" x14ac:dyDescent="0.55000000000000004">
      <c r="A72" s="1" t="s">
        <v>81</v>
      </c>
      <c r="C72" s="6">
        <v>0</v>
      </c>
      <c r="D72" s="6"/>
      <c r="E72" s="6">
        <v>59812605049</v>
      </c>
      <c r="F72" s="6"/>
      <c r="G72" s="6">
        <v>0</v>
      </c>
      <c r="I72" s="6">
        <f t="shared" si="0"/>
        <v>59812605049</v>
      </c>
      <c r="K72" s="19">
        <f t="shared" si="1"/>
        <v>2.0191626523883163E-2</v>
      </c>
      <c r="M72" s="6">
        <v>44371742774</v>
      </c>
      <c r="N72" s="6"/>
      <c r="O72" s="6">
        <v>-39373045769</v>
      </c>
      <c r="P72" s="6"/>
      <c r="Q72" s="6">
        <v>0</v>
      </c>
      <c r="S72" s="6">
        <f t="shared" si="2"/>
        <v>4998697005</v>
      </c>
      <c r="U72" s="19">
        <f t="shared" si="3"/>
        <v>-4.354742851491184E-3</v>
      </c>
    </row>
    <row r="73" spans="1:21" x14ac:dyDescent="0.55000000000000004">
      <c r="A73" s="1" t="s">
        <v>130</v>
      </c>
      <c r="C73" s="6">
        <v>0</v>
      </c>
      <c r="D73" s="6"/>
      <c r="E73" s="6">
        <v>-6918306232</v>
      </c>
      <c r="F73" s="6"/>
      <c r="G73" s="6">
        <v>0</v>
      </c>
      <c r="I73" s="6">
        <f t="shared" ref="I73:I103" si="4">C73+E73+G73</f>
        <v>-6918306232</v>
      </c>
      <c r="K73" s="19">
        <f t="shared" ref="K73:K103" si="5">I73/$I$104</f>
        <v>-2.3354919167951015E-3</v>
      </c>
      <c r="M73" s="6">
        <v>389623852</v>
      </c>
      <c r="N73" s="6"/>
      <c r="O73" s="6">
        <v>-8506701282</v>
      </c>
      <c r="P73" s="6"/>
      <c r="Q73" s="6">
        <v>0</v>
      </c>
      <c r="S73" s="6">
        <f t="shared" ref="S73:S103" si="6">M73+O73+Q73</f>
        <v>-8117077430</v>
      </c>
      <c r="U73" s="19">
        <f t="shared" ref="U73:U103" si="7">S73/$S$104</f>
        <v>7.071399782370473E-3</v>
      </c>
    </row>
    <row r="74" spans="1:21" x14ac:dyDescent="0.55000000000000004">
      <c r="A74" s="1" t="s">
        <v>20</v>
      </c>
      <c r="C74" s="6">
        <v>7363854131</v>
      </c>
      <c r="D74" s="6"/>
      <c r="E74" s="6">
        <v>4275871019</v>
      </c>
      <c r="F74" s="6"/>
      <c r="G74" s="6">
        <v>0</v>
      </c>
      <c r="I74" s="6">
        <f t="shared" si="4"/>
        <v>11639725150</v>
      </c>
      <c r="K74" s="19">
        <f t="shared" si="5"/>
        <v>3.9293554072241379E-3</v>
      </c>
      <c r="M74" s="6">
        <v>7363854131</v>
      </c>
      <c r="N74" s="6"/>
      <c r="O74" s="6">
        <v>4957737684</v>
      </c>
      <c r="P74" s="6"/>
      <c r="Q74" s="6">
        <v>0</v>
      </c>
      <c r="S74" s="6">
        <f t="shared" si="6"/>
        <v>12321591815</v>
      </c>
      <c r="U74" s="19">
        <f t="shared" si="7"/>
        <v>-1.0734270115130441E-2</v>
      </c>
    </row>
    <row r="75" spans="1:21" x14ac:dyDescent="0.55000000000000004">
      <c r="A75" s="1" t="s">
        <v>28</v>
      </c>
      <c r="C75" s="6">
        <v>0</v>
      </c>
      <c r="D75" s="6"/>
      <c r="E75" s="6">
        <v>154699032</v>
      </c>
      <c r="F75" s="6"/>
      <c r="G75" s="6">
        <v>0</v>
      </c>
      <c r="I75" s="6">
        <f t="shared" si="4"/>
        <v>154699032</v>
      </c>
      <c r="K75" s="19">
        <f t="shared" si="5"/>
        <v>5.2223525044450033E-5</v>
      </c>
      <c r="M75" s="6">
        <v>9337500000</v>
      </c>
      <c r="N75" s="6"/>
      <c r="O75" s="6">
        <v>-9776978775</v>
      </c>
      <c r="P75" s="6"/>
      <c r="Q75" s="6">
        <v>0</v>
      </c>
      <c r="S75" s="6">
        <f t="shared" si="6"/>
        <v>-439478775</v>
      </c>
      <c r="U75" s="19">
        <f t="shared" si="7"/>
        <v>3.8286318452569474E-4</v>
      </c>
    </row>
    <row r="76" spans="1:21" x14ac:dyDescent="0.55000000000000004">
      <c r="A76" s="1" t="s">
        <v>123</v>
      </c>
      <c r="C76" s="6">
        <v>0</v>
      </c>
      <c r="D76" s="6"/>
      <c r="E76" s="6">
        <v>21448233097</v>
      </c>
      <c r="F76" s="6"/>
      <c r="G76" s="6">
        <v>0</v>
      </c>
      <c r="I76" s="6">
        <f t="shared" si="4"/>
        <v>21448233097</v>
      </c>
      <c r="K76" s="19">
        <f t="shared" si="5"/>
        <v>7.2405258379404838E-3</v>
      </c>
      <c r="M76" s="6">
        <v>7237812785</v>
      </c>
      <c r="N76" s="6"/>
      <c r="O76" s="6">
        <v>-1165089205</v>
      </c>
      <c r="P76" s="6"/>
      <c r="Q76" s="6">
        <v>0</v>
      </c>
      <c r="S76" s="6">
        <f t="shared" si="6"/>
        <v>6072723580</v>
      </c>
      <c r="U76" s="19">
        <f t="shared" si="7"/>
        <v>-5.2904085950068406E-3</v>
      </c>
    </row>
    <row r="77" spans="1:21" x14ac:dyDescent="0.55000000000000004">
      <c r="A77" s="1" t="s">
        <v>59</v>
      </c>
      <c r="C77" s="6">
        <v>0</v>
      </c>
      <c r="D77" s="6"/>
      <c r="E77" s="6">
        <v>53589963115</v>
      </c>
      <c r="F77" s="6"/>
      <c r="G77" s="6">
        <v>0</v>
      </c>
      <c r="I77" s="6">
        <f t="shared" si="4"/>
        <v>53589963115</v>
      </c>
      <c r="K77" s="19">
        <f t="shared" si="5"/>
        <v>1.8090977976302762E-2</v>
      </c>
      <c r="M77" s="6">
        <v>46316855331</v>
      </c>
      <c r="N77" s="6"/>
      <c r="O77" s="6">
        <v>-78856101880</v>
      </c>
      <c r="P77" s="6"/>
      <c r="Q77" s="6">
        <v>0</v>
      </c>
      <c r="S77" s="6">
        <f t="shared" si="6"/>
        <v>-32539246549</v>
      </c>
      <c r="U77" s="19">
        <f t="shared" si="7"/>
        <v>2.8347397563891142E-2</v>
      </c>
    </row>
    <row r="78" spans="1:21" x14ac:dyDescent="0.55000000000000004">
      <c r="A78" s="1" t="s">
        <v>91</v>
      </c>
      <c r="C78" s="6">
        <v>0</v>
      </c>
      <c r="D78" s="6"/>
      <c r="E78" s="6">
        <v>12881681034</v>
      </c>
      <c r="F78" s="6"/>
      <c r="G78" s="6">
        <v>0</v>
      </c>
      <c r="I78" s="6">
        <f t="shared" si="4"/>
        <v>12881681034</v>
      </c>
      <c r="K78" s="19">
        <f t="shared" si="5"/>
        <v>4.3486166874897834E-3</v>
      </c>
      <c r="M78" s="6">
        <v>7347765150</v>
      </c>
      <c r="N78" s="6"/>
      <c r="O78" s="6">
        <v>-3054419213</v>
      </c>
      <c r="P78" s="6"/>
      <c r="Q78" s="6">
        <v>0</v>
      </c>
      <c r="S78" s="6">
        <f t="shared" si="6"/>
        <v>4293345937</v>
      </c>
      <c r="U78" s="19">
        <f t="shared" si="7"/>
        <v>-3.7402582131759897E-3</v>
      </c>
    </row>
    <row r="79" spans="1:21" x14ac:dyDescent="0.55000000000000004">
      <c r="A79" s="1" t="s">
        <v>87</v>
      </c>
      <c r="C79" s="6">
        <v>0</v>
      </c>
      <c r="D79" s="6"/>
      <c r="E79" s="6">
        <v>1091534446</v>
      </c>
      <c r="F79" s="6"/>
      <c r="G79" s="6">
        <v>0</v>
      </c>
      <c r="I79" s="6">
        <f t="shared" si="4"/>
        <v>1091534446</v>
      </c>
      <c r="K79" s="19">
        <f t="shared" si="5"/>
        <v>3.6848179164793285E-4</v>
      </c>
      <c r="M79" s="6">
        <v>11568340640</v>
      </c>
      <c r="N79" s="6"/>
      <c r="O79" s="6">
        <v>-41937902386</v>
      </c>
      <c r="P79" s="6"/>
      <c r="Q79" s="6">
        <v>0</v>
      </c>
      <c r="S79" s="6">
        <f t="shared" si="6"/>
        <v>-30369561746</v>
      </c>
      <c r="U79" s="19">
        <f t="shared" si="7"/>
        <v>2.6457221108626413E-2</v>
      </c>
    </row>
    <row r="80" spans="1:21" x14ac:dyDescent="0.55000000000000004">
      <c r="A80" s="1" t="s">
        <v>136</v>
      </c>
      <c r="C80" s="6">
        <v>710493777</v>
      </c>
      <c r="D80" s="6"/>
      <c r="E80" s="6">
        <v>-9485979301</v>
      </c>
      <c r="F80" s="6"/>
      <c r="G80" s="6">
        <v>0</v>
      </c>
      <c r="I80" s="6">
        <f t="shared" si="4"/>
        <v>-8775485524</v>
      </c>
      <c r="K80" s="19">
        <f t="shared" si="5"/>
        <v>-2.9624412132056698E-3</v>
      </c>
      <c r="M80" s="6">
        <v>710493777</v>
      </c>
      <c r="N80" s="6"/>
      <c r="O80" s="6">
        <v>-55737878379</v>
      </c>
      <c r="P80" s="6"/>
      <c r="Q80" s="6">
        <v>0</v>
      </c>
      <c r="S80" s="6">
        <f t="shared" si="6"/>
        <v>-55027384602</v>
      </c>
      <c r="U80" s="19">
        <f t="shared" si="7"/>
        <v>4.7938514675348994E-2</v>
      </c>
    </row>
    <row r="81" spans="1:21" x14ac:dyDescent="0.55000000000000004">
      <c r="A81" s="1" t="s">
        <v>22</v>
      </c>
      <c r="C81" s="6">
        <v>9828681974</v>
      </c>
      <c r="D81" s="6"/>
      <c r="E81" s="6">
        <v>26542157180</v>
      </c>
      <c r="F81" s="6"/>
      <c r="G81" s="6">
        <v>0</v>
      </c>
      <c r="I81" s="6">
        <f t="shared" si="4"/>
        <v>36370839154</v>
      </c>
      <c r="K81" s="19">
        <f t="shared" si="5"/>
        <v>1.227812097393462E-2</v>
      </c>
      <c r="M81" s="6">
        <v>9828681974</v>
      </c>
      <c r="N81" s="6"/>
      <c r="O81" s="6">
        <v>11375210220</v>
      </c>
      <c r="P81" s="6"/>
      <c r="Q81" s="6">
        <v>0</v>
      </c>
      <c r="S81" s="6">
        <f t="shared" si="6"/>
        <v>21203892194</v>
      </c>
      <c r="U81" s="19">
        <f t="shared" si="7"/>
        <v>-1.8472313457536967E-2</v>
      </c>
    </row>
    <row r="82" spans="1:21" x14ac:dyDescent="0.55000000000000004">
      <c r="A82" s="1" t="s">
        <v>102</v>
      </c>
      <c r="C82" s="6">
        <v>0</v>
      </c>
      <c r="D82" s="6"/>
      <c r="E82" s="6">
        <v>59691126831</v>
      </c>
      <c r="F82" s="6"/>
      <c r="G82" s="6">
        <v>0</v>
      </c>
      <c r="I82" s="6">
        <f t="shared" si="4"/>
        <v>59691126831</v>
      </c>
      <c r="K82" s="19">
        <f t="shared" si="5"/>
        <v>2.015061772972291E-2</v>
      </c>
      <c r="M82" s="6">
        <v>0</v>
      </c>
      <c r="N82" s="6"/>
      <c r="O82" s="6">
        <v>22471953631</v>
      </c>
      <c r="P82" s="6"/>
      <c r="Q82" s="6">
        <v>0</v>
      </c>
      <c r="S82" s="6">
        <f t="shared" si="6"/>
        <v>22471953631</v>
      </c>
      <c r="U82" s="19">
        <f t="shared" si="7"/>
        <v>-1.9577017637947156E-2</v>
      </c>
    </row>
    <row r="83" spans="1:21" x14ac:dyDescent="0.55000000000000004">
      <c r="A83" s="1" t="s">
        <v>151</v>
      </c>
      <c r="C83" s="6">
        <v>0</v>
      </c>
      <c r="D83" s="6"/>
      <c r="E83" s="6">
        <v>32654357414</v>
      </c>
      <c r="F83" s="6"/>
      <c r="G83" s="6">
        <v>0</v>
      </c>
      <c r="I83" s="6">
        <f t="shared" si="4"/>
        <v>32654357414</v>
      </c>
      <c r="K83" s="19">
        <f t="shared" si="5"/>
        <v>1.1023505643011727E-2</v>
      </c>
      <c r="M83" s="6">
        <v>0</v>
      </c>
      <c r="N83" s="6"/>
      <c r="O83" s="6">
        <v>-29283184679</v>
      </c>
      <c r="P83" s="6"/>
      <c r="Q83" s="6">
        <v>0</v>
      </c>
      <c r="S83" s="6">
        <f t="shared" si="6"/>
        <v>-29283184679</v>
      </c>
      <c r="U83" s="19">
        <f t="shared" si="7"/>
        <v>2.5510795917859683E-2</v>
      </c>
    </row>
    <row r="84" spans="1:21" x14ac:dyDescent="0.55000000000000004">
      <c r="A84" s="1" t="s">
        <v>158</v>
      </c>
      <c r="C84" s="6">
        <v>0</v>
      </c>
      <c r="D84" s="6"/>
      <c r="E84" s="6">
        <v>-27008580332</v>
      </c>
      <c r="F84" s="6"/>
      <c r="G84" s="6">
        <v>0</v>
      </c>
      <c r="I84" s="6">
        <f t="shared" si="4"/>
        <v>-27008580332</v>
      </c>
      <c r="K84" s="19">
        <f t="shared" si="5"/>
        <v>-9.1175959742478725E-3</v>
      </c>
      <c r="M84" s="6">
        <v>0</v>
      </c>
      <c r="N84" s="6"/>
      <c r="O84" s="6">
        <v>-69021927516</v>
      </c>
      <c r="P84" s="6"/>
      <c r="Q84" s="6">
        <v>0</v>
      </c>
      <c r="S84" s="6">
        <f t="shared" si="6"/>
        <v>-69021927516</v>
      </c>
      <c r="U84" s="19">
        <f t="shared" si="7"/>
        <v>6.0130218964220591E-2</v>
      </c>
    </row>
    <row r="85" spans="1:21" x14ac:dyDescent="0.55000000000000004">
      <c r="A85" s="1" t="s">
        <v>133</v>
      </c>
      <c r="C85" s="6">
        <v>0</v>
      </c>
      <c r="D85" s="6"/>
      <c r="E85" s="6">
        <v>5740638750</v>
      </c>
      <c r="F85" s="6"/>
      <c r="G85" s="6">
        <v>0</v>
      </c>
      <c r="I85" s="6">
        <f t="shared" si="4"/>
        <v>5740638750</v>
      </c>
      <c r="K85" s="19">
        <f t="shared" si="5"/>
        <v>1.9379332091216017E-3</v>
      </c>
      <c r="M85" s="6">
        <v>0</v>
      </c>
      <c r="N85" s="6"/>
      <c r="O85" s="6">
        <v>-1210752900</v>
      </c>
      <c r="P85" s="6"/>
      <c r="Q85" s="6">
        <v>0</v>
      </c>
      <c r="S85" s="6">
        <f t="shared" si="6"/>
        <v>-1210752900</v>
      </c>
      <c r="U85" s="19">
        <f t="shared" si="7"/>
        <v>1.0547783814308666E-3</v>
      </c>
    </row>
    <row r="86" spans="1:21" x14ac:dyDescent="0.55000000000000004">
      <c r="A86" s="1" t="s">
        <v>66</v>
      </c>
      <c r="C86" s="6">
        <v>0</v>
      </c>
      <c r="D86" s="6"/>
      <c r="E86" s="6">
        <v>40134277964</v>
      </c>
      <c r="F86" s="6"/>
      <c r="G86" s="6">
        <v>0</v>
      </c>
      <c r="I86" s="6">
        <f t="shared" si="4"/>
        <v>40134277964</v>
      </c>
      <c r="K86" s="19">
        <f t="shared" si="5"/>
        <v>1.3548588141093689E-2</v>
      </c>
      <c r="M86" s="6">
        <v>0</v>
      </c>
      <c r="N86" s="6"/>
      <c r="O86" s="6">
        <v>-150450317229</v>
      </c>
      <c r="P86" s="6"/>
      <c r="Q86" s="6">
        <v>0</v>
      </c>
      <c r="S86" s="6">
        <f t="shared" si="6"/>
        <v>-150450317229</v>
      </c>
      <c r="U86" s="19">
        <f t="shared" si="7"/>
        <v>0.13106864504934496</v>
      </c>
    </row>
    <row r="87" spans="1:21" x14ac:dyDescent="0.55000000000000004">
      <c r="A87" s="1" t="s">
        <v>162</v>
      </c>
      <c r="C87" s="6">
        <v>0</v>
      </c>
      <c r="D87" s="6"/>
      <c r="E87" s="6">
        <v>731234562</v>
      </c>
      <c r="F87" s="6"/>
      <c r="G87" s="6">
        <v>0</v>
      </c>
      <c r="I87" s="6">
        <f t="shared" si="4"/>
        <v>731234562</v>
      </c>
      <c r="K87" s="19">
        <f t="shared" si="5"/>
        <v>2.4685123085950824E-4</v>
      </c>
      <c r="M87" s="6">
        <v>0</v>
      </c>
      <c r="N87" s="6"/>
      <c r="O87" s="6">
        <v>-3175647239</v>
      </c>
      <c r="P87" s="6"/>
      <c r="Q87" s="6">
        <v>0</v>
      </c>
      <c r="S87" s="6">
        <f t="shared" si="6"/>
        <v>-3175647239</v>
      </c>
      <c r="U87" s="19">
        <f t="shared" si="7"/>
        <v>2.7665463817991439E-3</v>
      </c>
    </row>
    <row r="88" spans="1:21" x14ac:dyDescent="0.55000000000000004">
      <c r="A88" s="1" t="s">
        <v>178</v>
      </c>
      <c r="C88" s="6">
        <v>0</v>
      </c>
      <c r="D88" s="6"/>
      <c r="E88" s="6">
        <v>-2661493142</v>
      </c>
      <c r="F88" s="6"/>
      <c r="G88" s="6">
        <v>0</v>
      </c>
      <c r="I88" s="6">
        <f t="shared" si="4"/>
        <v>-2661493142</v>
      </c>
      <c r="K88" s="19">
        <f>I88/$I$104</f>
        <v>-8.9847073999059686E-4</v>
      </c>
      <c r="M88" s="6">
        <v>0</v>
      </c>
      <c r="N88" s="6"/>
      <c r="O88" s="6">
        <v>-14065588005</v>
      </c>
      <c r="P88" s="6"/>
      <c r="Q88" s="6">
        <v>0</v>
      </c>
      <c r="S88" s="6">
        <f t="shared" si="6"/>
        <v>-14065588005</v>
      </c>
      <c r="U88" s="19">
        <f t="shared" si="7"/>
        <v>1.2253597038493415E-2</v>
      </c>
    </row>
    <row r="89" spans="1:21" x14ac:dyDescent="0.55000000000000004">
      <c r="A89" s="1" t="s">
        <v>128</v>
      </c>
      <c r="C89" s="6">
        <v>0</v>
      </c>
      <c r="D89" s="6"/>
      <c r="E89" s="6">
        <v>-2085166132</v>
      </c>
      <c r="F89" s="6"/>
      <c r="G89" s="6">
        <v>0</v>
      </c>
      <c r="I89" s="6">
        <f t="shared" si="4"/>
        <v>-2085166132</v>
      </c>
      <c r="K89" s="19">
        <f t="shared" si="5"/>
        <v>-7.0391342666152568E-4</v>
      </c>
      <c r="M89" s="6">
        <v>0</v>
      </c>
      <c r="N89" s="6"/>
      <c r="O89" s="6">
        <v>-86279160322</v>
      </c>
      <c r="P89" s="6"/>
      <c r="Q89" s="6">
        <v>0</v>
      </c>
      <c r="S89" s="6">
        <f t="shared" si="6"/>
        <v>-86279160322</v>
      </c>
      <c r="U89" s="19">
        <f t="shared" si="7"/>
        <v>7.5164299070151652E-2</v>
      </c>
    </row>
    <row r="90" spans="1:21" x14ac:dyDescent="0.55000000000000004">
      <c r="A90" s="1" t="s">
        <v>272</v>
      </c>
      <c r="C90" s="6">
        <v>0</v>
      </c>
      <c r="D90" s="6"/>
      <c r="E90" s="6">
        <v>546983146</v>
      </c>
      <c r="F90" s="6"/>
      <c r="G90" s="6">
        <v>0</v>
      </c>
      <c r="I90" s="6">
        <f t="shared" si="4"/>
        <v>546983146</v>
      </c>
      <c r="K90" s="19">
        <f t="shared" si="5"/>
        <v>1.8465136888524985E-4</v>
      </c>
      <c r="M90" s="6">
        <v>0</v>
      </c>
      <c r="N90" s="6"/>
      <c r="O90" s="6">
        <v>433645236</v>
      </c>
      <c r="P90" s="6"/>
      <c r="Q90" s="6">
        <v>0</v>
      </c>
      <c r="S90" s="6">
        <f t="shared" si="6"/>
        <v>433645236</v>
      </c>
      <c r="U90" s="19">
        <f t="shared" si="7"/>
        <v>-3.7778114770015104E-4</v>
      </c>
    </row>
    <row r="91" spans="1:21" x14ac:dyDescent="0.55000000000000004">
      <c r="A91" s="1" t="s">
        <v>117</v>
      </c>
      <c r="C91" s="6">
        <v>0</v>
      </c>
      <c r="D91" s="6"/>
      <c r="E91" s="6">
        <v>18587045115</v>
      </c>
      <c r="F91" s="6"/>
      <c r="G91" s="6">
        <v>0</v>
      </c>
      <c r="I91" s="6">
        <f t="shared" si="4"/>
        <v>18587045115</v>
      </c>
      <c r="K91" s="19">
        <f t="shared" si="5"/>
        <v>6.2746418223581721E-3</v>
      </c>
      <c r="M91" s="6">
        <v>0</v>
      </c>
      <c r="N91" s="6"/>
      <c r="O91" s="6">
        <v>-6624448605</v>
      </c>
      <c r="P91" s="6"/>
      <c r="Q91" s="6">
        <v>0</v>
      </c>
      <c r="S91" s="6">
        <f t="shared" si="6"/>
        <v>-6624448605</v>
      </c>
      <c r="U91" s="19">
        <f t="shared" si="7"/>
        <v>5.7710579734757293E-3</v>
      </c>
    </row>
    <row r="92" spans="1:21" x14ac:dyDescent="0.55000000000000004">
      <c r="A92" s="1" t="s">
        <v>40</v>
      </c>
      <c r="C92" s="6">
        <v>0</v>
      </c>
      <c r="D92" s="6"/>
      <c r="E92" s="6">
        <v>7322509336</v>
      </c>
      <c r="F92" s="6"/>
      <c r="G92" s="6">
        <v>0</v>
      </c>
      <c r="I92" s="6">
        <f t="shared" si="4"/>
        <v>7322509336</v>
      </c>
      <c r="K92" s="19">
        <f t="shared" si="5"/>
        <v>2.4719433906788455E-3</v>
      </c>
      <c r="M92" s="6">
        <v>0</v>
      </c>
      <c r="N92" s="6"/>
      <c r="O92" s="6">
        <v>-5683141573</v>
      </c>
      <c r="P92" s="6"/>
      <c r="Q92" s="6">
        <v>0</v>
      </c>
      <c r="S92" s="6">
        <f t="shared" si="6"/>
        <v>-5683141573</v>
      </c>
      <c r="U92" s="19">
        <f t="shared" si="7"/>
        <v>4.951014257171228E-3</v>
      </c>
    </row>
    <row r="93" spans="1:21" x14ac:dyDescent="0.55000000000000004">
      <c r="A93" s="1" t="s">
        <v>119</v>
      </c>
      <c r="C93" s="6">
        <v>0</v>
      </c>
      <c r="D93" s="6"/>
      <c r="E93" s="6">
        <v>34781573294</v>
      </c>
      <c r="F93" s="6"/>
      <c r="G93" s="6">
        <v>0</v>
      </c>
      <c r="I93" s="6">
        <f t="shared" si="4"/>
        <v>34781573294</v>
      </c>
      <c r="K93" s="19">
        <f t="shared" si="5"/>
        <v>1.1741614284985206E-2</v>
      </c>
      <c r="M93" s="6">
        <v>0</v>
      </c>
      <c r="N93" s="6"/>
      <c r="O93" s="6">
        <v>27545138582</v>
      </c>
      <c r="P93" s="6"/>
      <c r="Q93" s="6">
        <v>0</v>
      </c>
      <c r="S93" s="6">
        <f t="shared" si="6"/>
        <v>27545138582</v>
      </c>
      <c r="U93" s="19">
        <f t="shared" si="7"/>
        <v>-2.3996652570322876E-2</v>
      </c>
    </row>
    <row r="94" spans="1:21" x14ac:dyDescent="0.55000000000000004">
      <c r="A94" s="1" t="s">
        <v>166</v>
      </c>
      <c r="C94" s="6">
        <v>0</v>
      </c>
      <c r="D94" s="6"/>
      <c r="E94" s="6">
        <v>361691494</v>
      </c>
      <c r="F94" s="6"/>
      <c r="G94" s="6">
        <v>0</v>
      </c>
      <c r="I94" s="6">
        <f t="shared" si="4"/>
        <v>361691494</v>
      </c>
      <c r="K94" s="19">
        <f t="shared" si="5"/>
        <v>1.221003425236271E-4</v>
      </c>
      <c r="M94" s="6">
        <v>0</v>
      </c>
      <c r="N94" s="6"/>
      <c r="O94" s="6">
        <v>-1278519339</v>
      </c>
      <c r="P94" s="6"/>
      <c r="Q94" s="6">
        <v>0</v>
      </c>
      <c r="S94" s="6">
        <f t="shared" si="6"/>
        <v>-1278519339</v>
      </c>
      <c r="U94" s="19">
        <f t="shared" si="7"/>
        <v>1.1138148494366452E-3</v>
      </c>
    </row>
    <row r="95" spans="1:21" x14ac:dyDescent="0.55000000000000004">
      <c r="A95" s="1" t="s">
        <v>69</v>
      </c>
      <c r="C95" s="6">
        <v>0</v>
      </c>
      <c r="D95" s="6"/>
      <c r="E95" s="6">
        <v>3154736044</v>
      </c>
      <c r="F95" s="6"/>
      <c r="G95" s="6">
        <v>0</v>
      </c>
      <c r="I95" s="6">
        <f t="shared" si="4"/>
        <v>3154736044</v>
      </c>
      <c r="K95" s="19">
        <f t="shared" si="5"/>
        <v>1.0649803988590132E-3</v>
      </c>
      <c r="M95" s="6">
        <v>0</v>
      </c>
      <c r="N95" s="6"/>
      <c r="O95" s="6">
        <v>-10455897869</v>
      </c>
      <c r="P95" s="6"/>
      <c r="Q95" s="6">
        <v>0</v>
      </c>
      <c r="S95" s="6">
        <f t="shared" si="6"/>
        <v>-10455897869</v>
      </c>
      <c r="U95" s="19">
        <f t="shared" si="7"/>
        <v>9.108923076434728E-3</v>
      </c>
    </row>
    <row r="96" spans="1:21" x14ac:dyDescent="0.55000000000000004">
      <c r="A96" s="1" t="s">
        <v>71</v>
      </c>
      <c r="C96" s="6">
        <v>0</v>
      </c>
      <c r="D96" s="6"/>
      <c r="E96" s="6">
        <v>-49318210110</v>
      </c>
      <c r="F96" s="6"/>
      <c r="G96" s="6">
        <v>0</v>
      </c>
      <c r="I96" s="6">
        <f t="shared" si="4"/>
        <v>-49318210110</v>
      </c>
      <c r="K96" s="19">
        <f t="shared" si="5"/>
        <v>-1.6648913361184018E-2</v>
      </c>
      <c r="M96" s="6">
        <v>0</v>
      </c>
      <c r="N96" s="6"/>
      <c r="O96" s="6">
        <v>49851623900</v>
      </c>
      <c r="P96" s="6"/>
      <c r="Q96" s="6">
        <v>0</v>
      </c>
      <c r="S96" s="6">
        <f t="shared" si="6"/>
        <v>49851623900</v>
      </c>
      <c r="U96" s="19">
        <f t="shared" si="7"/>
        <v>-4.3429518251777308E-2</v>
      </c>
    </row>
    <row r="97" spans="1:21" x14ac:dyDescent="0.55000000000000004">
      <c r="A97" s="1" t="s">
        <v>132</v>
      </c>
      <c r="C97" s="6">
        <v>0</v>
      </c>
      <c r="D97" s="6"/>
      <c r="E97" s="6">
        <v>6152967029</v>
      </c>
      <c r="F97" s="6"/>
      <c r="G97" s="6">
        <v>0</v>
      </c>
      <c r="I97" s="6">
        <f t="shared" si="4"/>
        <v>6152967029</v>
      </c>
      <c r="K97" s="19">
        <f t="shared" si="5"/>
        <v>2.0771275914425683E-3</v>
      </c>
      <c r="M97" s="6">
        <v>0</v>
      </c>
      <c r="N97" s="6"/>
      <c r="O97" s="6">
        <v>-33618385070</v>
      </c>
      <c r="P97" s="6"/>
      <c r="Q97" s="6">
        <v>0</v>
      </c>
      <c r="S97" s="6">
        <f t="shared" si="6"/>
        <v>-33618385070</v>
      </c>
      <c r="U97" s="19">
        <f t="shared" si="7"/>
        <v>2.9287516710019206E-2</v>
      </c>
    </row>
    <row r="98" spans="1:21" x14ac:dyDescent="0.55000000000000004">
      <c r="A98" s="1" t="s">
        <v>141</v>
      </c>
      <c r="C98" s="6">
        <v>0</v>
      </c>
      <c r="D98" s="6"/>
      <c r="E98" s="6">
        <v>-205324008</v>
      </c>
      <c r="F98" s="6"/>
      <c r="G98" s="6">
        <v>0</v>
      </c>
      <c r="I98" s="6">
        <f t="shared" si="4"/>
        <v>-205324008</v>
      </c>
      <c r="K98" s="19">
        <f t="shared" si="5"/>
        <v>-6.9313578342331577E-5</v>
      </c>
      <c r="M98" s="6">
        <v>0</v>
      </c>
      <c r="N98" s="6"/>
      <c r="O98" s="6">
        <v>-1334606061</v>
      </c>
      <c r="P98" s="6"/>
      <c r="Q98" s="6">
        <v>0</v>
      </c>
      <c r="S98" s="6">
        <f t="shared" si="6"/>
        <v>-1334606061</v>
      </c>
      <c r="U98" s="19">
        <f t="shared" si="7"/>
        <v>1.1626762330029558E-3</v>
      </c>
    </row>
    <row r="99" spans="1:21" x14ac:dyDescent="0.55000000000000004">
      <c r="A99" s="1" t="s">
        <v>64</v>
      </c>
      <c r="C99" s="6">
        <v>0</v>
      </c>
      <c r="D99" s="6"/>
      <c r="E99" s="6">
        <v>38237475036</v>
      </c>
      <c r="F99" s="6"/>
      <c r="G99" s="6">
        <v>0</v>
      </c>
      <c r="I99" s="6">
        <f t="shared" si="4"/>
        <v>38237475036</v>
      </c>
      <c r="K99" s="19">
        <f t="shared" si="5"/>
        <v>1.2908262639801644E-2</v>
      </c>
      <c r="M99" s="6">
        <v>0</v>
      </c>
      <c r="N99" s="6"/>
      <c r="O99" s="6">
        <v>-161422932295</v>
      </c>
      <c r="P99" s="6"/>
      <c r="Q99" s="6">
        <v>0</v>
      </c>
      <c r="S99" s="6">
        <f t="shared" si="6"/>
        <v>-161422932295</v>
      </c>
      <c r="U99" s="19">
        <f t="shared" si="7"/>
        <v>0.14062771953876343</v>
      </c>
    </row>
    <row r="100" spans="1:21" x14ac:dyDescent="0.55000000000000004">
      <c r="A100" s="1" t="s">
        <v>45</v>
      </c>
      <c r="C100" s="6">
        <v>0</v>
      </c>
      <c r="D100" s="6"/>
      <c r="E100" s="6">
        <v>521534026130</v>
      </c>
      <c r="F100" s="6"/>
      <c r="G100" s="6">
        <v>0</v>
      </c>
      <c r="I100" s="6">
        <f t="shared" si="4"/>
        <v>521534026130</v>
      </c>
      <c r="K100" s="19">
        <f t="shared" si="5"/>
        <v>0.17606021785018613</v>
      </c>
      <c r="M100" s="6">
        <v>0</v>
      </c>
      <c r="N100" s="6"/>
      <c r="O100" s="6">
        <v>299002052218</v>
      </c>
      <c r="P100" s="6"/>
      <c r="Q100" s="6">
        <v>0</v>
      </c>
      <c r="S100" s="6">
        <f t="shared" si="6"/>
        <v>299002052218</v>
      </c>
      <c r="U100" s="19">
        <f t="shared" si="7"/>
        <v>-0.26048329158080852</v>
      </c>
    </row>
    <row r="101" spans="1:21" x14ac:dyDescent="0.55000000000000004">
      <c r="A101" s="1" t="s">
        <v>93</v>
      </c>
      <c r="C101" s="6">
        <v>0</v>
      </c>
      <c r="D101" s="6"/>
      <c r="E101" s="6">
        <v>-2077765026</v>
      </c>
      <c r="F101" s="6"/>
      <c r="G101" s="6">
        <v>0</v>
      </c>
      <c r="I101" s="6">
        <f t="shared" si="4"/>
        <v>-2077765026</v>
      </c>
      <c r="K101" s="19">
        <f t="shared" si="5"/>
        <v>-7.0141495049428227E-4</v>
      </c>
      <c r="M101" s="6">
        <v>0</v>
      </c>
      <c r="N101" s="6"/>
      <c r="O101" s="6">
        <v>-8186845896</v>
      </c>
      <c r="P101" s="6"/>
      <c r="Q101" s="6">
        <v>0</v>
      </c>
      <c r="S101" s="6">
        <f t="shared" si="6"/>
        <v>-8186845896</v>
      </c>
      <c r="U101" s="19">
        <f t="shared" si="7"/>
        <v>7.132180367444764E-3</v>
      </c>
    </row>
    <row r="102" spans="1:21" x14ac:dyDescent="0.55000000000000004">
      <c r="A102" s="1" t="s">
        <v>156</v>
      </c>
      <c r="C102" s="6">
        <v>0</v>
      </c>
      <c r="D102" s="6"/>
      <c r="E102" s="6">
        <v>32484151768</v>
      </c>
      <c r="F102" s="6"/>
      <c r="G102" s="6">
        <v>0</v>
      </c>
      <c r="I102" s="6">
        <f t="shared" si="4"/>
        <v>32484151768</v>
      </c>
      <c r="K102" s="19">
        <f t="shared" si="5"/>
        <v>1.096604737257738E-2</v>
      </c>
      <c r="M102" s="6">
        <v>0</v>
      </c>
      <c r="N102" s="6"/>
      <c r="O102" s="6">
        <v>-39775634334</v>
      </c>
      <c r="P102" s="6"/>
      <c r="Q102" s="6">
        <v>0</v>
      </c>
      <c r="S102" s="6">
        <f t="shared" si="6"/>
        <v>-39775634334</v>
      </c>
      <c r="U102" s="19">
        <f t="shared" si="7"/>
        <v>3.4651562018313174E-2</v>
      </c>
    </row>
    <row r="103" spans="1:21" ht="24.75" thickBot="1" x14ac:dyDescent="0.6">
      <c r="A103" s="1" t="s">
        <v>68</v>
      </c>
      <c r="C103" s="6">
        <v>0</v>
      </c>
      <c r="D103" s="6"/>
      <c r="E103" s="6">
        <v>492855459</v>
      </c>
      <c r="F103" s="6"/>
      <c r="G103" s="6">
        <v>0</v>
      </c>
      <c r="I103" s="6">
        <f t="shared" si="4"/>
        <v>492855459</v>
      </c>
      <c r="K103" s="19">
        <f t="shared" si="5"/>
        <v>1.6637886529490643E-4</v>
      </c>
      <c r="M103" s="6">
        <v>0</v>
      </c>
      <c r="N103" s="6"/>
      <c r="O103" s="21">
        <v>-1750970147</v>
      </c>
      <c r="P103" s="6"/>
      <c r="Q103" s="21">
        <v>0</v>
      </c>
      <c r="S103" s="21">
        <f t="shared" si="6"/>
        <v>-1750970147</v>
      </c>
      <c r="U103" s="19">
        <f t="shared" si="7"/>
        <v>1.5254024645213954E-3</v>
      </c>
    </row>
    <row r="104" spans="1:21" ht="24.75" thickBot="1" x14ac:dyDescent="0.6">
      <c r="A104" s="1" t="s">
        <v>180</v>
      </c>
      <c r="C104" s="4">
        <f>SUM(C8:C103)</f>
        <v>1346511643218</v>
      </c>
      <c r="E104" s="4">
        <f>SUM(E8:E103)</f>
        <v>1614327372447</v>
      </c>
      <c r="G104" s="4">
        <f>SUM(G8:G103)</f>
        <v>1408972542</v>
      </c>
      <c r="I104" s="4">
        <f>SUM(I8:I103)</f>
        <v>2962247988207</v>
      </c>
      <c r="K104" s="22">
        <f>SUM(K8:K103)</f>
        <v>1</v>
      </c>
      <c r="M104" s="4">
        <f>SUM(M8:M103)</f>
        <v>2412225506231</v>
      </c>
      <c r="O104" s="20">
        <f>SUM(O8:O103)</f>
        <v>-3486020633928</v>
      </c>
      <c r="Q104" s="20">
        <f>SUM(Q8:Q103)</f>
        <v>-74079081061</v>
      </c>
      <c r="S104" s="20">
        <f>SUM(S8:S103)</f>
        <v>-1147874208758</v>
      </c>
      <c r="U104" s="5" t="s">
        <v>259</v>
      </c>
    </row>
    <row r="105" spans="1:21" ht="24.75" thickTop="1" x14ac:dyDescent="0.55000000000000004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3"/>
  <sheetViews>
    <sheetView rightToLeft="1" workbookViewId="0">
      <selection activeCell="C22" sqref="C22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20" style="1" customWidth="1"/>
    <col min="4" max="4" width="1" style="1" customWidth="1"/>
    <col min="5" max="5" width="21" style="1" customWidth="1"/>
    <col min="6" max="6" width="1" style="1" customWidth="1"/>
    <col min="7" max="7" width="15" style="1" customWidth="1"/>
    <col min="8" max="8" width="1" style="1" customWidth="1"/>
    <col min="9" max="9" width="11" style="1" customWidth="1"/>
    <col min="10" max="10" width="1" style="1" customWidth="1"/>
    <col min="11" max="11" width="20" style="1" customWidth="1"/>
    <col min="12" max="12" width="1" style="1" customWidth="1"/>
    <col min="13" max="13" width="21" style="1" customWidth="1"/>
    <col min="14" max="14" width="1" style="1" customWidth="1"/>
    <col min="15" max="15" width="21" style="1" customWidth="1"/>
    <col min="16" max="16" width="1" style="1" customWidth="1"/>
    <col min="17" max="17" width="20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33" t="s">
        <v>0</v>
      </c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  <c r="H2" s="33" t="s">
        <v>0</v>
      </c>
      <c r="I2" s="33" t="s">
        <v>0</v>
      </c>
      <c r="J2" s="33" t="s">
        <v>0</v>
      </c>
      <c r="K2" s="33" t="s">
        <v>0</v>
      </c>
      <c r="L2" s="33" t="s">
        <v>0</v>
      </c>
      <c r="M2" s="33" t="s">
        <v>0</v>
      </c>
      <c r="N2" s="33" t="s">
        <v>0</v>
      </c>
      <c r="O2" s="33" t="s">
        <v>0</v>
      </c>
      <c r="P2" s="33" t="s">
        <v>0</v>
      </c>
      <c r="Q2" s="33" t="s">
        <v>0</v>
      </c>
    </row>
    <row r="3" spans="1:17" ht="24.75" x14ac:dyDescent="0.55000000000000004">
      <c r="A3" s="33" t="s">
        <v>198</v>
      </c>
      <c r="B3" s="33" t="s">
        <v>198</v>
      </c>
      <c r="C3" s="33" t="s">
        <v>198</v>
      </c>
      <c r="D3" s="33" t="s">
        <v>198</v>
      </c>
      <c r="E3" s="33" t="s">
        <v>198</v>
      </c>
      <c r="F3" s="33" t="s">
        <v>198</v>
      </c>
      <c r="G3" s="33" t="s">
        <v>198</v>
      </c>
      <c r="H3" s="33" t="s">
        <v>198</v>
      </c>
      <c r="I3" s="33" t="s">
        <v>198</v>
      </c>
      <c r="J3" s="33" t="s">
        <v>198</v>
      </c>
      <c r="K3" s="33" t="s">
        <v>198</v>
      </c>
      <c r="L3" s="33" t="s">
        <v>198</v>
      </c>
      <c r="M3" s="33" t="s">
        <v>198</v>
      </c>
      <c r="N3" s="33" t="s">
        <v>198</v>
      </c>
      <c r="O3" s="33" t="s">
        <v>198</v>
      </c>
      <c r="P3" s="33" t="s">
        <v>198</v>
      </c>
      <c r="Q3" s="33" t="s">
        <v>198</v>
      </c>
    </row>
    <row r="4" spans="1:17" ht="24.75" x14ac:dyDescent="0.55000000000000004">
      <c r="A4" s="33" t="s">
        <v>2</v>
      </c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  <c r="I4" s="33" t="s">
        <v>2</v>
      </c>
      <c r="J4" s="33" t="s">
        <v>2</v>
      </c>
      <c r="K4" s="33" t="s">
        <v>2</v>
      </c>
      <c r="L4" s="33" t="s">
        <v>2</v>
      </c>
      <c r="M4" s="33" t="s">
        <v>2</v>
      </c>
      <c r="N4" s="33" t="s">
        <v>2</v>
      </c>
      <c r="O4" s="33" t="s">
        <v>2</v>
      </c>
      <c r="P4" s="33" t="s">
        <v>2</v>
      </c>
      <c r="Q4" s="33" t="s">
        <v>2</v>
      </c>
    </row>
    <row r="6" spans="1:17" ht="24.75" x14ac:dyDescent="0.55000000000000004">
      <c r="A6" s="32" t="s">
        <v>202</v>
      </c>
      <c r="C6" s="32" t="s">
        <v>200</v>
      </c>
      <c r="D6" s="32" t="s">
        <v>200</v>
      </c>
      <c r="E6" s="32" t="s">
        <v>200</v>
      </c>
      <c r="F6" s="32" t="s">
        <v>200</v>
      </c>
      <c r="G6" s="32" t="s">
        <v>200</v>
      </c>
      <c r="H6" s="32" t="s">
        <v>200</v>
      </c>
      <c r="I6" s="32" t="s">
        <v>200</v>
      </c>
      <c r="K6" s="32" t="s">
        <v>201</v>
      </c>
      <c r="L6" s="32" t="s">
        <v>201</v>
      </c>
      <c r="M6" s="32" t="s">
        <v>201</v>
      </c>
      <c r="N6" s="32" t="s">
        <v>201</v>
      </c>
      <c r="O6" s="32" t="s">
        <v>201</v>
      </c>
      <c r="P6" s="32" t="s">
        <v>201</v>
      </c>
      <c r="Q6" s="32" t="s">
        <v>201</v>
      </c>
    </row>
    <row r="7" spans="1:17" ht="24.75" x14ac:dyDescent="0.55000000000000004">
      <c r="A7" s="32" t="s">
        <v>202</v>
      </c>
      <c r="C7" s="32" t="s">
        <v>260</v>
      </c>
      <c r="E7" s="32" t="s">
        <v>256</v>
      </c>
      <c r="G7" s="32" t="s">
        <v>257</v>
      </c>
      <c r="I7" s="32" t="s">
        <v>261</v>
      </c>
      <c r="K7" s="32" t="s">
        <v>260</v>
      </c>
      <c r="M7" s="32" t="s">
        <v>256</v>
      </c>
      <c r="O7" s="32" t="s">
        <v>257</v>
      </c>
      <c r="Q7" s="32" t="s">
        <v>261</v>
      </c>
    </row>
    <row r="8" spans="1:17" x14ac:dyDescent="0.55000000000000004">
      <c r="A8" s="1" t="s">
        <v>207</v>
      </c>
      <c r="C8" s="13">
        <v>0</v>
      </c>
      <c r="D8" s="8"/>
      <c r="E8" s="13">
        <v>0</v>
      </c>
      <c r="F8" s="8"/>
      <c r="G8" s="13">
        <v>0</v>
      </c>
      <c r="H8" s="8"/>
      <c r="I8" s="13">
        <v>0</v>
      </c>
      <c r="K8" s="6">
        <v>742960673</v>
      </c>
      <c r="L8" s="6"/>
      <c r="M8" s="6">
        <v>0</v>
      </c>
      <c r="N8" s="6"/>
      <c r="O8" s="6">
        <v>-1009302384</v>
      </c>
      <c r="P8" s="6"/>
      <c r="Q8" s="6">
        <v>-266341711</v>
      </c>
    </row>
    <row r="9" spans="1:17" ht="24.75" thickBot="1" x14ac:dyDescent="0.6">
      <c r="A9" s="1" t="s">
        <v>254</v>
      </c>
      <c r="C9" s="13">
        <v>0</v>
      </c>
      <c r="D9" s="8"/>
      <c r="E9" s="13">
        <v>0</v>
      </c>
      <c r="F9" s="8"/>
      <c r="G9" s="13">
        <v>0</v>
      </c>
      <c r="H9" s="8"/>
      <c r="I9" s="13">
        <v>0</v>
      </c>
      <c r="K9" s="6">
        <v>0</v>
      </c>
      <c r="L9" s="6"/>
      <c r="M9" s="21">
        <v>0</v>
      </c>
      <c r="N9" s="6"/>
      <c r="O9" s="21">
        <v>283247253</v>
      </c>
      <c r="P9" s="6"/>
      <c r="Q9" s="21">
        <v>283247253</v>
      </c>
    </row>
    <row r="10" spans="1:17" ht="24.75" thickBot="1" x14ac:dyDescent="0.6">
      <c r="A10" s="1" t="s">
        <v>180</v>
      </c>
      <c r="C10" s="9">
        <f>SUM(C8:C9)</f>
        <v>0</v>
      </c>
      <c r="D10" s="8"/>
      <c r="E10" s="9">
        <f>SUM(E8:E9)</f>
        <v>0</v>
      </c>
      <c r="F10" s="8"/>
      <c r="G10" s="9">
        <f>SUM(G8:G9)</f>
        <v>0</v>
      </c>
      <c r="H10" s="8"/>
      <c r="I10" s="9">
        <f>SUM(I8:I9)</f>
        <v>0</v>
      </c>
      <c r="K10" s="9">
        <f>SUM(K8:K9)</f>
        <v>742960673</v>
      </c>
      <c r="L10" s="8"/>
      <c r="M10" s="20">
        <f>SUM(M8:M9)</f>
        <v>0</v>
      </c>
      <c r="N10" s="8"/>
      <c r="O10" s="20">
        <f>SUM(O8:O9)</f>
        <v>-726055131</v>
      </c>
      <c r="P10" s="8"/>
      <c r="Q10" s="20">
        <f>SUM(Q8:Q9)</f>
        <v>16905542</v>
      </c>
    </row>
    <row r="11" spans="1:17" ht="24.75" thickTop="1" x14ac:dyDescent="0.55000000000000004">
      <c r="C11" s="8"/>
      <c r="D11" s="8"/>
      <c r="E11" s="8"/>
      <c r="F11" s="8"/>
      <c r="G11" s="8"/>
      <c r="H11" s="8"/>
      <c r="I11" s="8"/>
      <c r="K11" s="8"/>
      <c r="L11" s="8"/>
      <c r="M11" s="8"/>
      <c r="N11" s="8"/>
      <c r="O11" s="8"/>
      <c r="P11" s="8"/>
      <c r="Q11" s="8"/>
    </row>
    <row r="12" spans="1:17" x14ac:dyDescent="0.55000000000000004">
      <c r="C12" s="8"/>
      <c r="D12" s="8"/>
      <c r="E12" s="8"/>
      <c r="F12" s="8"/>
      <c r="G12" s="8"/>
      <c r="H12" s="8"/>
      <c r="I12" s="8"/>
      <c r="K12" s="8"/>
      <c r="L12" s="8"/>
      <c r="M12" s="8"/>
      <c r="N12" s="8"/>
      <c r="O12" s="8"/>
      <c r="P12" s="8"/>
      <c r="Q12" s="8"/>
    </row>
    <row r="13" spans="1:17" x14ac:dyDescent="0.55000000000000004">
      <c r="K13" s="8"/>
      <c r="L13" s="8"/>
      <c r="M13" s="8"/>
      <c r="N13" s="8"/>
      <c r="O13" s="8"/>
      <c r="P13" s="8"/>
      <c r="Q13" s="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7"/>
  <sheetViews>
    <sheetView rightToLeft="1" workbookViewId="0">
      <selection activeCell="E18" sqref="E18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ht="24.75" x14ac:dyDescent="0.55000000000000004">
      <c r="A2" s="33" t="s">
        <v>0</v>
      </c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  <c r="H2" s="33" t="s">
        <v>0</v>
      </c>
      <c r="I2" s="33" t="s">
        <v>0</v>
      </c>
    </row>
    <row r="3" spans="1:9" ht="24.75" x14ac:dyDescent="0.55000000000000004">
      <c r="A3" s="33" t="s">
        <v>198</v>
      </c>
      <c r="B3" s="33" t="s">
        <v>198</v>
      </c>
      <c r="C3" s="33" t="s">
        <v>198</v>
      </c>
      <c r="D3" s="33" t="s">
        <v>198</v>
      </c>
      <c r="E3" s="33" t="s">
        <v>198</v>
      </c>
      <c r="F3" s="33" t="s">
        <v>198</v>
      </c>
      <c r="G3" s="33" t="s">
        <v>198</v>
      </c>
      <c r="H3" s="33" t="s">
        <v>198</v>
      </c>
      <c r="I3" s="33" t="s">
        <v>198</v>
      </c>
    </row>
    <row r="4" spans="1:9" ht="24.75" x14ac:dyDescent="0.55000000000000004">
      <c r="A4" s="33" t="s">
        <v>2</v>
      </c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  <c r="I4" s="33" t="s">
        <v>2</v>
      </c>
    </row>
    <row r="6" spans="1:9" ht="25.5" thickBot="1" x14ac:dyDescent="0.6">
      <c r="A6" s="28" t="s">
        <v>262</v>
      </c>
      <c r="C6" s="32" t="s">
        <v>200</v>
      </c>
      <c r="D6" s="32" t="s">
        <v>200</v>
      </c>
      <c r="E6" s="32" t="s">
        <v>200</v>
      </c>
      <c r="G6" s="32" t="s">
        <v>201</v>
      </c>
      <c r="H6" s="32" t="s">
        <v>201</v>
      </c>
      <c r="I6" s="32" t="s">
        <v>201</v>
      </c>
    </row>
    <row r="7" spans="1:9" ht="25.5" thickBot="1" x14ac:dyDescent="0.6">
      <c r="A7" s="32" t="s">
        <v>263</v>
      </c>
      <c r="C7" s="32" t="s">
        <v>264</v>
      </c>
      <c r="E7" s="32" t="s">
        <v>265</v>
      </c>
      <c r="G7" s="32" t="s">
        <v>264</v>
      </c>
      <c r="I7" s="32" t="s">
        <v>265</v>
      </c>
    </row>
    <row r="8" spans="1:9" x14ac:dyDescent="0.55000000000000004">
      <c r="A8" s="1" t="s">
        <v>189</v>
      </c>
      <c r="B8" s="8"/>
      <c r="C8" s="13">
        <v>13491</v>
      </c>
      <c r="D8" s="8"/>
      <c r="E8" s="25">
        <f>C8/$C$14</f>
        <v>3.841748688305859E-7</v>
      </c>
      <c r="F8" s="8"/>
      <c r="G8" s="13">
        <v>2120131</v>
      </c>
      <c r="I8" s="10">
        <f>G8/$G$14</f>
        <v>2.2516831875994707E-5</v>
      </c>
    </row>
    <row r="9" spans="1:9" x14ac:dyDescent="0.55000000000000004">
      <c r="A9" s="1" t="s">
        <v>191</v>
      </c>
      <c r="B9" s="8"/>
      <c r="C9" s="13">
        <v>1730206009</v>
      </c>
      <c r="D9" s="8"/>
      <c r="E9" s="25">
        <f t="shared" ref="E9:E13" si="0">C9/$C$14</f>
        <v>4.9270007157176381E-2</v>
      </c>
      <c r="F9" s="8"/>
      <c r="G9" s="13">
        <v>11470434872</v>
      </c>
      <c r="I9" s="10">
        <f t="shared" ref="I9:I13" si="1">G9/$G$14</f>
        <v>0.12182164854783542</v>
      </c>
    </row>
    <row r="10" spans="1:9" x14ac:dyDescent="0.55000000000000004">
      <c r="A10" s="1" t="s">
        <v>193</v>
      </c>
      <c r="B10" s="8"/>
      <c r="C10" s="13">
        <v>8999999987</v>
      </c>
      <c r="D10" s="8"/>
      <c r="E10" s="25">
        <f t="shared" si="0"/>
        <v>0.25628743714187235</v>
      </c>
      <c r="F10" s="8"/>
      <c r="G10" s="13">
        <v>37744516803</v>
      </c>
      <c r="I10" s="10">
        <f t="shared" si="1"/>
        <v>0.40086529516044439</v>
      </c>
    </row>
    <row r="11" spans="1:9" x14ac:dyDescent="0.55000000000000004">
      <c r="A11" s="1" t="s">
        <v>190</v>
      </c>
      <c r="B11" s="8"/>
      <c r="C11" s="13">
        <v>12952167094</v>
      </c>
      <c r="D11" s="8"/>
      <c r="E11" s="25">
        <f t="shared" si="0"/>
        <v>0.36883085719437264</v>
      </c>
      <c r="F11" s="8"/>
      <c r="G11" s="13">
        <v>32399543366</v>
      </c>
      <c r="I11" s="10">
        <f t="shared" si="1"/>
        <v>0.34409905370527649</v>
      </c>
    </row>
    <row r="12" spans="1:9" x14ac:dyDescent="0.55000000000000004">
      <c r="A12" s="1" t="s">
        <v>196</v>
      </c>
      <c r="B12" s="8"/>
      <c r="C12" s="13">
        <v>7926</v>
      </c>
      <c r="D12" s="8"/>
      <c r="E12" s="25">
        <f t="shared" si="0"/>
        <v>2.2570380330229221E-7</v>
      </c>
      <c r="F12" s="8"/>
      <c r="G12" s="13">
        <v>7926</v>
      </c>
      <c r="I12" s="10">
        <f t="shared" si="1"/>
        <v>8.4178010438569147E-8</v>
      </c>
    </row>
    <row r="13" spans="1:9" ht="24.75" thickBot="1" x14ac:dyDescent="0.6">
      <c r="A13" s="1" t="s">
        <v>196</v>
      </c>
      <c r="B13" s="8"/>
      <c r="C13" s="13">
        <v>11434426229</v>
      </c>
      <c r="D13" s="8"/>
      <c r="E13" s="25">
        <f t="shared" si="0"/>
        <v>0.3256110886279065</v>
      </c>
      <c r="F13" s="8"/>
      <c r="G13" s="13">
        <v>12540983606</v>
      </c>
      <c r="I13" s="10">
        <f t="shared" si="1"/>
        <v>0.13319140157655721</v>
      </c>
    </row>
    <row r="14" spans="1:9" ht="24.75" thickBot="1" x14ac:dyDescent="0.6">
      <c r="A14" s="1" t="s">
        <v>180</v>
      </c>
      <c r="B14" s="8"/>
      <c r="C14" s="9">
        <f>SUM(C8:C13)</f>
        <v>35116820736</v>
      </c>
      <c r="D14" s="8"/>
      <c r="E14" s="26">
        <f>SUM(E8:E13)</f>
        <v>1</v>
      </c>
      <c r="F14" s="8"/>
      <c r="G14" s="9">
        <f>SUM(G8:G13)</f>
        <v>94157606704</v>
      </c>
      <c r="I14" s="26">
        <f>SUM(I8:I13)</f>
        <v>0.99999999999999989</v>
      </c>
    </row>
    <row r="15" spans="1:9" ht="24.75" thickTop="1" x14ac:dyDescent="0.55000000000000004">
      <c r="B15" s="8"/>
      <c r="C15" s="8"/>
      <c r="D15" s="8"/>
      <c r="E15" s="23"/>
      <c r="F15" s="8"/>
      <c r="G15" s="8"/>
      <c r="I15" s="23"/>
    </row>
    <row r="16" spans="1:9" x14ac:dyDescent="0.55000000000000004">
      <c r="B16" s="8"/>
      <c r="C16" s="8"/>
      <c r="D16" s="8"/>
      <c r="E16" s="24"/>
      <c r="F16" s="8"/>
      <c r="G16" s="8"/>
      <c r="I16" s="24"/>
    </row>
    <row r="17" spans="2:7" x14ac:dyDescent="0.55000000000000004">
      <c r="B17" s="8"/>
      <c r="C17" s="8"/>
      <c r="D17" s="8"/>
      <c r="E17" s="8"/>
      <c r="F17" s="8"/>
      <c r="G17" s="8"/>
    </row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N13" sqref="N13"/>
    </sheetView>
  </sheetViews>
  <sheetFormatPr defaultRowHeight="24" x14ac:dyDescent="0.55000000000000004"/>
  <cols>
    <col min="1" max="1" width="47" style="1" bestFit="1" customWidth="1"/>
    <col min="2" max="2" width="1" style="1" customWidth="1"/>
    <col min="3" max="3" width="19" style="1" customWidth="1"/>
    <col min="4" max="4" width="1" style="1" customWidth="1"/>
    <col min="5" max="5" width="21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33" t="s">
        <v>0</v>
      </c>
      <c r="B2" s="33" t="s">
        <v>0</v>
      </c>
      <c r="C2" s="33" t="s">
        <v>0</v>
      </c>
      <c r="D2" s="33" t="s">
        <v>0</v>
      </c>
      <c r="E2" s="33" t="s">
        <v>0</v>
      </c>
    </row>
    <row r="3" spans="1:5" ht="24.75" x14ac:dyDescent="0.55000000000000004">
      <c r="A3" s="33" t="s">
        <v>198</v>
      </c>
      <c r="B3" s="33" t="s">
        <v>198</v>
      </c>
      <c r="C3" s="33" t="s">
        <v>198</v>
      </c>
      <c r="D3" s="33" t="s">
        <v>198</v>
      </c>
      <c r="E3" s="33" t="s">
        <v>198</v>
      </c>
    </row>
    <row r="4" spans="1:5" ht="24.75" x14ac:dyDescent="0.55000000000000004">
      <c r="A4" s="33" t="s">
        <v>2</v>
      </c>
      <c r="B4" s="33" t="s">
        <v>2</v>
      </c>
      <c r="C4" s="33" t="s">
        <v>2</v>
      </c>
      <c r="D4" s="33" t="s">
        <v>2</v>
      </c>
      <c r="E4" s="33" t="s">
        <v>2</v>
      </c>
    </row>
    <row r="5" spans="1:5" ht="24.75" x14ac:dyDescent="0.6">
      <c r="E5" s="35" t="s">
        <v>276</v>
      </c>
    </row>
    <row r="6" spans="1:5" ht="24.75" x14ac:dyDescent="0.55000000000000004">
      <c r="A6" s="32" t="s">
        <v>266</v>
      </c>
      <c r="C6" s="32" t="s">
        <v>200</v>
      </c>
      <c r="E6" s="32" t="s">
        <v>277</v>
      </c>
    </row>
    <row r="7" spans="1:5" ht="24.75" x14ac:dyDescent="0.55000000000000004">
      <c r="A7" s="32" t="s">
        <v>266</v>
      </c>
      <c r="C7" s="32" t="s">
        <v>186</v>
      </c>
      <c r="E7" s="32" t="s">
        <v>186</v>
      </c>
    </row>
    <row r="8" spans="1:5" x14ac:dyDescent="0.55000000000000004">
      <c r="A8" s="1" t="s">
        <v>267</v>
      </c>
      <c r="C8" s="13">
        <v>576593741</v>
      </c>
      <c r="D8" s="8"/>
      <c r="E8" s="13">
        <v>11607136736</v>
      </c>
    </row>
    <row r="9" spans="1:5" x14ac:dyDescent="0.55000000000000004">
      <c r="A9" s="1" t="s">
        <v>268</v>
      </c>
      <c r="C9" s="13">
        <v>0</v>
      </c>
      <c r="D9" s="8"/>
      <c r="E9" s="13">
        <v>144317446</v>
      </c>
    </row>
    <row r="10" spans="1:5" x14ac:dyDescent="0.55000000000000004">
      <c r="A10" s="1" t="s">
        <v>180</v>
      </c>
      <c r="C10" s="9">
        <f>SUM(C8:C9)</f>
        <v>576593741</v>
      </c>
      <c r="D10" s="8"/>
      <c r="E10" s="9">
        <f>SUM(E8:E9)</f>
        <v>11751454182</v>
      </c>
    </row>
    <row r="11" spans="1:5" x14ac:dyDescent="0.55000000000000004">
      <c r="C11" s="8"/>
      <c r="D11" s="8"/>
      <c r="E11" s="8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0"/>
  <sheetViews>
    <sheetView rightToLeft="1" workbookViewId="0">
      <selection activeCell="K70" sqref="K70"/>
    </sheetView>
  </sheetViews>
  <sheetFormatPr defaultRowHeight="24" x14ac:dyDescent="0.55000000000000004"/>
  <cols>
    <col min="1" max="1" width="35.57031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1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1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33" t="s">
        <v>0</v>
      </c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  <c r="H2" s="33" t="s">
        <v>0</v>
      </c>
      <c r="I2" s="33" t="s">
        <v>0</v>
      </c>
      <c r="J2" s="33" t="s">
        <v>0</v>
      </c>
      <c r="K2" s="33" t="s">
        <v>0</v>
      </c>
      <c r="L2" s="33" t="s">
        <v>0</v>
      </c>
      <c r="M2" s="33" t="s">
        <v>0</v>
      </c>
      <c r="N2" s="33" t="s">
        <v>0</v>
      </c>
      <c r="O2" s="33" t="s">
        <v>0</v>
      </c>
      <c r="P2" s="33" t="s">
        <v>0</v>
      </c>
      <c r="Q2" s="33" t="s">
        <v>0</v>
      </c>
      <c r="R2" s="33" t="s">
        <v>0</v>
      </c>
      <c r="S2" s="33" t="s">
        <v>0</v>
      </c>
    </row>
    <row r="3" spans="1:19" ht="24.75" x14ac:dyDescent="0.55000000000000004">
      <c r="A3" s="33" t="s">
        <v>198</v>
      </c>
      <c r="B3" s="33" t="s">
        <v>198</v>
      </c>
      <c r="C3" s="33" t="s">
        <v>198</v>
      </c>
      <c r="D3" s="33" t="s">
        <v>198</v>
      </c>
      <c r="E3" s="33" t="s">
        <v>198</v>
      </c>
      <c r="F3" s="33" t="s">
        <v>198</v>
      </c>
      <c r="G3" s="33" t="s">
        <v>198</v>
      </c>
      <c r="H3" s="33" t="s">
        <v>198</v>
      </c>
      <c r="I3" s="33" t="s">
        <v>198</v>
      </c>
      <c r="J3" s="33" t="s">
        <v>198</v>
      </c>
      <c r="K3" s="33" t="s">
        <v>198</v>
      </c>
      <c r="L3" s="33" t="s">
        <v>198</v>
      </c>
      <c r="M3" s="33" t="s">
        <v>198</v>
      </c>
      <c r="N3" s="33" t="s">
        <v>198</v>
      </c>
      <c r="O3" s="33" t="s">
        <v>198</v>
      </c>
      <c r="P3" s="33" t="s">
        <v>198</v>
      </c>
      <c r="Q3" s="33" t="s">
        <v>198</v>
      </c>
      <c r="R3" s="33" t="s">
        <v>198</v>
      </c>
      <c r="S3" s="33" t="s">
        <v>198</v>
      </c>
    </row>
    <row r="4" spans="1:19" ht="24.75" x14ac:dyDescent="0.55000000000000004">
      <c r="A4" s="33" t="s">
        <v>2</v>
      </c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  <c r="I4" s="33" t="s">
        <v>2</v>
      </c>
      <c r="J4" s="33" t="s">
        <v>2</v>
      </c>
      <c r="K4" s="33" t="s">
        <v>2</v>
      </c>
      <c r="L4" s="33" t="s">
        <v>2</v>
      </c>
      <c r="M4" s="33" t="s">
        <v>2</v>
      </c>
      <c r="N4" s="33" t="s">
        <v>2</v>
      </c>
      <c r="O4" s="33" t="s">
        <v>2</v>
      </c>
      <c r="P4" s="33" t="s">
        <v>2</v>
      </c>
      <c r="Q4" s="33" t="s">
        <v>2</v>
      </c>
      <c r="R4" s="33" t="s">
        <v>2</v>
      </c>
      <c r="S4" s="33" t="s">
        <v>2</v>
      </c>
    </row>
    <row r="6" spans="1:19" ht="24.75" x14ac:dyDescent="0.55000000000000004">
      <c r="A6" s="32" t="s">
        <v>3</v>
      </c>
      <c r="C6" s="32" t="s">
        <v>209</v>
      </c>
      <c r="D6" s="32" t="s">
        <v>209</v>
      </c>
      <c r="E6" s="32" t="s">
        <v>209</v>
      </c>
      <c r="F6" s="32" t="s">
        <v>209</v>
      </c>
      <c r="G6" s="32" t="s">
        <v>209</v>
      </c>
      <c r="I6" s="32" t="s">
        <v>200</v>
      </c>
      <c r="J6" s="32" t="s">
        <v>200</v>
      </c>
      <c r="K6" s="32" t="s">
        <v>200</v>
      </c>
      <c r="L6" s="32" t="s">
        <v>200</v>
      </c>
      <c r="M6" s="32" t="s">
        <v>200</v>
      </c>
      <c r="O6" s="32" t="s">
        <v>201</v>
      </c>
      <c r="P6" s="32" t="s">
        <v>201</v>
      </c>
      <c r="Q6" s="32" t="s">
        <v>201</v>
      </c>
      <c r="R6" s="32" t="s">
        <v>201</v>
      </c>
      <c r="S6" s="32" t="s">
        <v>201</v>
      </c>
    </row>
    <row r="7" spans="1:19" ht="24.75" x14ac:dyDescent="0.55000000000000004">
      <c r="A7" s="32" t="s">
        <v>3</v>
      </c>
      <c r="C7" s="32" t="s">
        <v>210</v>
      </c>
      <c r="E7" s="32" t="s">
        <v>211</v>
      </c>
      <c r="G7" s="32" t="s">
        <v>212</v>
      </c>
      <c r="I7" s="32" t="s">
        <v>213</v>
      </c>
      <c r="K7" s="32" t="s">
        <v>205</v>
      </c>
      <c r="M7" s="32" t="s">
        <v>214</v>
      </c>
      <c r="O7" s="32" t="s">
        <v>213</v>
      </c>
      <c r="Q7" s="32" t="s">
        <v>205</v>
      </c>
      <c r="S7" s="32" t="s">
        <v>214</v>
      </c>
    </row>
    <row r="8" spans="1:19" x14ac:dyDescent="0.55000000000000004">
      <c r="A8" s="1" t="s">
        <v>173</v>
      </c>
      <c r="C8" s="8" t="s">
        <v>215</v>
      </c>
      <c r="D8" s="8"/>
      <c r="E8" s="13">
        <v>2650933</v>
      </c>
      <c r="F8" s="8"/>
      <c r="G8" s="13">
        <v>1540</v>
      </c>
      <c r="H8" s="8"/>
      <c r="I8" s="13">
        <v>4082436820</v>
      </c>
      <c r="J8" s="8"/>
      <c r="K8" s="13">
        <v>84879639</v>
      </c>
      <c r="L8" s="8"/>
      <c r="M8" s="13">
        <f>I8-K8</f>
        <v>3997557181</v>
      </c>
      <c r="N8" s="8"/>
      <c r="O8" s="13">
        <v>4082436820</v>
      </c>
      <c r="P8" s="8"/>
      <c r="Q8" s="13">
        <v>84879639</v>
      </c>
      <c r="R8" s="8"/>
      <c r="S8" s="13">
        <f>O8-Q8</f>
        <v>3997557181</v>
      </c>
    </row>
    <row r="9" spans="1:19" x14ac:dyDescent="0.55000000000000004">
      <c r="A9" s="1" t="s">
        <v>146</v>
      </c>
      <c r="C9" s="8" t="s">
        <v>216</v>
      </c>
      <c r="D9" s="8"/>
      <c r="E9" s="13">
        <v>235866759</v>
      </c>
      <c r="F9" s="8"/>
      <c r="G9" s="13">
        <v>850</v>
      </c>
      <c r="H9" s="8"/>
      <c r="I9" s="13">
        <v>0</v>
      </c>
      <c r="J9" s="8"/>
      <c r="K9" s="13">
        <v>0</v>
      </c>
      <c r="L9" s="8"/>
      <c r="M9" s="13">
        <v>0</v>
      </c>
      <c r="N9" s="8"/>
      <c r="O9" s="13">
        <v>200486745150</v>
      </c>
      <c r="P9" s="8"/>
      <c r="Q9" s="13">
        <v>0</v>
      </c>
      <c r="R9" s="8"/>
      <c r="S9" s="13">
        <f t="shared" ref="S9:S69" si="0">O9-Q9</f>
        <v>200486745150</v>
      </c>
    </row>
    <row r="10" spans="1:19" x14ac:dyDescent="0.55000000000000004">
      <c r="A10" s="1" t="s">
        <v>174</v>
      </c>
      <c r="C10" s="8" t="s">
        <v>217</v>
      </c>
      <c r="D10" s="8"/>
      <c r="E10" s="13">
        <v>2421993</v>
      </c>
      <c r="F10" s="8"/>
      <c r="G10" s="13">
        <v>1700</v>
      </c>
      <c r="H10" s="8"/>
      <c r="I10" s="13">
        <v>0</v>
      </c>
      <c r="J10" s="8"/>
      <c r="K10" s="13">
        <v>0</v>
      </c>
      <c r="L10" s="8"/>
      <c r="M10" s="13">
        <v>0</v>
      </c>
      <c r="N10" s="8"/>
      <c r="O10" s="13">
        <v>4117388100</v>
      </c>
      <c r="P10" s="8"/>
      <c r="Q10" s="13">
        <v>190943537</v>
      </c>
      <c r="R10" s="8"/>
      <c r="S10" s="13">
        <f t="shared" si="0"/>
        <v>3926444563</v>
      </c>
    </row>
    <row r="11" spans="1:19" x14ac:dyDescent="0.55000000000000004">
      <c r="A11" s="1" t="s">
        <v>61</v>
      </c>
      <c r="C11" s="8" t="s">
        <v>218</v>
      </c>
      <c r="D11" s="8"/>
      <c r="E11" s="13">
        <v>101782654</v>
      </c>
      <c r="F11" s="8"/>
      <c r="G11" s="13">
        <v>630</v>
      </c>
      <c r="H11" s="8"/>
      <c r="I11" s="13">
        <v>64123072020</v>
      </c>
      <c r="J11" s="8"/>
      <c r="K11" s="13">
        <v>1333209412</v>
      </c>
      <c r="L11" s="8"/>
      <c r="M11" s="13">
        <v>62789862608</v>
      </c>
      <c r="N11" s="8"/>
      <c r="O11" s="13">
        <v>64123072020</v>
      </c>
      <c r="P11" s="8"/>
      <c r="Q11" s="13">
        <v>1333209412</v>
      </c>
      <c r="R11" s="8"/>
      <c r="S11" s="13">
        <f t="shared" si="0"/>
        <v>62789862608</v>
      </c>
    </row>
    <row r="12" spans="1:19" x14ac:dyDescent="0.55000000000000004">
      <c r="A12" s="1" t="s">
        <v>160</v>
      </c>
      <c r="C12" s="8" t="s">
        <v>6</v>
      </c>
      <c r="D12" s="8"/>
      <c r="E12" s="13">
        <v>32200000</v>
      </c>
      <c r="F12" s="8"/>
      <c r="G12" s="13">
        <v>354</v>
      </c>
      <c r="H12" s="8"/>
      <c r="I12" s="13">
        <v>11398800000</v>
      </c>
      <c r="J12" s="8"/>
      <c r="K12" s="13">
        <v>1620745946</v>
      </c>
      <c r="L12" s="8"/>
      <c r="M12" s="13">
        <v>9778054054</v>
      </c>
      <c r="N12" s="8"/>
      <c r="O12" s="13">
        <v>11398800000</v>
      </c>
      <c r="P12" s="8"/>
      <c r="Q12" s="13">
        <v>1620745946</v>
      </c>
      <c r="R12" s="8"/>
      <c r="S12" s="13">
        <f t="shared" si="0"/>
        <v>9778054054</v>
      </c>
    </row>
    <row r="13" spans="1:19" x14ac:dyDescent="0.55000000000000004">
      <c r="A13" s="1" t="s">
        <v>104</v>
      </c>
      <c r="C13" s="8" t="s">
        <v>215</v>
      </c>
      <c r="D13" s="8"/>
      <c r="E13" s="13">
        <v>17439506</v>
      </c>
      <c r="F13" s="8"/>
      <c r="G13" s="13">
        <v>200</v>
      </c>
      <c r="H13" s="8"/>
      <c r="I13" s="13">
        <v>3487901200</v>
      </c>
      <c r="J13" s="8"/>
      <c r="K13" s="13">
        <v>231932049</v>
      </c>
      <c r="L13" s="8"/>
      <c r="M13" s="13">
        <v>3255969151</v>
      </c>
      <c r="N13" s="8"/>
      <c r="O13" s="13">
        <v>3487901200</v>
      </c>
      <c r="P13" s="8"/>
      <c r="Q13" s="13">
        <v>231932049</v>
      </c>
      <c r="R13" s="8"/>
      <c r="S13" s="13">
        <f t="shared" si="0"/>
        <v>3255969151</v>
      </c>
    </row>
    <row r="14" spans="1:19" x14ac:dyDescent="0.55000000000000004">
      <c r="A14" s="1" t="s">
        <v>24</v>
      </c>
      <c r="C14" s="8" t="s">
        <v>219</v>
      </c>
      <c r="D14" s="8"/>
      <c r="E14" s="13">
        <v>91811648</v>
      </c>
      <c r="F14" s="8"/>
      <c r="G14" s="13">
        <v>48</v>
      </c>
      <c r="H14" s="8"/>
      <c r="I14" s="13">
        <v>4406959104</v>
      </c>
      <c r="J14" s="8"/>
      <c r="K14" s="13">
        <v>583928628</v>
      </c>
      <c r="L14" s="8"/>
      <c r="M14" s="13">
        <v>3823030476</v>
      </c>
      <c r="N14" s="8"/>
      <c r="O14" s="13">
        <v>4406959104</v>
      </c>
      <c r="P14" s="8"/>
      <c r="Q14" s="13">
        <v>583928628</v>
      </c>
      <c r="R14" s="8"/>
      <c r="S14" s="13">
        <f t="shared" si="0"/>
        <v>3823030476</v>
      </c>
    </row>
    <row r="15" spans="1:19" x14ac:dyDescent="0.55000000000000004">
      <c r="A15" s="1" t="s">
        <v>26</v>
      </c>
      <c r="C15" s="8" t="s">
        <v>220</v>
      </c>
      <c r="D15" s="8"/>
      <c r="E15" s="13">
        <v>57363734</v>
      </c>
      <c r="F15" s="8"/>
      <c r="G15" s="13">
        <v>82</v>
      </c>
      <c r="H15" s="8"/>
      <c r="I15" s="13">
        <v>4703826188</v>
      </c>
      <c r="J15" s="8"/>
      <c r="K15" s="13">
        <v>628107354</v>
      </c>
      <c r="L15" s="8"/>
      <c r="M15" s="13">
        <v>4075718834</v>
      </c>
      <c r="N15" s="8"/>
      <c r="O15" s="13">
        <v>4703826188</v>
      </c>
      <c r="P15" s="8"/>
      <c r="Q15" s="13">
        <v>628107354</v>
      </c>
      <c r="R15" s="8"/>
      <c r="S15" s="13">
        <f t="shared" si="0"/>
        <v>4075718834</v>
      </c>
    </row>
    <row r="16" spans="1:19" x14ac:dyDescent="0.55000000000000004">
      <c r="A16" s="1" t="s">
        <v>100</v>
      </c>
      <c r="C16" s="8" t="s">
        <v>221</v>
      </c>
      <c r="D16" s="8"/>
      <c r="E16" s="13">
        <v>151200055</v>
      </c>
      <c r="F16" s="8"/>
      <c r="G16" s="13">
        <v>200</v>
      </c>
      <c r="H16" s="8"/>
      <c r="I16" s="13">
        <v>30240011000</v>
      </c>
      <c r="J16" s="8"/>
      <c r="K16" s="13">
        <v>4269178024</v>
      </c>
      <c r="L16" s="8"/>
      <c r="M16" s="13">
        <v>25970832976</v>
      </c>
      <c r="N16" s="8"/>
      <c r="O16" s="13">
        <v>30240011000</v>
      </c>
      <c r="P16" s="8"/>
      <c r="Q16" s="13">
        <v>4269178024</v>
      </c>
      <c r="R16" s="8"/>
      <c r="S16" s="13">
        <f t="shared" si="0"/>
        <v>25970832976</v>
      </c>
    </row>
    <row r="17" spans="1:19" x14ac:dyDescent="0.55000000000000004">
      <c r="A17" s="1" t="s">
        <v>106</v>
      </c>
      <c r="C17" s="8" t="s">
        <v>6</v>
      </c>
      <c r="D17" s="8"/>
      <c r="E17" s="13">
        <v>49951230</v>
      </c>
      <c r="F17" s="8"/>
      <c r="G17" s="13">
        <v>2920</v>
      </c>
      <c r="H17" s="8"/>
      <c r="I17" s="13">
        <v>145857591600</v>
      </c>
      <c r="J17" s="8"/>
      <c r="K17" s="13">
        <v>20738858500</v>
      </c>
      <c r="L17" s="8"/>
      <c r="M17" s="13">
        <v>125118733100</v>
      </c>
      <c r="N17" s="8"/>
      <c r="O17" s="13">
        <v>145857591600</v>
      </c>
      <c r="P17" s="8"/>
      <c r="Q17" s="13">
        <v>20738858500</v>
      </c>
      <c r="R17" s="8"/>
      <c r="S17" s="13">
        <f t="shared" si="0"/>
        <v>125118733100</v>
      </c>
    </row>
    <row r="18" spans="1:19" x14ac:dyDescent="0.55000000000000004">
      <c r="A18" s="1" t="s">
        <v>63</v>
      </c>
      <c r="C18" s="8" t="s">
        <v>215</v>
      </c>
      <c r="D18" s="8"/>
      <c r="E18" s="13">
        <v>27666416</v>
      </c>
      <c r="F18" s="8"/>
      <c r="G18" s="13">
        <v>500</v>
      </c>
      <c r="H18" s="8"/>
      <c r="I18" s="13">
        <v>13833208000</v>
      </c>
      <c r="J18" s="8"/>
      <c r="K18" s="13">
        <v>1875550404</v>
      </c>
      <c r="L18" s="8"/>
      <c r="M18" s="13">
        <v>11957657596</v>
      </c>
      <c r="N18" s="8"/>
      <c r="O18" s="13">
        <v>13833208000</v>
      </c>
      <c r="P18" s="8"/>
      <c r="Q18" s="13">
        <v>1875550404</v>
      </c>
      <c r="R18" s="8"/>
      <c r="S18" s="13">
        <f t="shared" si="0"/>
        <v>11957657596</v>
      </c>
    </row>
    <row r="19" spans="1:19" x14ac:dyDescent="0.55000000000000004">
      <c r="A19" s="1" t="s">
        <v>70</v>
      </c>
      <c r="C19" s="8" t="s">
        <v>222</v>
      </c>
      <c r="D19" s="8"/>
      <c r="E19" s="13">
        <v>59238540</v>
      </c>
      <c r="F19" s="8"/>
      <c r="G19" s="13">
        <v>360</v>
      </c>
      <c r="H19" s="8"/>
      <c r="I19" s="13">
        <v>21325874400</v>
      </c>
      <c r="J19" s="8"/>
      <c r="K19" s="13">
        <v>1264162658</v>
      </c>
      <c r="L19" s="8"/>
      <c r="M19" s="13">
        <v>20061711742</v>
      </c>
      <c r="N19" s="8"/>
      <c r="O19" s="13">
        <v>21325874400</v>
      </c>
      <c r="P19" s="8"/>
      <c r="Q19" s="13">
        <v>1264162658</v>
      </c>
      <c r="R19" s="8"/>
      <c r="S19" s="13">
        <f t="shared" si="0"/>
        <v>20061711742</v>
      </c>
    </row>
    <row r="20" spans="1:19" x14ac:dyDescent="0.55000000000000004">
      <c r="A20" s="1" t="s">
        <v>57</v>
      </c>
      <c r="C20" s="8" t="s">
        <v>223</v>
      </c>
      <c r="D20" s="8"/>
      <c r="E20" s="13">
        <v>31546557</v>
      </c>
      <c r="F20" s="8"/>
      <c r="G20" s="13">
        <v>3286</v>
      </c>
      <c r="H20" s="8"/>
      <c r="I20" s="13">
        <v>0</v>
      </c>
      <c r="J20" s="8"/>
      <c r="K20" s="13">
        <v>0</v>
      </c>
      <c r="L20" s="8"/>
      <c r="M20" s="13">
        <v>0</v>
      </c>
      <c r="N20" s="8"/>
      <c r="O20" s="13">
        <v>103661986302</v>
      </c>
      <c r="P20" s="8"/>
      <c r="Q20" s="13">
        <v>12817748606</v>
      </c>
      <c r="R20" s="8"/>
      <c r="S20" s="13">
        <f t="shared" si="0"/>
        <v>90844237696</v>
      </c>
    </row>
    <row r="21" spans="1:19" x14ac:dyDescent="0.55000000000000004">
      <c r="A21" s="1" t="s">
        <v>79</v>
      </c>
      <c r="C21" s="8" t="s">
        <v>224</v>
      </c>
      <c r="D21" s="8"/>
      <c r="E21" s="13">
        <v>29089643</v>
      </c>
      <c r="F21" s="8"/>
      <c r="G21" s="13">
        <v>1200</v>
      </c>
      <c r="H21" s="8"/>
      <c r="I21" s="13">
        <v>34907571600</v>
      </c>
      <c r="J21" s="8"/>
      <c r="K21" s="13">
        <v>3869170543</v>
      </c>
      <c r="L21" s="8"/>
      <c r="M21" s="13">
        <v>31038401057</v>
      </c>
      <c r="N21" s="8"/>
      <c r="O21" s="13">
        <v>34907571600</v>
      </c>
      <c r="P21" s="8"/>
      <c r="Q21" s="13">
        <v>3869170543</v>
      </c>
      <c r="R21" s="8"/>
      <c r="S21" s="13">
        <f t="shared" si="0"/>
        <v>31038401057</v>
      </c>
    </row>
    <row r="22" spans="1:19" x14ac:dyDescent="0.55000000000000004">
      <c r="A22" s="1" t="s">
        <v>176</v>
      </c>
      <c r="C22" s="8" t="s">
        <v>225</v>
      </c>
      <c r="D22" s="8"/>
      <c r="E22" s="13">
        <v>2639418</v>
      </c>
      <c r="F22" s="8"/>
      <c r="G22" s="13">
        <v>1000</v>
      </c>
      <c r="H22" s="8"/>
      <c r="I22" s="13">
        <v>0</v>
      </c>
      <c r="J22" s="8"/>
      <c r="K22" s="13">
        <v>0</v>
      </c>
      <c r="L22" s="8"/>
      <c r="M22" s="13">
        <v>0</v>
      </c>
      <c r="N22" s="8"/>
      <c r="O22" s="13">
        <v>2639418000</v>
      </c>
      <c r="P22" s="8"/>
      <c r="Q22" s="13">
        <v>292554248</v>
      </c>
      <c r="R22" s="8"/>
      <c r="S22" s="13">
        <f t="shared" si="0"/>
        <v>2346863752</v>
      </c>
    </row>
    <row r="23" spans="1:19" x14ac:dyDescent="0.55000000000000004">
      <c r="A23" s="1" t="s">
        <v>121</v>
      </c>
      <c r="C23" s="8" t="s">
        <v>226</v>
      </c>
      <c r="D23" s="8"/>
      <c r="E23" s="13">
        <v>11481221</v>
      </c>
      <c r="F23" s="8"/>
      <c r="G23" s="13">
        <v>7500</v>
      </c>
      <c r="H23" s="8"/>
      <c r="I23" s="13">
        <v>0</v>
      </c>
      <c r="J23" s="8"/>
      <c r="K23" s="13">
        <v>0</v>
      </c>
      <c r="L23" s="8"/>
      <c r="M23" s="13">
        <v>0</v>
      </c>
      <c r="N23" s="8"/>
      <c r="O23" s="13">
        <v>86109157500</v>
      </c>
      <c r="P23" s="8"/>
      <c r="Q23" s="13">
        <v>2906397771</v>
      </c>
      <c r="R23" s="8"/>
      <c r="S23" s="13">
        <f t="shared" si="0"/>
        <v>83202759729</v>
      </c>
    </row>
    <row r="24" spans="1:19" x14ac:dyDescent="0.55000000000000004">
      <c r="A24" s="1" t="s">
        <v>142</v>
      </c>
      <c r="C24" s="8" t="s">
        <v>227</v>
      </c>
      <c r="D24" s="8"/>
      <c r="E24" s="13">
        <v>16680623</v>
      </c>
      <c r="F24" s="8"/>
      <c r="G24" s="13">
        <v>260</v>
      </c>
      <c r="H24" s="8"/>
      <c r="I24" s="13">
        <v>0</v>
      </c>
      <c r="J24" s="8"/>
      <c r="K24" s="13">
        <v>0</v>
      </c>
      <c r="L24" s="8"/>
      <c r="M24" s="13">
        <v>0</v>
      </c>
      <c r="N24" s="8"/>
      <c r="O24" s="13">
        <v>4336961980</v>
      </c>
      <c r="P24" s="8"/>
      <c r="Q24" s="13">
        <v>466568037</v>
      </c>
      <c r="R24" s="8"/>
      <c r="S24" s="13">
        <f t="shared" si="0"/>
        <v>3870393943</v>
      </c>
    </row>
    <row r="25" spans="1:19" x14ac:dyDescent="0.55000000000000004">
      <c r="A25" s="1" t="s">
        <v>118</v>
      </c>
      <c r="C25" s="8" t="s">
        <v>228</v>
      </c>
      <c r="D25" s="8"/>
      <c r="E25" s="13">
        <v>3083596</v>
      </c>
      <c r="F25" s="8"/>
      <c r="G25" s="13">
        <v>7300</v>
      </c>
      <c r="H25" s="8"/>
      <c r="I25" s="13">
        <v>0</v>
      </c>
      <c r="J25" s="8"/>
      <c r="K25" s="13">
        <v>0</v>
      </c>
      <c r="L25" s="8"/>
      <c r="M25" s="13">
        <v>0</v>
      </c>
      <c r="N25" s="8"/>
      <c r="O25" s="13">
        <v>22510250800</v>
      </c>
      <c r="P25" s="8"/>
      <c r="Q25" s="13">
        <v>0</v>
      </c>
      <c r="R25" s="8"/>
      <c r="S25" s="13">
        <f t="shared" si="0"/>
        <v>22510250800</v>
      </c>
    </row>
    <row r="26" spans="1:19" x14ac:dyDescent="0.55000000000000004">
      <c r="A26" s="1" t="s">
        <v>85</v>
      </c>
      <c r="C26" s="8" t="s">
        <v>229</v>
      </c>
      <c r="D26" s="8"/>
      <c r="E26" s="13">
        <v>8831842</v>
      </c>
      <c r="F26" s="8"/>
      <c r="G26" s="13">
        <v>700</v>
      </c>
      <c r="H26" s="8"/>
      <c r="I26" s="13">
        <v>0</v>
      </c>
      <c r="J26" s="8"/>
      <c r="K26" s="13">
        <v>0</v>
      </c>
      <c r="L26" s="8"/>
      <c r="M26" s="13">
        <v>0</v>
      </c>
      <c r="N26" s="8"/>
      <c r="O26" s="13">
        <v>6182289400</v>
      </c>
      <c r="P26" s="8"/>
      <c r="Q26" s="13">
        <v>200750285</v>
      </c>
      <c r="R26" s="8"/>
      <c r="S26" s="13">
        <f t="shared" si="0"/>
        <v>5981539115</v>
      </c>
    </row>
    <row r="27" spans="1:19" x14ac:dyDescent="0.55000000000000004">
      <c r="A27" s="1" t="s">
        <v>177</v>
      </c>
      <c r="C27" s="8" t="s">
        <v>230</v>
      </c>
      <c r="D27" s="8"/>
      <c r="E27" s="13">
        <v>13733515</v>
      </c>
      <c r="F27" s="8"/>
      <c r="G27" s="13">
        <v>1110</v>
      </c>
      <c r="H27" s="8"/>
      <c r="I27" s="13">
        <v>0</v>
      </c>
      <c r="J27" s="8"/>
      <c r="K27" s="13">
        <v>0</v>
      </c>
      <c r="L27" s="8"/>
      <c r="M27" s="13">
        <v>0</v>
      </c>
      <c r="N27" s="8"/>
      <c r="O27" s="13">
        <v>15244201650</v>
      </c>
      <c r="P27" s="8"/>
      <c r="Q27" s="13">
        <v>1706163688</v>
      </c>
      <c r="R27" s="8"/>
      <c r="S27" s="13">
        <f t="shared" si="0"/>
        <v>13538037962</v>
      </c>
    </row>
    <row r="28" spans="1:19" x14ac:dyDescent="0.55000000000000004">
      <c r="A28" s="1" t="s">
        <v>115</v>
      </c>
      <c r="C28" s="8" t="s">
        <v>218</v>
      </c>
      <c r="D28" s="8"/>
      <c r="E28" s="13">
        <v>6601911</v>
      </c>
      <c r="F28" s="8"/>
      <c r="G28" s="13">
        <v>6350</v>
      </c>
      <c r="H28" s="8"/>
      <c r="I28" s="13">
        <v>41922134850</v>
      </c>
      <c r="J28" s="8"/>
      <c r="K28" s="13">
        <v>2126090064</v>
      </c>
      <c r="L28" s="8"/>
      <c r="M28" s="13">
        <v>39796044786</v>
      </c>
      <c r="N28" s="8"/>
      <c r="O28" s="13">
        <v>41922134850</v>
      </c>
      <c r="P28" s="8"/>
      <c r="Q28" s="13">
        <v>2126090064</v>
      </c>
      <c r="R28" s="8"/>
      <c r="S28" s="13">
        <f t="shared" si="0"/>
        <v>39796044786</v>
      </c>
    </row>
    <row r="29" spans="1:19" x14ac:dyDescent="0.55000000000000004">
      <c r="A29" s="1" t="s">
        <v>38</v>
      </c>
      <c r="C29" s="8" t="s">
        <v>221</v>
      </c>
      <c r="D29" s="8"/>
      <c r="E29" s="13">
        <v>13718781</v>
      </c>
      <c r="F29" s="8"/>
      <c r="G29" s="13">
        <v>1680</v>
      </c>
      <c r="H29" s="8"/>
      <c r="I29" s="13">
        <v>23047552080</v>
      </c>
      <c r="J29" s="8"/>
      <c r="K29" s="13">
        <v>1435846212</v>
      </c>
      <c r="L29" s="8"/>
      <c r="M29" s="13">
        <v>21611705868</v>
      </c>
      <c r="N29" s="8"/>
      <c r="O29" s="13">
        <v>23047552080</v>
      </c>
      <c r="P29" s="8"/>
      <c r="Q29" s="13">
        <v>1435846212</v>
      </c>
      <c r="R29" s="8"/>
      <c r="S29" s="13">
        <f t="shared" si="0"/>
        <v>21611705868</v>
      </c>
    </row>
    <row r="30" spans="1:19" x14ac:dyDescent="0.55000000000000004">
      <c r="A30" s="1" t="s">
        <v>34</v>
      </c>
      <c r="C30" s="8" t="s">
        <v>224</v>
      </c>
      <c r="D30" s="8"/>
      <c r="E30" s="13">
        <v>255421848</v>
      </c>
      <c r="F30" s="8"/>
      <c r="G30" s="13">
        <v>610</v>
      </c>
      <c r="H30" s="8"/>
      <c r="I30" s="13">
        <v>155807327280</v>
      </c>
      <c r="J30" s="8"/>
      <c r="K30" s="13">
        <v>5258883978</v>
      </c>
      <c r="L30" s="8"/>
      <c r="M30" s="13">
        <v>150548443302</v>
      </c>
      <c r="N30" s="8"/>
      <c r="O30" s="13">
        <v>155807327280</v>
      </c>
      <c r="P30" s="8"/>
      <c r="Q30" s="13">
        <v>5258883978</v>
      </c>
      <c r="R30" s="8"/>
      <c r="S30" s="13">
        <f t="shared" si="0"/>
        <v>150548443302</v>
      </c>
    </row>
    <row r="31" spans="1:19" x14ac:dyDescent="0.55000000000000004">
      <c r="A31" s="1" t="s">
        <v>163</v>
      </c>
      <c r="C31" s="8" t="s">
        <v>231</v>
      </c>
      <c r="D31" s="8"/>
      <c r="E31" s="13">
        <v>108164141</v>
      </c>
      <c r="F31" s="8"/>
      <c r="G31" s="13">
        <v>620</v>
      </c>
      <c r="H31" s="8"/>
      <c r="I31" s="13">
        <v>67061767420</v>
      </c>
      <c r="J31" s="8"/>
      <c r="K31" s="13">
        <v>3975310955</v>
      </c>
      <c r="L31" s="8"/>
      <c r="M31" s="13">
        <v>63086456465</v>
      </c>
      <c r="N31" s="8"/>
      <c r="O31" s="13">
        <v>67061767420</v>
      </c>
      <c r="P31" s="8"/>
      <c r="Q31" s="13">
        <v>3975310955</v>
      </c>
      <c r="R31" s="8"/>
      <c r="S31" s="13">
        <f t="shared" si="0"/>
        <v>63086456465</v>
      </c>
    </row>
    <row r="32" spans="1:19" x14ac:dyDescent="0.55000000000000004">
      <c r="A32" s="1" t="s">
        <v>148</v>
      </c>
      <c r="C32" s="8" t="s">
        <v>224</v>
      </c>
      <c r="D32" s="8"/>
      <c r="E32" s="13">
        <v>615648882</v>
      </c>
      <c r="F32" s="8"/>
      <c r="G32" s="13">
        <v>400</v>
      </c>
      <c r="H32" s="8"/>
      <c r="I32" s="13">
        <v>246259552800</v>
      </c>
      <c r="J32" s="8"/>
      <c r="K32" s="13">
        <v>11573556006</v>
      </c>
      <c r="L32" s="8"/>
      <c r="M32" s="13">
        <v>234685996794</v>
      </c>
      <c r="N32" s="8"/>
      <c r="O32" s="13">
        <v>246259552800</v>
      </c>
      <c r="P32" s="8"/>
      <c r="Q32" s="13">
        <v>11573556006</v>
      </c>
      <c r="R32" s="8"/>
      <c r="S32" s="13">
        <f t="shared" si="0"/>
        <v>234685996794</v>
      </c>
    </row>
    <row r="33" spans="1:19" x14ac:dyDescent="0.55000000000000004">
      <c r="A33" s="1" t="s">
        <v>144</v>
      </c>
      <c r="C33" s="8" t="s">
        <v>224</v>
      </c>
      <c r="D33" s="8"/>
      <c r="E33" s="13">
        <v>346399418</v>
      </c>
      <c r="F33" s="8"/>
      <c r="G33" s="13">
        <v>255</v>
      </c>
      <c r="H33" s="8"/>
      <c r="I33" s="13">
        <v>88331851590</v>
      </c>
      <c r="J33" s="8"/>
      <c r="K33" s="13">
        <v>12559522964</v>
      </c>
      <c r="L33" s="8"/>
      <c r="M33" s="13">
        <v>75772328626</v>
      </c>
      <c r="N33" s="8"/>
      <c r="O33" s="13">
        <v>88331851590</v>
      </c>
      <c r="P33" s="8"/>
      <c r="Q33" s="13">
        <v>12559522964</v>
      </c>
      <c r="R33" s="8"/>
      <c r="S33" s="13">
        <f t="shared" si="0"/>
        <v>75772328626</v>
      </c>
    </row>
    <row r="34" spans="1:19" x14ac:dyDescent="0.55000000000000004">
      <c r="A34" s="1" t="s">
        <v>55</v>
      </c>
      <c r="C34" s="8" t="s">
        <v>232</v>
      </c>
      <c r="D34" s="8"/>
      <c r="E34" s="13">
        <v>3890102</v>
      </c>
      <c r="F34" s="8"/>
      <c r="G34" s="13">
        <v>6100</v>
      </c>
      <c r="H34" s="8"/>
      <c r="I34" s="13">
        <v>0</v>
      </c>
      <c r="J34" s="8"/>
      <c r="K34" s="13">
        <v>0</v>
      </c>
      <c r="L34" s="8"/>
      <c r="M34" s="13">
        <v>0</v>
      </c>
      <c r="N34" s="8"/>
      <c r="O34" s="13">
        <v>23729622200</v>
      </c>
      <c r="P34" s="8"/>
      <c r="Q34" s="13">
        <v>0</v>
      </c>
      <c r="R34" s="8"/>
      <c r="S34" s="13">
        <f t="shared" si="0"/>
        <v>23729622200</v>
      </c>
    </row>
    <row r="35" spans="1:19" x14ac:dyDescent="0.55000000000000004">
      <c r="A35" s="1" t="s">
        <v>52</v>
      </c>
      <c r="C35" s="8" t="s">
        <v>233</v>
      </c>
      <c r="D35" s="8"/>
      <c r="E35" s="13">
        <v>7345812</v>
      </c>
      <c r="F35" s="8"/>
      <c r="G35" s="13">
        <v>1330</v>
      </c>
      <c r="H35" s="8"/>
      <c r="I35" s="13">
        <v>9769929960</v>
      </c>
      <c r="J35" s="8"/>
      <c r="K35" s="13">
        <v>1384217002</v>
      </c>
      <c r="L35" s="8"/>
      <c r="M35" s="13">
        <v>8385712958</v>
      </c>
      <c r="N35" s="8"/>
      <c r="O35" s="13">
        <v>9769929960</v>
      </c>
      <c r="P35" s="8"/>
      <c r="Q35" s="13">
        <v>1384217002</v>
      </c>
      <c r="R35" s="8"/>
      <c r="S35" s="13">
        <f t="shared" si="0"/>
        <v>8385712958</v>
      </c>
    </row>
    <row r="36" spans="1:19" x14ac:dyDescent="0.55000000000000004">
      <c r="A36" s="1" t="s">
        <v>110</v>
      </c>
      <c r="C36" s="8" t="s">
        <v>225</v>
      </c>
      <c r="D36" s="8"/>
      <c r="E36" s="13">
        <v>3072902</v>
      </c>
      <c r="F36" s="8"/>
      <c r="G36" s="13">
        <v>4070</v>
      </c>
      <c r="H36" s="8"/>
      <c r="I36" s="13">
        <v>0</v>
      </c>
      <c r="J36" s="8"/>
      <c r="K36" s="13">
        <v>0</v>
      </c>
      <c r="L36" s="8"/>
      <c r="M36" s="13">
        <v>0</v>
      </c>
      <c r="N36" s="8"/>
      <c r="O36" s="13">
        <v>12506711140</v>
      </c>
      <c r="P36" s="8"/>
      <c r="Q36" s="13">
        <v>0</v>
      </c>
      <c r="R36" s="8"/>
      <c r="S36" s="13">
        <f t="shared" si="0"/>
        <v>12506711140</v>
      </c>
    </row>
    <row r="37" spans="1:19" x14ac:dyDescent="0.55000000000000004">
      <c r="A37" s="1" t="s">
        <v>83</v>
      </c>
      <c r="C37" s="8" t="s">
        <v>234</v>
      </c>
      <c r="D37" s="8"/>
      <c r="E37" s="13">
        <v>3300000</v>
      </c>
      <c r="F37" s="8"/>
      <c r="G37" s="13">
        <v>1000</v>
      </c>
      <c r="H37" s="8"/>
      <c r="I37" s="13">
        <v>0</v>
      </c>
      <c r="J37" s="8"/>
      <c r="K37" s="13">
        <v>0</v>
      </c>
      <c r="L37" s="8"/>
      <c r="M37" s="13">
        <v>0</v>
      </c>
      <c r="N37" s="8"/>
      <c r="O37" s="13">
        <v>3300000000</v>
      </c>
      <c r="P37" s="8"/>
      <c r="Q37" s="13">
        <v>356811240</v>
      </c>
      <c r="R37" s="8"/>
      <c r="S37" s="13">
        <f t="shared" si="0"/>
        <v>2943188760</v>
      </c>
    </row>
    <row r="38" spans="1:19" x14ac:dyDescent="0.55000000000000004">
      <c r="A38" s="1" t="s">
        <v>18</v>
      </c>
      <c r="C38" s="8" t="s">
        <v>4</v>
      </c>
      <c r="D38" s="8"/>
      <c r="E38" s="13">
        <v>141231714</v>
      </c>
      <c r="F38" s="8"/>
      <c r="G38" s="13">
        <v>66</v>
      </c>
      <c r="H38" s="8"/>
      <c r="I38" s="13">
        <v>0</v>
      </c>
      <c r="J38" s="8"/>
      <c r="K38" s="13">
        <v>0</v>
      </c>
      <c r="L38" s="8"/>
      <c r="M38" s="13">
        <v>0</v>
      </c>
      <c r="N38" s="8"/>
      <c r="O38" s="13">
        <v>9321293124</v>
      </c>
      <c r="P38" s="8"/>
      <c r="Q38" s="13">
        <v>0</v>
      </c>
      <c r="R38" s="8"/>
      <c r="S38" s="13">
        <f t="shared" si="0"/>
        <v>9321293124</v>
      </c>
    </row>
    <row r="39" spans="1:19" x14ac:dyDescent="0.55000000000000004">
      <c r="A39" s="1" t="s">
        <v>75</v>
      </c>
      <c r="C39" s="8" t="s">
        <v>235</v>
      </c>
      <c r="D39" s="8"/>
      <c r="E39" s="13">
        <v>69776500</v>
      </c>
      <c r="F39" s="8"/>
      <c r="G39" s="13">
        <v>450</v>
      </c>
      <c r="H39" s="8"/>
      <c r="I39" s="13">
        <v>31399425000</v>
      </c>
      <c r="J39" s="8"/>
      <c r="K39" s="13">
        <v>1019596968</v>
      </c>
      <c r="L39" s="8"/>
      <c r="M39" s="13">
        <v>30379828032</v>
      </c>
      <c r="N39" s="8"/>
      <c r="O39" s="13">
        <v>31399425000</v>
      </c>
      <c r="P39" s="8"/>
      <c r="Q39" s="13">
        <v>1019596968</v>
      </c>
      <c r="R39" s="8"/>
      <c r="S39" s="13">
        <f t="shared" si="0"/>
        <v>30379828032</v>
      </c>
    </row>
    <row r="40" spans="1:19" x14ac:dyDescent="0.55000000000000004">
      <c r="A40" s="1" t="s">
        <v>50</v>
      </c>
      <c r="C40" s="8" t="s">
        <v>236</v>
      </c>
      <c r="D40" s="8"/>
      <c r="E40" s="13">
        <v>999790</v>
      </c>
      <c r="F40" s="8"/>
      <c r="G40" s="13">
        <v>4200</v>
      </c>
      <c r="H40" s="8"/>
      <c r="I40" s="13">
        <v>4199118000</v>
      </c>
      <c r="J40" s="8"/>
      <c r="K40" s="13">
        <v>562871096</v>
      </c>
      <c r="L40" s="8"/>
      <c r="M40" s="13">
        <v>3636246904</v>
      </c>
      <c r="N40" s="8"/>
      <c r="O40" s="13">
        <v>4199118000</v>
      </c>
      <c r="P40" s="8"/>
      <c r="Q40" s="13">
        <v>562871096</v>
      </c>
      <c r="R40" s="8"/>
      <c r="S40" s="13">
        <f t="shared" si="0"/>
        <v>3636246904</v>
      </c>
    </row>
    <row r="41" spans="1:19" x14ac:dyDescent="0.55000000000000004">
      <c r="A41" s="1" t="s">
        <v>135</v>
      </c>
      <c r="C41" s="8" t="s">
        <v>215</v>
      </c>
      <c r="D41" s="8"/>
      <c r="E41" s="13">
        <v>5038077</v>
      </c>
      <c r="F41" s="8"/>
      <c r="G41" s="13">
        <v>2000</v>
      </c>
      <c r="H41" s="8"/>
      <c r="I41" s="13">
        <v>10076154000</v>
      </c>
      <c r="J41" s="8"/>
      <c r="K41" s="13">
        <v>1366157055</v>
      </c>
      <c r="L41" s="8"/>
      <c r="M41" s="13">
        <v>8709996945</v>
      </c>
      <c r="N41" s="8"/>
      <c r="O41" s="13">
        <v>10076154000</v>
      </c>
      <c r="P41" s="8"/>
      <c r="Q41" s="13">
        <v>1366157055</v>
      </c>
      <c r="R41" s="8"/>
      <c r="S41" s="13">
        <f t="shared" si="0"/>
        <v>8709996945</v>
      </c>
    </row>
    <row r="42" spans="1:19" x14ac:dyDescent="0.55000000000000004">
      <c r="A42" s="1" t="s">
        <v>36</v>
      </c>
      <c r="C42" s="8" t="s">
        <v>237</v>
      </c>
      <c r="D42" s="8"/>
      <c r="E42" s="13">
        <v>40133393</v>
      </c>
      <c r="F42" s="8"/>
      <c r="G42" s="13">
        <v>1500</v>
      </c>
      <c r="H42" s="8"/>
      <c r="I42" s="13">
        <v>60200089500</v>
      </c>
      <c r="J42" s="8"/>
      <c r="K42" s="13">
        <v>4289064901</v>
      </c>
      <c r="L42" s="8"/>
      <c r="M42" s="13">
        <v>55911024599</v>
      </c>
      <c r="N42" s="8"/>
      <c r="O42" s="13">
        <v>60200089500</v>
      </c>
      <c r="P42" s="8"/>
      <c r="Q42" s="13">
        <v>4289064901</v>
      </c>
      <c r="R42" s="8"/>
      <c r="S42" s="13">
        <f t="shared" si="0"/>
        <v>55911024599</v>
      </c>
    </row>
    <row r="43" spans="1:19" x14ac:dyDescent="0.55000000000000004">
      <c r="A43" s="1" t="s">
        <v>169</v>
      </c>
      <c r="C43" s="8" t="s">
        <v>222</v>
      </c>
      <c r="D43" s="8"/>
      <c r="E43" s="13">
        <v>15218593</v>
      </c>
      <c r="F43" s="8"/>
      <c r="G43" s="13">
        <v>9500</v>
      </c>
      <c r="H43" s="8"/>
      <c r="I43" s="13">
        <v>144576633500</v>
      </c>
      <c r="J43" s="8"/>
      <c r="K43" s="13">
        <v>19823746437</v>
      </c>
      <c r="L43" s="8"/>
      <c r="M43" s="13">
        <v>124752887063</v>
      </c>
      <c r="N43" s="8"/>
      <c r="O43" s="13">
        <v>144576633500</v>
      </c>
      <c r="P43" s="8"/>
      <c r="Q43" s="13">
        <v>19823746437</v>
      </c>
      <c r="R43" s="8"/>
      <c r="S43" s="13">
        <f t="shared" si="0"/>
        <v>124752887063</v>
      </c>
    </row>
    <row r="44" spans="1:19" x14ac:dyDescent="0.55000000000000004">
      <c r="A44" s="1" t="s">
        <v>126</v>
      </c>
      <c r="C44" s="8" t="s">
        <v>224</v>
      </c>
      <c r="D44" s="8"/>
      <c r="E44" s="13">
        <v>59638785</v>
      </c>
      <c r="F44" s="8"/>
      <c r="G44" s="13">
        <v>537</v>
      </c>
      <c r="H44" s="8"/>
      <c r="I44" s="13">
        <v>32026027545</v>
      </c>
      <c r="J44" s="8"/>
      <c r="K44" s="13">
        <v>2469769507</v>
      </c>
      <c r="L44" s="8"/>
      <c r="M44" s="13">
        <v>29556258038</v>
      </c>
      <c r="N44" s="8"/>
      <c r="O44" s="13">
        <v>32026027545</v>
      </c>
      <c r="P44" s="8"/>
      <c r="Q44" s="13">
        <v>2469769507</v>
      </c>
      <c r="R44" s="8"/>
      <c r="S44" s="13">
        <f t="shared" si="0"/>
        <v>29556258038</v>
      </c>
    </row>
    <row r="45" spans="1:19" x14ac:dyDescent="0.55000000000000004">
      <c r="A45" s="1" t="s">
        <v>171</v>
      </c>
      <c r="C45" s="8" t="s">
        <v>237</v>
      </c>
      <c r="D45" s="8"/>
      <c r="E45" s="13">
        <v>55256136</v>
      </c>
      <c r="F45" s="8"/>
      <c r="G45" s="13">
        <v>600</v>
      </c>
      <c r="H45" s="8"/>
      <c r="I45" s="13">
        <v>33153681600</v>
      </c>
      <c r="J45" s="8"/>
      <c r="K45" s="13">
        <v>819429672</v>
      </c>
      <c r="L45" s="8"/>
      <c r="M45" s="13">
        <v>32334251928</v>
      </c>
      <c r="N45" s="8"/>
      <c r="O45" s="13">
        <v>33153681600</v>
      </c>
      <c r="P45" s="8"/>
      <c r="Q45" s="13">
        <v>819429672</v>
      </c>
      <c r="R45" s="8"/>
      <c r="S45" s="13">
        <f t="shared" si="0"/>
        <v>32334251928</v>
      </c>
    </row>
    <row r="46" spans="1:19" x14ac:dyDescent="0.55000000000000004">
      <c r="A46" s="1" t="s">
        <v>124</v>
      </c>
      <c r="C46" s="8" t="s">
        <v>238</v>
      </c>
      <c r="D46" s="8"/>
      <c r="E46" s="13">
        <v>45487018</v>
      </c>
      <c r="F46" s="8"/>
      <c r="G46" s="13">
        <v>3920</v>
      </c>
      <c r="H46" s="8"/>
      <c r="I46" s="13">
        <v>0</v>
      </c>
      <c r="J46" s="8"/>
      <c r="K46" s="13">
        <v>0</v>
      </c>
      <c r="L46" s="8"/>
      <c r="M46" s="13">
        <v>0</v>
      </c>
      <c r="N46" s="8"/>
      <c r="O46" s="13">
        <v>178309110560</v>
      </c>
      <c r="P46" s="8"/>
      <c r="Q46" s="13">
        <v>7711927455</v>
      </c>
      <c r="R46" s="8"/>
      <c r="S46" s="13">
        <f t="shared" si="0"/>
        <v>170597183105</v>
      </c>
    </row>
    <row r="47" spans="1:19" x14ac:dyDescent="0.55000000000000004">
      <c r="A47" s="1" t="s">
        <v>111</v>
      </c>
      <c r="C47" s="8" t="s">
        <v>225</v>
      </c>
      <c r="D47" s="8"/>
      <c r="E47" s="13">
        <v>6118000</v>
      </c>
      <c r="F47" s="8"/>
      <c r="G47" s="13">
        <v>6700</v>
      </c>
      <c r="H47" s="8"/>
      <c r="I47" s="13">
        <v>0</v>
      </c>
      <c r="J47" s="8"/>
      <c r="K47" s="13">
        <v>0</v>
      </c>
      <c r="L47" s="8"/>
      <c r="M47" s="13">
        <v>0</v>
      </c>
      <c r="N47" s="8"/>
      <c r="O47" s="13">
        <v>40990600000</v>
      </c>
      <c r="P47" s="8"/>
      <c r="Q47" s="13">
        <v>4829708157</v>
      </c>
      <c r="R47" s="8"/>
      <c r="S47" s="13">
        <f t="shared" si="0"/>
        <v>36160891843</v>
      </c>
    </row>
    <row r="48" spans="1:19" x14ac:dyDescent="0.55000000000000004">
      <c r="A48" s="1" t="s">
        <v>81</v>
      </c>
      <c r="C48" s="8" t="s">
        <v>226</v>
      </c>
      <c r="D48" s="8"/>
      <c r="E48" s="13">
        <v>21644108</v>
      </c>
      <c r="F48" s="8"/>
      <c r="G48" s="13">
        <v>2300</v>
      </c>
      <c r="H48" s="8"/>
      <c r="I48" s="13">
        <v>0</v>
      </c>
      <c r="J48" s="8"/>
      <c r="K48" s="13">
        <v>0</v>
      </c>
      <c r="L48" s="8"/>
      <c r="M48" s="13">
        <v>0</v>
      </c>
      <c r="N48" s="8"/>
      <c r="O48" s="13">
        <v>49781448400</v>
      </c>
      <c r="P48" s="8"/>
      <c r="Q48" s="13">
        <v>5409705626</v>
      </c>
      <c r="R48" s="8"/>
      <c r="S48" s="13">
        <f t="shared" si="0"/>
        <v>44371742774</v>
      </c>
    </row>
    <row r="49" spans="1:19" x14ac:dyDescent="0.55000000000000004">
      <c r="A49" s="1" t="s">
        <v>150</v>
      </c>
      <c r="C49" s="8" t="s">
        <v>4</v>
      </c>
      <c r="D49" s="8"/>
      <c r="E49" s="13">
        <v>24204616</v>
      </c>
      <c r="F49" s="8"/>
      <c r="G49" s="13">
        <v>1630</v>
      </c>
      <c r="H49" s="8"/>
      <c r="I49" s="13">
        <v>0</v>
      </c>
      <c r="J49" s="8"/>
      <c r="K49" s="13">
        <v>0</v>
      </c>
      <c r="L49" s="8"/>
      <c r="M49" s="13">
        <v>0</v>
      </c>
      <c r="N49" s="8"/>
      <c r="O49" s="13">
        <v>39453524080</v>
      </c>
      <c r="P49" s="8"/>
      <c r="Q49" s="13">
        <v>1507446902</v>
      </c>
      <c r="R49" s="8"/>
      <c r="S49" s="13">
        <f t="shared" si="0"/>
        <v>37946077178</v>
      </c>
    </row>
    <row r="50" spans="1:19" x14ac:dyDescent="0.55000000000000004">
      <c r="A50" s="1" t="s">
        <v>130</v>
      </c>
      <c r="C50" s="8" t="s">
        <v>230</v>
      </c>
      <c r="D50" s="8"/>
      <c r="E50" s="13">
        <v>2250567</v>
      </c>
      <c r="F50" s="8"/>
      <c r="G50" s="13">
        <v>180</v>
      </c>
      <c r="H50" s="8"/>
      <c r="I50" s="13">
        <v>0</v>
      </c>
      <c r="J50" s="8"/>
      <c r="K50" s="13">
        <v>0</v>
      </c>
      <c r="L50" s="8"/>
      <c r="M50" s="13">
        <v>0</v>
      </c>
      <c r="N50" s="8"/>
      <c r="O50" s="13">
        <v>405102060</v>
      </c>
      <c r="P50" s="8"/>
      <c r="Q50" s="13">
        <v>15478208</v>
      </c>
      <c r="R50" s="8"/>
      <c r="S50" s="13">
        <f t="shared" si="0"/>
        <v>389623852</v>
      </c>
    </row>
    <row r="51" spans="1:19" x14ac:dyDescent="0.55000000000000004">
      <c r="A51" s="1" t="s">
        <v>20</v>
      </c>
      <c r="C51" s="8" t="s">
        <v>221</v>
      </c>
      <c r="D51" s="8"/>
      <c r="E51" s="13">
        <v>28581169</v>
      </c>
      <c r="F51" s="8"/>
      <c r="G51" s="13">
        <v>300</v>
      </c>
      <c r="H51" s="8"/>
      <c r="I51" s="13">
        <v>8574350700</v>
      </c>
      <c r="J51" s="8"/>
      <c r="K51" s="13">
        <v>1210496569</v>
      </c>
      <c r="L51" s="8"/>
      <c r="M51" s="13">
        <v>7363854131</v>
      </c>
      <c r="N51" s="8"/>
      <c r="O51" s="13">
        <v>8574350700</v>
      </c>
      <c r="P51" s="8"/>
      <c r="Q51" s="13">
        <v>1210496569</v>
      </c>
      <c r="R51" s="8"/>
      <c r="S51" s="13">
        <f t="shared" si="0"/>
        <v>7363854131</v>
      </c>
    </row>
    <row r="52" spans="1:19" x14ac:dyDescent="0.55000000000000004">
      <c r="A52" s="1" t="s">
        <v>28</v>
      </c>
      <c r="C52" s="8" t="s">
        <v>239</v>
      </c>
      <c r="D52" s="8"/>
      <c r="E52" s="13">
        <v>31125000</v>
      </c>
      <c r="F52" s="8"/>
      <c r="G52" s="13">
        <v>300</v>
      </c>
      <c r="H52" s="8"/>
      <c r="I52" s="13">
        <v>0</v>
      </c>
      <c r="J52" s="8"/>
      <c r="K52" s="13">
        <v>0</v>
      </c>
      <c r="L52" s="8"/>
      <c r="M52" s="13">
        <v>0</v>
      </c>
      <c r="N52" s="8"/>
      <c r="O52" s="13">
        <v>9337500000</v>
      </c>
      <c r="P52" s="8"/>
      <c r="Q52" s="13">
        <v>0</v>
      </c>
      <c r="R52" s="8"/>
      <c r="S52" s="13">
        <f t="shared" si="0"/>
        <v>9337500000</v>
      </c>
    </row>
    <row r="53" spans="1:19" x14ac:dyDescent="0.55000000000000004">
      <c r="A53" s="1" t="s">
        <v>123</v>
      </c>
      <c r="C53" s="8" t="s">
        <v>240</v>
      </c>
      <c r="D53" s="8"/>
      <c r="E53" s="13">
        <v>5327559</v>
      </c>
      <c r="F53" s="8"/>
      <c r="G53" s="13">
        <v>1500</v>
      </c>
      <c r="H53" s="8"/>
      <c r="I53" s="13">
        <v>0</v>
      </c>
      <c r="J53" s="8"/>
      <c r="K53" s="13">
        <v>0</v>
      </c>
      <c r="L53" s="8"/>
      <c r="M53" s="13">
        <v>0</v>
      </c>
      <c r="N53" s="8"/>
      <c r="O53" s="13">
        <v>7991338500</v>
      </c>
      <c r="P53" s="8"/>
      <c r="Q53" s="13">
        <v>753525715</v>
      </c>
      <c r="R53" s="8"/>
      <c r="S53" s="13">
        <f t="shared" si="0"/>
        <v>7237812785</v>
      </c>
    </row>
    <row r="54" spans="1:19" x14ac:dyDescent="0.55000000000000004">
      <c r="A54" s="1" t="s">
        <v>53</v>
      </c>
      <c r="C54" s="8" t="s">
        <v>218</v>
      </c>
      <c r="D54" s="8"/>
      <c r="E54" s="13">
        <v>2503858</v>
      </c>
      <c r="F54" s="8"/>
      <c r="G54" s="13">
        <v>20000</v>
      </c>
      <c r="H54" s="8"/>
      <c r="I54" s="13">
        <v>50077160000</v>
      </c>
      <c r="J54" s="8"/>
      <c r="K54" s="13">
        <v>6763976588</v>
      </c>
      <c r="L54" s="8"/>
      <c r="M54" s="13">
        <v>43313183412</v>
      </c>
      <c r="N54" s="8"/>
      <c r="O54" s="13">
        <v>50077160000</v>
      </c>
      <c r="P54" s="8"/>
      <c r="Q54" s="13">
        <v>6763976588</v>
      </c>
      <c r="R54" s="8"/>
      <c r="S54" s="13">
        <f t="shared" si="0"/>
        <v>43313183412</v>
      </c>
    </row>
    <row r="55" spans="1:19" x14ac:dyDescent="0.55000000000000004">
      <c r="A55" s="1" t="s">
        <v>137</v>
      </c>
      <c r="C55" s="8" t="s">
        <v>241</v>
      </c>
      <c r="D55" s="8"/>
      <c r="E55" s="13">
        <v>3318621</v>
      </c>
      <c r="F55" s="8"/>
      <c r="G55" s="13">
        <v>300</v>
      </c>
      <c r="H55" s="8"/>
      <c r="I55" s="13">
        <v>0</v>
      </c>
      <c r="J55" s="8"/>
      <c r="K55" s="13">
        <v>0</v>
      </c>
      <c r="L55" s="8"/>
      <c r="M55" s="13">
        <v>0</v>
      </c>
      <c r="N55" s="8"/>
      <c r="O55" s="13">
        <v>995586300</v>
      </c>
      <c r="P55" s="8"/>
      <c r="Q55" s="13">
        <v>46789957</v>
      </c>
      <c r="R55" s="8"/>
      <c r="S55" s="13">
        <f t="shared" si="0"/>
        <v>948796343</v>
      </c>
    </row>
    <row r="56" spans="1:19" x14ac:dyDescent="0.55000000000000004">
      <c r="A56" s="1" t="s">
        <v>48</v>
      </c>
      <c r="C56" s="8" t="s">
        <v>242</v>
      </c>
      <c r="D56" s="8"/>
      <c r="E56" s="13">
        <v>2191827</v>
      </c>
      <c r="F56" s="8"/>
      <c r="G56" s="13">
        <v>24300</v>
      </c>
      <c r="H56" s="8"/>
      <c r="I56" s="13">
        <v>0</v>
      </c>
      <c r="J56" s="8"/>
      <c r="K56" s="13">
        <v>0</v>
      </c>
      <c r="L56" s="8"/>
      <c r="M56" s="13">
        <v>0</v>
      </c>
      <c r="N56" s="8"/>
      <c r="O56" s="13">
        <v>53261396100</v>
      </c>
      <c r="P56" s="8"/>
      <c r="Q56" s="13">
        <v>0</v>
      </c>
      <c r="R56" s="8"/>
      <c r="S56" s="13">
        <f t="shared" si="0"/>
        <v>53261396100</v>
      </c>
    </row>
    <row r="57" spans="1:19" x14ac:dyDescent="0.55000000000000004">
      <c r="A57" s="1" t="s">
        <v>59</v>
      </c>
      <c r="C57" s="8" t="s">
        <v>243</v>
      </c>
      <c r="D57" s="8"/>
      <c r="E57" s="13">
        <v>16189409</v>
      </c>
      <c r="F57" s="8"/>
      <c r="G57" s="13">
        <v>3100</v>
      </c>
      <c r="H57" s="8"/>
      <c r="I57" s="13">
        <v>0</v>
      </c>
      <c r="J57" s="8"/>
      <c r="K57" s="13">
        <v>0</v>
      </c>
      <c r="L57" s="8"/>
      <c r="M57" s="13">
        <v>0</v>
      </c>
      <c r="N57" s="8"/>
      <c r="O57" s="13">
        <v>50187167900</v>
      </c>
      <c r="P57" s="8"/>
      <c r="Q57" s="13">
        <v>3870312569</v>
      </c>
      <c r="R57" s="8"/>
      <c r="S57" s="13">
        <f t="shared" si="0"/>
        <v>46316855331</v>
      </c>
    </row>
    <row r="58" spans="1:19" x14ac:dyDescent="0.55000000000000004">
      <c r="A58" s="1" t="s">
        <v>113</v>
      </c>
      <c r="C58" s="8" t="s">
        <v>244</v>
      </c>
      <c r="D58" s="8"/>
      <c r="E58" s="13">
        <v>4286736</v>
      </c>
      <c r="F58" s="8"/>
      <c r="G58" s="13">
        <v>22200</v>
      </c>
      <c r="H58" s="8"/>
      <c r="I58" s="13">
        <v>0</v>
      </c>
      <c r="J58" s="8"/>
      <c r="K58" s="13">
        <v>0</v>
      </c>
      <c r="L58" s="8"/>
      <c r="M58" s="13">
        <v>0</v>
      </c>
      <c r="N58" s="8"/>
      <c r="O58" s="13">
        <v>95165539200</v>
      </c>
      <c r="P58" s="8"/>
      <c r="Q58" s="13">
        <v>0</v>
      </c>
      <c r="R58" s="8"/>
      <c r="S58" s="13">
        <f t="shared" si="0"/>
        <v>95165539200</v>
      </c>
    </row>
    <row r="59" spans="1:19" x14ac:dyDescent="0.55000000000000004">
      <c r="A59" s="1" t="s">
        <v>47</v>
      </c>
      <c r="C59" s="8" t="s">
        <v>245</v>
      </c>
      <c r="D59" s="8"/>
      <c r="E59" s="13">
        <v>14961097</v>
      </c>
      <c r="F59" s="8"/>
      <c r="G59" s="13">
        <v>1900</v>
      </c>
      <c r="H59" s="8"/>
      <c r="I59" s="13">
        <v>0</v>
      </c>
      <c r="J59" s="8"/>
      <c r="K59" s="13">
        <v>0</v>
      </c>
      <c r="L59" s="8"/>
      <c r="M59" s="13">
        <v>0</v>
      </c>
      <c r="N59" s="8"/>
      <c r="O59" s="13">
        <v>28426084300</v>
      </c>
      <c r="P59" s="8"/>
      <c r="Q59" s="13">
        <v>0</v>
      </c>
      <c r="R59" s="8"/>
      <c r="S59" s="13">
        <f t="shared" si="0"/>
        <v>28426084300</v>
      </c>
    </row>
    <row r="60" spans="1:19" x14ac:dyDescent="0.55000000000000004">
      <c r="A60" s="1" t="s">
        <v>91</v>
      </c>
      <c r="C60" s="8" t="s">
        <v>246</v>
      </c>
      <c r="D60" s="8"/>
      <c r="E60" s="13">
        <v>13359573</v>
      </c>
      <c r="F60" s="8"/>
      <c r="G60" s="13">
        <v>550</v>
      </c>
      <c r="H60" s="8"/>
      <c r="I60" s="13">
        <v>0</v>
      </c>
      <c r="J60" s="8"/>
      <c r="K60" s="13">
        <v>0</v>
      </c>
      <c r="L60" s="8"/>
      <c r="M60" s="13">
        <v>0</v>
      </c>
      <c r="N60" s="8"/>
      <c r="O60" s="13">
        <v>7347765150</v>
      </c>
      <c r="P60" s="8"/>
      <c r="Q60" s="13">
        <v>0</v>
      </c>
      <c r="R60" s="8"/>
      <c r="S60" s="13">
        <f t="shared" si="0"/>
        <v>7347765150</v>
      </c>
    </row>
    <row r="61" spans="1:19" x14ac:dyDescent="0.55000000000000004">
      <c r="A61" s="1" t="s">
        <v>43</v>
      </c>
      <c r="C61" s="8" t="s">
        <v>219</v>
      </c>
      <c r="D61" s="8"/>
      <c r="E61" s="13">
        <v>9745544</v>
      </c>
      <c r="F61" s="8"/>
      <c r="G61" s="13">
        <v>7000</v>
      </c>
      <c r="H61" s="8"/>
      <c r="I61" s="13">
        <v>68218808000</v>
      </c>
      <c r="J61" s="8"/>
      <c r="K61" s="13">
        <v>464073524</v>
      </c>
      <c r="L61" s="8"/>
      <c r="M61" s="13">
        <v>67754734476</v>
      </c>
      <c r="N61" s="8"/>
      <c r="O61" s="13">
        <v>68218808000</v>
      </c>
      <c r="P61" s="8"/>
      <c r="Q61" s="13">
        <v>464073524</v>
      </c>
      <c r="R61" s="8"/>
      <c r="S61" s="13">
        <f t="shared" si="0"/>
        <v>67754734476</v>
      </c>
    </row>
    <row r="62" spans="1:19" x14ac:dyDescent="0.55000000000000004">
      <c r="A62" s="1" t="s">
        <v>87</v>
      </c>
      <c r="C62" s="8" t="s">
        <v>247</v>
      </c>
      <c r="D62" s="8"/>
      <c r="E62" s="13">
        <v>5779305</v>
      </c>
      <c r="F62" s="8"/>
      <c r="G62" s="13">
        <v>2280</v>
      </c>
      <c r="H62" s="8"/>
      <c r="I62" s="13">
        <v>0</v>
      </c>
      <c r="J62" s="8"/>
      <c r="K62" s="13">
        <v>0</v>
      </c>
      <c r="L62" s="8"/>
      <c r="M62" s="13">
        <v>0</v>
      </c>
      <c r="N62" s="8"/>
      <c r="O62" s="13">
        <v>13176815400</v>
      </c>
      <c r="P62" s="8"/>
      <c r="Q62" s="13">
        <v>1608474760</v>
      </c>
      <c r="R62" s="8"/>
      <c r="S62" s="13">
        <f t="shared" si="0"/>
        <v>11568340640</v>
      </c>
    </row>
    <row r="63" spans="1:19" x14ac:dyDescent="0.55000000000000004">
      <c r="A63" s="1" t="s">
        <v>77</v>
      </c>
      <c r="C63" s="8" t="s">
        <v>217</v>
      </c>
      <c r="D63" s="8"/>
      <c r="E63" s="13">
        <v>44971859</v>
      </c>
      <c r="F63" s="8"/>
      <c r="G63" s="13">
        <v>70</v>
      </c>
      <c r="H63" s="8"/>
      <c r="I63" s="13">
        <v>0</v>
      </c>
      <c r="J63" s="8"/>
      <c r="K63" s="13">
        <v>0</v>
      </c>
      <c r="L63" s="8"/>
      <c r="M63" s="13">
        <v>0</v>
      </c>
      <c r="N63" s="8"/>
      <c r="O63" s="13">
        <v>3148030130</v>
      </c>
      <c r="P63" s="8"/>
      <c r="Q63" s="13">
        <v>79856572</v>
      </c>
      <c r="R63" s="8"/>
      <c r="S63" s="13">
        <f t="shared" si="0"/>
        <v>3068173558</v>
      </c>
    </row>
    <row r="64" spans="1:19" x14ac:dyDescent="0.55000000000000004">
      <c r="A64" s="1" t="s">
        <v>16</v>
      </c>
      <c r="C64" s="8" t="s">
        <v>232</v>
      </c>
      <c r="D64" s="8"/>
      <c r="E64" s="13">
        <v>35461432</v>
      </c>
      <c r="F64" s="8"/>
      <c r="G64" s="13">
        <v>1060</v>
      </c>
      <c r="H64" s="8"/>
      <c r="I64" s="13">
        <v>0</v>
      </c>
      <c r="J64" s="8"/>
      <c r="K64" s="13">
        <v>0</v>
      </c>
      <c r="L64" s="8"/>
      <c r="M64" s="13">
        <v>0</v>
      </c>
      <c r="N64" s="8"/>
      <c r="O64" s="13">
        <v>37589117920</v>
      </c>
      <c r="P64" s="8"/>
      <c r="Q64" s="13">
        <v>0</v>
      </c>
      <c r="R64" s="8"/>
      <c r="S64" s="13">
        <f t="shared" si="0"/>
        <v>37589117920</v>
      </c>
    </row>
    <row r="65" spans="1:19" x14ac:dyDescent="0.55000000000000004">
      <c r="A65" s="1" t="s">
        <v>136</v>
      </c>
      <c r="C65" s="8" t="s">
        <v>222</v>
      </c>
      <c r="D65" s="8"/>
      <c r="E65" s="13">
        <v>62370972</v>
      </c>
      <c r="F65" s="8"/>
      <c r="G65" s="13">
        <v>12</v>
      </c>
      <c r="H65" s="8"/>
      <c r="I65" s="13">
        <v>748451664</v>
      </c>
      <c r="J65" s="8"/>
      <c r="K65" s="13">
        <v>37957887</v>
      </c>
      <c r="L65" s="8"/>
      <c r="M65" s="13">
        <v>710493777</v>
      </c>
      <c r="N65" s="8"/>
      <c r="O65" s="13">
        <v>748451664</v>
      </c>
      <c r="P65" s="8"/>
      <c r="Q65" s="13">
        <v>37957887</v>
      </c>
      <c r="R65" s="8"/>
      <c r="S65" s="13">
        <f t="shared" si="0"/>
        <v>710493777</v>
      </c>
    </row>
    <row r="66" spans="1:19" x14ac:dyDescent="0.55000000000000004">
      <c r="A66" s="1" t="s">
        <v>41</v>
      </c>
      <c r="C66" s="8" t="s">
        <v>224</v>
      </c>
      <c r="D66" s="8"/>
      <c r="E66" s="13">
        <v>23336597</v>
      </c>
      <c r="F66" s="8"/>
      <c r="G66" s="13">
        <v>1810</v>
      </c>
      <c r="H66" s="8"/>
      <c r="I66" s="13">
        <v>42239240570</v>
      </c>
      <c r="J66" s="8"/>
      <c r="K66" s="13">
        <v>6005814464</v>
      </c>
      <c r="L66" s="8"/>
      <c r="M66" s="13">
        <v>36233426106</v>
      </c>
      <c r="N66" s="8"/>
      <c r="O66" s="13">
        <v>42239240570</v>
      </c>
      <c r="P66" s="8"/>
      <c r="Q66" s="13">
        <v>6005814464</v>
      </c>
      <c r="R66" s="8"/>
      <c r="S66" s="13">
        <f t="shared" si="0"/>
        <v>36233426106</v>
      </c>
    </row>
    <row r="67" spans="1:19" x14ac:dyDescent="0.55000000000000004">
      <c r="A67" s="1" t="s">
        <v>168</v>
      </c>
      <c r="C67" s="8" t="s">
        <v>248</v>
      </c>
      <c r="D67" s="8"/>
      <c r="E67" s="13">
        <v>572500</v>
      </c>
      <c r="F67" s="8"/>
      <c r="G67" s="13">
        <v>1350</v>
      </c>
      <c r="H67" s="8"/>
      <c r="I67" s="13">
        <v>0</v>
      </c>
      <c r="J67" s="8"/>
      <c r="K67" s="13">
        <v>0</v>
      </c>
      <c r="L67" s="8"/>
      <c r="M67" s="13">
        <v>0</v>
      </c>
      <c r="N67" s="8"/>
      <c r="O67" s="13">
        <v>772875000</v>
      </c>
      <c r="P67" s="8"/>
      <c r="Q67" s="13">
        <v>0</v>
      </c>
      <c r="R67" s="8"/>
      <c r="S67" s="13">
        <f t="shared" si="0"/>
        <v>772875000</v>
      </c>
    </row>
    <row r="68" spans="1:19" x14ac:dyDescent="0.55000000000000004">
      <c r="A68" s="1" t="s">
        <v>153</v>
      </c>
      <c r="C68" s="8" t="s">
        <v>222</v>
      </c>
      <c r="D68" s="8"/>
      <c r="E68" s="13">
        <v>48600000</v>
      </c>
      <c r="F68" s="8"/>
      <c r="G68" s="13">
        <v>6</v>
      </c>
      <c r="H68" s="8"/>
      <c r="I68" s="13">
        <v>291600000</v>
      </c>
      <c r="J68" s="8"/>
      <c r="K68" s="13">
        <v>19041741</v>
      </c>
      <c r="L68" s="8"/>
      <c r="M68" s="13">
        <v>272558259</v>
      </c>
      <c r="N68" s="8"/>
      <c r="O68" s="13">
        <v>291600000</v>
      </c>
      <c r="P68" s="8"/>
      <c r="Q68" s="13">
        <v>19041741</v>
      </c>
      <c r="R68" s="8"/>
      <c r="S68" s="13">
        <f t="shared" si="0"/>
        <v>272558259</v>
      </c>
    </row>
    <row r="69" spans="1:19" x14ac:dyDescent="0.55000000000000004">
      <c r="A69" s="1" t="s">
        <v>22</v>
      </c>
      <c r="C69" s="8" t="s">
        <v>222</v>
      </c>
      <c r="D69" s="8"/>
      <c r="E69" s="13">
        <v>141275282</v>
      </c>
      <c r="F69" s="8"/>
      <c r="G69" s="13">
        <v>70</v>
      </c>
      <c r="H69" s="8"/>
      <c r="I69" s="13">
        <v>9889269740</v>
      </c>
      <c r="J69" s="8"/>
      <c r="K69" s="13">
        <v>60587766</v>
      </c>
      <c r="L69" s="8"/>
      <c r="M69" s="13">
        <v>9828681974</v>
      </c>
      <c r="N69" s="8"/>
      <c r="O69" s="13">
        <v>9889269740</v>
      </c>
      <c r="P69" s="8"/>
      <c r="Q69" s="13">
        <v>60587766</v>
      </c>
      <c r="R69" s="8"/>
      <c r="S69" s="13">
        <f t="shared" si="0"/>
        <v>9828681974</v>
      </c>
    </row>
    <row r="70" spans="1:19" x14ac:dyDescent="0.55000000000000004">
      <c r="A70" s="1" t="s">
        <v>180</v>
      </c>
      <c r="C70" s="8" t="s">
        <v>180</v>
      </c>
      <c r="D70" s="8"/>
      <c r="E70" s="8" t="s">
        <v>180</v>
      </c>
      <c r="F70" s="8"/>
      <c r="G70" s="8" t="s">
        <v>180</v>
      </c>
      <c r="H70" s="8"/>
      <c r="I70" s="9">
        <f>SUM(I8:I69)</f>
        <v>1466237377731</v>
      </c>
      <c r="J70" s="8"/>
      <c r="K70" s="9">
        <f>SUM(K8:K69)</f>
        <v>119725734513</v>
      </c>
      <c r="L70" s="8"/>
      <c r="M70" s="9">
        <f>SUM(M8:M69)</f>
        <v>1346511643218</v>
      </c>
      <c r="N70" s="8"/>
      <c r="O70" s="9">
        <f>SUM(O8:O69)</f>
        <v>2576722404077</v>
      </c>
      <c r="P70" s="8"/>
      <c r="Q70" s="9">
        <f>SUM(Q8:Q69)</f>
        <v>164496897846</v>
      </c>
      <c r="R70" s="8"/>
      <c r="S70" s="9">
        <f>SUM(S8:S69)</f>
        <v>2412225506231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14"/>
  <sheetViews>
    <sheetView rightToLeft="1" workbookViewId="0">
      <selection activeCell="O12" sqref="O12"/>
    </sheetView>
  </sheetViews>
  <sheetFormatPr defaultRowHeight="24" x14ac:dyDescent="0.55000000000000004"/>
  <cols>
    <col min="1" max="1" width="37.140625" style="1" bestFit="1" customWidth="1"/>
    <col min="2" max="2" width="1" style="1" customWidth="1"/>
    <col min="3" max="3" width="19" style="1" customWidth="1"/>
    <col min="4" max="4" width="1" style="1" customWidth="1"/>
    <col min="5" max="5" width="20" style="1" customWidth="1"/>
    <col min="6" max="6" width="1" style="1" customWidth="1"/>
    <col min="7" max="7" width="14" style="1" customWidth="1"/>
    <col min="8" max="8" width="1" style="1" customWidth="1"/>
    <col min="9" max="9" width="21" style="1" customWidth="1"/>
    <col min="10" max="10" width="1" style="1" customWidth="1"/>
    <col min="11" max="11" width="19" style="1" customWidth="1"/>
    <col min="12" max="12" width="1" style="1" customWidth="1"/>
    <col min="13" max="13" width="21" style="1" customWidth="1"/>
    <col min="14" max="14" width="1" style="1" customWidth="1"/>
    <col min="15" max="15" width="21" style="1" customWidth="1"/>
    <col min="16" max="16" width="1" style="1" customWidth="1"/>
    <col min="17" max="17" width="19" style="1" customWidth="1"/>
    <col min="18" max="18" width="1" style="1" customWidth="1"/>
    <col min="19" max="19" width="21" style="1" customWidth="1"/>
    <col min="20" max="20" width="1" style="1" customWidth="1"/>
    <col min="21" max="21" width="15.42578125" style="1" bestFit="1" customWidth="1"/>
    <col min="22" max="22" width="12.42578125" style="1" bestFit="1" customWidth="1"/>
    <col min="23" max="16384" width="9.140625" style="1"/>
  </cols>
  <sheetData>
    <row r="2" spans="1:20" ht="24.75" x14ac:dyDescent="0.55000000000000004">
      <c r="A2" s="33" t="s">
        <v>0</v>
      </c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  <c r="H2" s="33" t="s">
        <v>0</v>
      </c>
      <c r="I2" s="33" t="s">
        <v>0</v>
      </c>
      <c r="J2" s="33" t="s">
        <v>0</v>
      </c>
      <c r="K2" s="33" t="s">
        <v>0</v>
      </c>
      <c r="L2" s="33" t="s">
        <v>0</v>
      </c>
      <c r="M2" s="33" t="s">
        <v>0</v>
      </c>
      <c r="N2" s="33" t="s">
        <v>0</v>
      </c>
      <c r="O2" s="33" t="s">
        <v>0</v>
      </c>
      <c r="P2" s="33" t="s">
        <v>0</v>
      </c>
      <c r="Q2" s="33" t="s">
        <v>0</v>
      </c>
      <c r="R2" s="33" t="s">
        <v>0</v>
      </c>
      <c r="S2" s="33" t="s">
        <v>0</v>
      </c>
    </row>
    <row r="3" spans="1:20" ht="24.75" x14ac:dyDescent="0.55000000000000004">
      <c r="A3" s="33" t="s">
        <v>198</v>
      </c>
      <c r="B3" s="33" t="s">
        <v>198</v>
      </c>
      <c r="C3" s="33" t="s">
        <v>198</v>
      </c>
      <c r="D3" s="33" t="s">
        <v>198</v>
      </c>
      <c r="E3" s="33" t="s">
        <v>198</v>
      </c>
      <c r="F3" s="33" t="s">
        <v>198</v>
      </c>
      <c r="G3" s="33" t="s">
        <v>198</v>
      </c>
      <c r="H3" s="33" t="s">
        <v>198</v>
      </c>
      <c r="I3" s="33" t="s">
        <v>198</v>
      </c>
      <c r="J3" s="33" t="s">
        <v>198</v>
      </c>
      <c r="K3" s="33" t="s">
        <v>198</v>
      </c>
      <c r="L3" s="33" t="s">
        <v>198</v>
      </c>
      <c r="M3" s="33" t="s">
        <v>198</v>
      </c>
      <c r="N3" s="33" t="s">
        <v>198</v>
      </c>
      <c r="O3" s="33" t="s">
        <v>198</v>
      </c>
      <c r="P3" s="33" t="s">
        <v>198</v>
      </c>
      <c r="Q3" s="33" t="s">
        <v>198</v>
      </c>
      <c r="R3" s="33" t="s">
        <v>198</v>
      </c>
      <c r="S3" s="33" t="s">
        <v>198</v>
      </c>
    </row>
    <row r="4" spans="1:20" ht="24.75" x14ac:dyDescent="0.55000000000000004">
      <c r="A4" s="33" t="s">
        <v>2</v>
      </c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  <c r="I4" s="33" t="s">
        <v>2</v>
      </c>
      <c r="J4" s="33" t="s">
        <v>2</v>
      </c>
      <c r="K4" s="33" t="s">
        <v>2</v>
      </c>
      <c r="L4" s="33" t="s">
        <v>2</v>
      </c>
      <c r="M4" s="33" t="s">
        <v>2</v>
      </c>
      <c r="N4" s="33" t="s">
        <v>2</v>
      </c>
      <c r="O4" s="33" t="s">
        <v>2</v>
      </c>
      <c r="P4" s="33" t="s">
        <v>2</v>
      </c>
      <c r="Q4" s="33" t="s">
        <v>2</v>
      </c>
      <c r="R4" s="33" t="s">
        <v>2</v>
      </c>
      <c r="S4" s="33" t="s">
        <v>2</v>
      </c>
    </row>
    <row r="6" spans="1:20" ht="24.75" x14ac:dyDescent="0.55000000000000004">
      <c r="A6" s="32" t="s">
        <v>199</v>
      </c>
      <c r="B6" s="32" t="s">
        <v>199</v>
      </c>
      <c r="C6" s="32" t="s">
        <v>199</v>
      </c>
      <c r="D6" s="32" t="s">
        <v>199</v>
      </c>
      <c r="E6" s="32" t="s">
        <v>199</v>
      </c>
      <c r="F6" s="32" t="s">
        <v>199</v>
      </c>
      <c r="G6" s="32" t="s">
        <v>199</v>
      </c>
      <c r="I6" s="32" t="s">
        <v>200</v>
      </c>
      <c r="J6" s="32" t="s">
        <v>200</v>
      </c>
      <c r="K6" s="32" t="s">
        <v>200</v>
      </c>
      <c r="L6" s="32" t="s">
        <v>200</v>
      </c>
      <c r="M6" s="32" t="s">
        <v>200</v>
      </c>
      <c r="O6" s="32" t="s">
        <v>201</v>
      </c>
      <c r="P6" s="32" t="s">
        <v>201</v>
      </c>
      <c r="Q6" s="32" t="s">
        <v>201</v>
      </c>
      <c r="R6" s="32" t="s">
        <v>201</v>
      </c>
      <c r="S6" s="32" t="s">
        <v>201</v>
      </c>
    </row>
    <row r="7" spans="1:20" ht="24.75" x14ac:dyDescent="0.55000000000000004">
      <c r="A7" s="32" t="s">
        <v>202</v>
      </c>
      <c r="C7" s="32" t="s">
        <v>203</v>
      </c>
      <c r="E7" s="32" t="s">
        <v>182</v>
      </c>
      <c r="G7" s="32" t="s">
        <v>183</v>
      </c>
      <c r="I7" s="32" t="s">
        <v>204</v>
      </c>
      <c r="K7" s="32" t="s">
        <v>205</v>
      </c>
      <c r="M7" s="32" t="s">
        <v>206</v>
      </c>
      <c r="O7" s="32" t="s">
        <v>204</v>
      </c>
      <c r="Q7" s="32" t="s">
        <v>205</v>
      </c>
      <c r="S7" s="32" t="s">
        <v>206</v>
      </c>
    </row>
    <row r="8" spans="1:20" ht="24.75" thickBot="1" x14ac:dyDescent="0.6">
      <c r="A8" s="1" t="s">
        <v>207</v>
      </c>
      <c r="C8" s="13">
        <v>1</v>
      </c>
      <c r="D8" s="8"/>
      <c r="E8" s="8" t="s">
        <v>208</v>
      </c>
      <c r="F8" s="8"/>
      <c r="G8" s="10" t="s">
        <v>275</v>
      </c>
      <c r="H8" s="8"/>
      <c r="I8" s="6">
        <v>0</v>
      </c>
      <c r="J8" s="6"/>
      <c r="K8" s="6">
        <v>0</v>
      </c>
      <c r="L8" s="6"/>
      <c r="M8" s="6">
        <f>I8-K8</f>
        <v>0</v>
      </c>
      <c r="N8" s="6"/>
      <c r="O8" s="6">
        <v>742960673</v>
      </c>
      <c r="P8" s="6"/>
      <c r="Q8" s="6">
        <v>0</v>
      </c>
      <c r="R8" s="6"/>
      <c r="S8" s="17">
        <f>O8-Q8</f>
        <v>742960673</v>
      </c>
    </row>
    <row r="9" spans="1:20" ht="24.75" thickBot="1" x14ac:dyDescent="0.6">
      <c r="A9" s="1" t="s">
        <v>180</v>
      </c>
      <c r="C9" s="8" t="s">
        <v>180</v>
      </c>
      <c r="D9" s="8"/>
      <c r="E9" s="8" t="s">
        <v>274</v>
      </c>
      <c r="F9" s="8"/>
      <c r="G9" s="8"/>
      <c r="H9" s="8"/>
      <c r="I9" s="9">
        <f>SUM(I8:I8)</f>
        <v>0</v>
      </c>
      <c r="J9" s="8"/>
      <c r="K9" s="14">
        <f>SUM(K8:K8)</f>
        <v>0</v>
      </c>
      <c r="L9" s="8"/>
      <c r="M9" s="9">
        <f>SUM(M8:M8)</f>
        <v>0</v>
      </c>
      <c r="N9" s="8"/>
      <c r="O9" s="9">
        <f>SUM(O8)</f>
        <v>742960673</v>
      </c>
      <c r="P9" s="8"/>
      <c r="Q9" s="9">
        <f>SUM(Q8:Q8)</f>
        <v>0</v>
      </c>
      <c r="R9" s="8"/>
      <c r="S9" s="9">
        <f>SUM(S8:S8)</f>
        <v>742960673</v>
      </c>
    </row>
    <row r="10" spans="1:20" ht="24.75" thickTop="1" x14ac:dyDescent="0.55000000000000004">
      <c r="C10" s="8"/>
      <c r="D10" s="8"/>
      <c r="E10" s="8"/>
      <c r="F10" s="8"/>
      <c r="G10" s="8"/>
      <c r="H10" s="8"/>
      <c r="I10" s="8"/>
      <c r="J10" s="8"/>
      <c r="K10" s="8"/>
      <c r="L10" s="8"/>
      <c r="M10" s="15"/>
      <c r="N10" s="15"/>
      <c r="O10" s="15"/>
      <c r="P10" s="15"/>
      <c r="Q10" s="15"/>
      <c r="R10" s="15"/>
      <c r="S10" s="15"/>
      <c r="T10" s="15">
        <f t="shared" ref="T10" si="0">SUM(T8)</f>
        <v>0</v>
      </c>
    </row>
    <row r="11" spans="1:20" x14ac:dyDescent="0.55000000000000004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x14ac:dyDescent="0.55000000000000004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20" x14ac:dyDescent="0.55000000000000004">
      <c r="M13" s="16"/>
      <c r="N13" s="16"/>
      <c r="O13" s="16"/>
      <c r="P13" s="16"/>
      <c r="Q13" s="16"/>
      <c r="R13" s="16"/>
      <c r="S13" s="16"/>
    </row>
    <row r="14" spans="1:20" x14ac:dyDescent="0.55000000000000004">
      <c r="O14" s="16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سپرده</vt:lpstr>
      <vt:lpstr> درآمدها</vt:lpstr>
      <vt:lpstr>درآمد سرمایه‌گذاری در سهام</vt:lpstr>
      <vt:lpstr>درآمد سرمایه گذاری در اوراق بها</vt:lpstr>
      <vt:lpstr>درآمد سپرده بانکی</vt:lpstr>
      <vt:lpstr>سایر درآمدها</vt:lpstr>
      <vt:lpstr>درآمد سود سهام</vt:lpstr>
      <vt:lpstr>سود اوراق بهادار 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Akrami, Abbas</cp:lastModifiedBy>
  <dcterms:created xsi:type="dcterms:W3CDTF">2024-07-30T11:47:03Z</dcterms:created>
  <dcterms:modified xsi:type="dcterms:W3CDTF">2024-07-30T11:47:03Z</dcterms:modified>
</cp:coreProperties>
</file>