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6A79B9D2-CED5-4473-823C-076DE332FA53}" xr6:coauthVersionLast="47" xr6:coauthVersionMax="47" xr10:uidLastSave="{00000000-0000-0000-0000-000000000000}"/>
  <bookViews>
    <workbookView xWindow="28680" yWindow="-120" windowWidth="29040" windowHeight="15720" tabRatio="950" activeTab="2" xr2:uid="{00000000-000D-0000-FFFF-FFFF00000000}"/>
  </bookViews>
  <sheets>
    <sheet name=" سهام" sheetId="21" r:id="rId1"/>
    <sheet name="سپرده" sheetId="2" r:id="rId2"/>
    <sheet name="درآمدها" sheetId="11" r:id="rId3"/>
    <sheet name="درآمد سرمایه گذاری در سهام " sheetId="5" r:id="rId4"/>
    <sheet name="درآمد سرمایه گذاری در اوراق بها" sheetId="6" r:id="rId5"/>
    <sheet name="درآمد سپرده بانکی" sheetId="7" r:id="rId6"/>
    <sheet name="سایر درآمدها" sheetId="8" r:id="rId7"/>
    <sheet name="درآمد سود سهام" sheetId="12" r:id="rId8"/>
    <sheet name="سود اوراق بهادار" sheetId="13" r:id="rId9"/>
    <sheet name="سود  سپرده بانکی" sheetId="22" r:id="rId10"/>
    <sheet name="درآمد ناشی ازفروش" sheetId="15" r:id="rId11"/>
    <sheet name="درآمد ناشی از تغییر قیمت اوراق " sheetId="14" r:id="rId12"/>
  </sheets>
  <definedNames>
    <definedName name="_xlnm.Print_Area" localSheetId="0">' سهام'!$A$1:$W$109</definedName>
    <definedName name="_xlnm.Print_Area" localSheetId="4">'درآمد سرمایه گذاری در اوراق بها'!$A$1:$Q$13</definedName>
    <definedName name="_xlnm.Print_Area" localSheetId="1">سپرده!$A$1:$M$24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6" i="5" l="1"/>
  <c r="W108" i="21"/>
  <c r="I17" i="7" l="1"/>
  <c r="I9" i="7"/>
  <c r="I10" i="7"/>
  <c r="I11" i="7"/>
  <c r="I12" i="7"/>
  <c r="I13" i="7"/>
  <c r="I14" i="7"/>
  <c r="I15" i="7"/>
  <c r="I16" i="7"/>
  <c r="I8" i="7"/>
  <c r="E17" i="7"/>
  <c r="E9" i="7"/>
  <c r="E10" i="7"/>
  <c r="E11" i="7"/>
  <c r="E12" i="7"/>
  <c r="E13" i="7"/>
  <c r="E14" i="7"/>
  <c r="E15" i="7"/>
  <c r="E16" i="7"/>
  <c r="E8" i="7"/>
  <c r="E9" i="11" l="1"/>
  <c r="E10" i="8"/>
  <c r="C10" i="8"/>
  <c r="G17" i="7"/>
  <c r="C17" i="7"/>
  <c r="Q12" i="6"/>
  <c r="O12" i="6"/>
  <c r="M12" i="6"/>
  <c r="K12" i="6"/>
  <c r="I12" i="6"/>
  <c r="G12" i="6"/>
  <c r="E12" i="6"/>
  <c r="C12" i="6"/>
  <c r="P116" i="5"/>
  <c r="N116" i="5"/>
  <c r="L116" i="5"/>
  <c r="I116" i="5"/>
  <c r="G116" i="5"/>
  <c r="E116" i="5"/>
  <c r="C116" i="5"/>
  <c r="P67" i="15"/>
  <c r="N67" i="15"/>
  <c r="L67" i="15"/>
  <c r="H67" i="15"/>
  <c r="F67" i="15"/>
  <c r="D67" i="15"/>
  <c r="Q103" i="14"/>
  <c r="O103" i="14"/>
  <c r="M103" i="14"/>
  <c r="I103" i="14"/>
  <c r="G103" i="14"/>
  <c r="E103" i="14"/>
  <c r="O79" i="12"/>
  <c r="S79" i="12"/>
  <c r="Q79" i="12"/>
  <c r="M79" i="12"/>
  <c r="K79" i="12"/>
  <c r="I79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" i="12"/>
  <c r="L16" i="22"/>
  <c r="J16" i="22"/>
  <c r="H16" i="22"/>
  <c r="F16" i="22"/>
  <c r="D16" i="22"/>
  <c r="B16" i="22"/>
  <c r="XEX15" i="22"/>
  <c r="XEX14" i="22"/>
  <c r="XEX13" i="22"/>
  <c r="XEX12" i="22"/>
  <c r="XEX11" i="22"/>
  <c r="XEX10" i="22"/>
  <c r="XEX9" i="22"/>
  <c r="XEX8" i="22"/>
  <c r="XEX7" i="22"/>
  <c r="N8" i="13"/>
  <c r="L8" i="13"/>
  <c r="J8" i="13"/>
  <c r="H8" i="13"/>
  <c r="F8" i="13"/>
  <c r="R7" i="13"/>
  <c r="R8" i="13" s="1"/>
  <c r="K18" i="2"/>
  <c r="G18" i="2"/>
  <c r="E18" i="2"/>
  <c r="C18" i="2"/>
  <c r="I10" i="2"/>
  <c r="I11" i="2"/>
  <c r="I12" i="2"/>
  <c r="I13" i="2"/>
  <c r="I14" i="2"/>
  <c r="I15" i="2"/>
  <c r="I16" i="2"/>
  <c r="I17" i="2"/>
  <c r="I9" i="2"/>
  <c r="U108" i="21"/>
  <c r="S108" i="21"/>
  <c r="M108" i="21"/>
  <c r="J108" i="21"/>
  <c r="G108" i="21"/>
  <c r="E108" i="21"/>
  <c r="J12" i="5" l="1"/>
  <c r="J20" i="5"/>
  <c r="J28" i="5"/>
  <c r="J36" i="5"/>
  <c r="J44" i="5"/>
  <c r="J52" i="5"/>
  <c r="J60" i="5"/>
  <c r="J68" i="5"/>
  <c r="J76" i="5"/>
  <c r="J84" i="5"/>
  <c r="J92" i="5"/>
  <c r="J100" i="5"/>
  <c r="J108" i="5"/>
  <c r="J116" i="5"/>
  <c r="J40" i="5"/>
  <c r="J72" i="5"/>
  <c r="J33" i="5"/>
  <c r="J73" i="5"/>
  <c r="J89" i="5"/>
  <c r="J26" i="5"/>
  <c r="J74" i="5"/>
  <c r="J114" i="5"/>
  <c r="J43" i="5"/>
  <c r="J75" i="5"/>
  <c r="J13" i="5"/>
  <c r="J21" i="5"/>
  <c r="J29" i="5"/>
  <c r="J37" i="5"/>
  <c r="J45" i="5"/>
  <c r="J53" i="5"/>
  <c r="J61" i="5"/>
  <c r="J69" i="5"/>
  <c r="J77" i="5"/>
  <c r="J85" i="5"/>
  <c r="J93" i="5"/>
  <c r="J101" i="5"/>
  <c r="J109" i="5"/>
  <c r="J11" i="5"/>
  <c r="J32" i="5"/>
  <c r="J64" i="5"/>
  <c r="J96" i="5"/>
  <c r="J41" i="5"/>
  <c r="J49" i="5"/>
  <c r="J81" i="5"/>
  <c r="J113" i="5"/>
  <c r="J42" i="5"/>
  <c r="J50" i="5"/>
  <c r="J82" i="5"/>
  <c r="J106" i="5"/>
  <c r="J35" i="5"/>
  <c r="J67" i="5"/>
  <c r="J99" i="5"/>
  <c r="J14" i="5"/>
  <c r="J22" i="5"/>
  <c r="J30" i="5"/>
  <c r="J38" i="5"/>
  <c r="J46" i="5"/>
  <c r="J54" i="5"/>
  <c r="J62" i="5"/>
  <c r="J70" i="5"/>
  <c r="J78" i="5"/>
  <c r="J86" i="5"/>
  <c r="J94" i="5"/>
  <c r="J102" i="5"/>
  <c r="J110" i="5"/>
  <c r="J24" i="5"/>
  <c r="J48" i="5"/>
  <c r="J80" i="5"/>
  <c r="J104" i="5"/>
  <c r="J17" i="5"/>
  <c r="J65" i="5"/>
  <c r="J105" i="5"/>
  <c r="J34" i="5"/>
  <c r="J58" i="5"/>
  <c r="J90" i="5"/>
  <c r="J27" i="5"/>
  <c r="J51" i="5"/>
  <c r="J83" i="5"/>
  <c r="J107" i="5"/>
  <c r="J15" i="5"/>
  <c r="J23" i="5"/>
  <c r="J31" i="5"/>
  <c r="J39" i="5"/>
  <c r="J47" i="5"/>
  <c r="J55" i="5"/>
  <c r="J63" i="5"/>
  <c r="J71" i="5"/>
  <c r="J79" i="5"/>
  <c r="J87" i="5"/>
  <c r="J95" i="5"/>
  <c r="J103" i="5"/>
  <c r="J111" i="5"/>
  <c r="J16" i="5"/>
  <c r="J56" i="5"/>
  <c r="J88" i="5"/>
  <c r="J112" i="5"/>
  <c r="J25" i="5"/>
  <c r="J57" i="5"/>
  <c r="J97" i="5"/>
  <c r="J18" i="5"/>
  <c r="J66" i="5"/>
  <c r="J98" i="5"/>
  <c r="J19" i="5"/>
  <c r="J59" i="5"/>
  <c r="J91" i="5"/>
  <c r="J115" i="5"/>
  <c r="E6" i="11"/>
  <c r="E11" i="11" s="1"/>
  <c r="I11" i="11"/>
  <c r="I18" i="2"/>
  <c r="S116" i="5" l="1"/>
  <c r="G6" i="11"/>
  <c r="G9" i="11"/>
  <c r="G11" i="11" l="1"/>
</calcChain>
</file>

<file path=xl/sharedStrings.xml><?xml version="1.0" encoding="utf-8"?>
<sst xmlns="http://schemas.openxmlformats.org/spreadsheetml/2006/main" count="747" uniqueCount="242">
  <si>
    <t>بهای تمام شده</t>
  </si>
  <si>
    <t>شرکت</t>
  </si>
  <si>
    <t>.....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</si>
  <si>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</si>
  <si>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</si>
  <si>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</si>
  <si>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</si>
  <si>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</si>
  <si>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</si>
  <si>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</si>
  <si>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</si>
  <si>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</si>
  <si>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</si>
  <si>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</si>
  <si>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</si>
  <si>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</si>
  <si>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</si>
  <si>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</si>
  <si>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</si>
  <si>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</si>
  <si>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</si>
  <si>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</si>
  <si>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</si>
  <si>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</si>
  <si>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</si>
  <si>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</si>
  <si>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</si>
  <si>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</si>
  <si>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</si>
  <si>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</si>
  <si>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</si>
  <si>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</si>
  <si>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نام سهام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</si>
  <si>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</si>
  <si>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</si>
  <si>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</si>
  <si>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</si>
  <si>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</si>
  <si>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</si>
  <si>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</si>
  <si>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</si>
  <si>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</si>
  <si>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</si>
  <si>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</si>
  <si>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</si>
  <si>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</si>
  <si>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</si>
  <si>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</si>
  <si>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</si>
  <si>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</si>
  <si>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</si>
  <si>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</si>
  <si>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</si>
  <si>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</si>
  <si>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</si>
  <si>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</si>
  <si>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</si>
  <si>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</si>
  <si>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</si>
  <si>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1-2</t>
  </si>
  <si>
    <t>2-2</t>
  </si>
  <si>
    <t>3-2</t>
  </si>
  <si>
    <t>4-2</t>
  </si>
  <si>
    <t xml:space="preserve">درآمد سود </t>
  </si>
  <si>
    <t xml:space="preserve"> </t>
  </si>
  <si>
    <t>درصد از کل دارایی ها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</si>
  <si>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</si>
  <si>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</si>
  <si>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</si>
  <si>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</si>
  <si>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</si>
  <si>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4-1- سرمایه‌گذاری در  سپرده‌ بانکی</t>
  </si>
  <si>
    <t>سود اوراق بهادار با درآمد ثابت</t>
  </si>
  <si>
    <t>سود سپرده بانکی</t>
  </si>
  <si>
    <t>Gold-Coin</t>
  </si>
  <si>
    <t>آهن و فولاد غدیر ایرانیان</t>
  </si>
  <si>
    <t>افست‌</t>
  </si>
  <si>
    <t>بانک تجارت</t>
  </si>
  <si>
    <t>بانک خاورمیانه</t>
  </si>
  <si>
    <t>بانک سامان</t>
  </si>
  <si>
    <t>بانک سینا</t>
  </si>
  <si>
    <t>بانک‌اقتصادنوین‌</t>
  </si>
  <si>
    <t>بیمه  ما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</si>
  <si>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</si>
  <si>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</si>
  <si>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</si>
  <si>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</si>
  <si>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</si>
  <si>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</si>
  <si>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</si>
  <si>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بوعلی سینا</t>
  </si>
  <si>
    <t>پتروشیمی پردیس</t>
  </si>
  <si>
    <t>پتروشیمی تندگویان</t>
  </si>
  <si>
    <t>پتروشیمی جم پیلن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</si>
  <si>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</si>
  <si>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</si>
  <si>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</si>
  <si>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</si>
  <si>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</si>
  <si>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</si>
  <si>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تایدواترخاورمیانه</t>
  </si>
  <si>
    <t>تراکتورسازی‌ایران‌</t>
  </si>
  <si>
    <t>تمام سکه طرح جدید 0310 صادرات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</si>
  <si>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</si>
  <si>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</si>
  <si>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</si>
  <si>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</si>
  <si>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حفاری شمال</t>
  </si>
  <si>
    <t>حمل و نقل گهرترابر سیرجان</t>
  </si>
  <si>
    <t>داروپخش‌ (هلدینگ‌</t>
  </si>
  <si>
    <t>داروسازی شهید قاضی</t>
  </si>
  <si>
    <t>داروسازی کاسپین تامین</t>
  </si>
  <si>
    <t>داروسازی‌ ابوریحان‌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</si>
  <si>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</si>
  <si>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</si>
  <si>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</si>
  <si>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</si>
  <si>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</si>
  <si>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</si>
  <si>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</si>
  <si>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</si>
  <si>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</si>
  <si>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</si>
  <si>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</si>
  <si>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</si>
  <si>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</si>
  <si>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</si>
  <si>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</si>
  <si>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</si>
  <si>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</si>
  <si>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</si>
  <si>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</si>
  <si>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</si>
  <si>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</si>
  <si>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</si>
  <si>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</si>
  <si>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شمش طلا</t>
  </si>
  <si>
    <t>شوکو پارس</t>
  </si>
  <si>
    <t>شیشه‌ همدان‌</t>
  </si>
  <si>
    <t>صبا فولاد خلیج فارس</t>
  </si>
  <si>
    <t>صنایع پتروشیمی کرمانشاه</t>
  </si>
  <si>
    <t>صنایع فروآلیاژ ایران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</si>
  <si>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</si>
  <si>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</si>
  <si>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</si>
  <si>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</si>
  <si>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</si>
  <si>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</si>
  <si>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</si>
  <si>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</si>
  <si>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</si>
  <si>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</si>
  <si>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</si>
  <si>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</si>
  <si>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</si>
  <si>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</si>
  <si>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</si>
  <si>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</si>
  <si>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</si>
  <si>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مولد نیروگاهی تجارت فارس</t>
  </si>
  <si>
    <t>نفت ایرانول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</si>
  <si>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</si>
  <si>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</si>
  <si>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</si>
  <si>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</si>
  <si>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</si>
  <si>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کالسیمین‌</t>
  </si>
  <si>
    <t>فولاد افزا سپاهان</t>
  </si>
  <si>
    <t>سرمایه‌ گذاری‌ البرز(هلدینگ‌</t>
  </si>
  <si>
    <t>گروه دارویی سبحان</t>
  </si>
  <si>
    <t>ح . حمل و نقل گهرترابر سیرجان</t>
  </si>
  <si>
    <t>کارخانجات‌ قند قزوین‌</t>
  </si>
  <si>
    <t>1403/07/30</t>
  </si>
  <si>
    <t>1403/08/30</t>
  </si>
  <si>
    <t>بانک ملت باجه کارگزاری مفید</t>
  </si>
  <si>
    <t>بانک پاسارگاد هفت تیر</t>
  </si>
  <si>
    <t xml:space="preserve">بانک خاورمیانه ظفر </t>
  </si>
  <si>
    <t>بانک صادرات بورس کالا</t>
  </si>
  <si>
    <t>بانک صادرات دکتر شریعتی</t>
  </si>
  <si>
    <t>طی آبان ماه</t>
  </si>
  <si>
    <t>از ابتدای سال مالی تا پایان آبان ماه</t>
  </si>
  <si>
    <t>مرابحه عام دولت132-ش.خ041110</t>
  </si>
  <si>
    <t>1404/11/09</t>
  </si>
  <si>
    <t>بانک پاسارگاد میدان هفت تیر</t>
  </si>
  <si>
    <t>دوده‌ صنعتی‌ پارس‌</t>
  </si>
  <si>
    <t>نشاسته و گلوکز آردینه</t>
  </si>
  <si>
    <t>1403/04/17</t>
  </si>
  <si>
    <t>1403/03/07</t>
  </si>
  <si>
    <t>1403/03/09</t>
  </si>
  <si>
    <t>1403/04/16</t>
  </si>
  <si>
    <t>1403/04/31</t>
  </si>
  <si>
    <t>1403/04/11</t>
  </si>
  <si>
    <t>1403/04/13</t>
  </si>
  <si>
    <t>1403/04/28</t>
  </si>
  <si>
    <t>1403/05/01</t>
  </si>
  <si>
    <t>1403/04/20</t>
  </si>
  <si>
    <t>1403/03/24</t>
  </si>
  <si>
    <t>1403/04/30</t>
  </si>
  <si>
    <t>1403/03/13</t>
  </si>
  <si>
    <t>1403/02/26</t>
  </si>
  <si>
    <t>1403/02/24</t>
  </si>
  <si>
    <t>1403/02/12</t>
  </si>
  <si>
    <t>1403/02/18</t>
  </si>
  <si>
    <t>1403/03/02</t>
  </si>
  <si>
    <t>1403/04/06</t>
  </si>
  <si>
    <t>1403/03/23</t>
  </si>
  <si>
    <t>1403/04/29</t>
  </si>
  <si>
    <t>1403/02/25</t>
  </si>
  <si>
    <t>1403/07/28</t>
  </si>
  <si>
    <t>1403/03/31</t>
  </si>
  <si>
    <t>1403/04/18</t>
  </si>
  <si>
    <t>1403/04/14</t>
  </si>
  <si>
    <t>1403/04/24</t>
  </si>
  <si>
    <t>1403/06/18</t>
  </si>
  <si>
    <t>1403/03/12</t>
  </si>
  <si>
    <t>1403/07/10</t>
  </si>
  <si>
    <t>1403/03/22</t>
  </si>
  <si>
    <t>1403/07/11</t>
  </si>
  <si>
    <t>1403/05/06</t>
  </si>
  <si>
    <t>1403/02/01</t>
  </si>
  <si>
    <t>1403/03/27</t>
  </si>
  <si>
    <t>1403/02/23</t>
  </si>
  <si>
    <t>1403/02/17</t>
  </si>
  <si>
    <t>1403/02/30</t>
  </si>
  <si>
    <t>1403/03/26</t>
  </si>
  <si>
    <t>1403/03/06</t>
  </si>
  <si>
    <t>1403/03/21</t>
  </si>
  <si>
    <t>1403/03/10</t>
  </si>
  <si>
    <t>1403/07/01</t>
  </si>
  <si>
    <t>ح . فجر انرژی خلیج فارس</t>
  </si>
  <si>
    <t>تمام سکه طرح جدید0211ملت</t>
  </si>
  <si>
    <t>ح.آهن و فولاد غدیر ایرانیان</t>
  </si>
  <si>
    <t>سرمایه گذاری صدرتامین</t>
  </si>
  <si>
    <t>ح . معدنی‌وصنعتی‌چادرملو</t>
  </si>
  <si>
    <t>اسنادخزانه-م6بودجه01-030814</t>
  </si>
  <si>
    <t>÷</t>
  </si>
  <si>
    <t>سایر درآمدها برای تنزیل سود سهام</t>
  </si>
  <si>
    <t>صندوق سرمایه گذاری مشترک پیشرو</t>
  </si>
  <si>
    <t>برای ماه منتهی به 1403/08/30</t>
  </si>
  <si>
    <t>گواهی سپرده تمام سکه بهار آزادی طرح جدید</t>
  </si>
  <si>
    <t>سایر درآمدهای تنزیل سود بانک</t>
  </si>
  <si>
    <t>طی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</si>
</sst>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Red]\(#,##0\);\-\ ;"/>
    <numFmt numFmtId="165" formatCode="#,##0;[Red]#,##0"/>
  </numFmts>
  <fonts count="22" x14ac:knownFonts="1">
    <font>
      <sz val="11"/>
      <color theme="1"/>
      <name val="Arial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2"/>
      <color theme="1"/>
      <name val="B Zar"/>
      <charset val="178"/>
    </font>
    <font>
      <b/>
      <sz val="10"/>
      <color rgb="FF000000"/>
      <name val="B Zar"/>
      <charset val="178"/>
    </font>
    <font>
      <sz val="10"/>
      <color rgb="FF000000"/>
      <name val="B Zar"/>
      <charset val="178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sz val="12"/>
      <color theme="1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2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readingOrder="2"/>
    </xf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vertical="center" wrapText="1" readingOrder="2"/>
    </xf>
    <xf numFmtId="0" fontId="10" fillId="0" borderId="0" xfId="0" applyFont="1" applyAlignment="1"/>
    <xf numFmtId="3" fontId="2" fillId="0" borderId="0" xfId="0" applyNumberFormat="1" applyFont="1"/>
    <xf numFmtId="3" fontId="0" fillId="0" borderId="0" xfId="0" applyNumberFormat="1"/>
    <xf numFmtId="0" fontId="16" fillId="0" borderId="0" xfId="0" applyFont="1"/>
    <xf numFmtId="0" fontId="0" fillId="0" borderId="0" xfId="0" applyAlignment="1">
      <alignment horizontal="center" vertical="center"/>
    </xf>
    <xf numFmtId="3" fontId="16" fillId="0" borderId="2" xfId="0" applyNumberFormat="1" applyFont="1" applyBorder="1"/>
    <xf numFmtId="0" fontId="0" fillId="0" borderId="0" xfId="0" applyBorder="1"/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Border="1"/>
    <xf numFmtId="0" fontId="14" fillId="0" borderId="0" xfId="0" applyFont="1" applyBorder="1" applyAlignment="1">
      <alignment horizontal="center" vertical="center" wrapText="1" readingOrder="2"/>
    </xf>
    <xf numFmtId="0" fontId="11" fillId="0" borderId="0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 wrapText="1" readingOrder="2"/>
    </xf>
    <xf numFmtId="3" fontId="5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3" fontId="1" fillId="0" borderId="0" xfId="0" applyNumberFormat="1" applyFont="1" applyAlignment="1">
      <alignment horizontal="center" vertical="center" readingOrder="2"/>
    </xf>
    <xf numFmtId="3" fontId="8" fillId="0" borderId="0" xfId="0" applyNumberFormat="1" applyFont="1" applyAlignment="1">
      <alignment vertical="center" readingOrder="2"/>
    </xf>
    <xf numFmtId="3" fontId="1" fillId="0" borderId="2" xfId="0" applyNumberFormat="1" applyFont="1" applyBorder="1" applyAlignment="1">
      <alignment horizontal="center" vertical="center" readingOrder="2"/>
    </xf>
    <xf numFmtId="10" fontId="1" fillId="0" borderId="0" xfId="1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0" xfId="0" applyFont="1" applyBorder="1" applyAlignment="1">
      <alignment vertical="center" wrapText="1" readingOrder="2"/>
    </xf>
    <xf numFmtId="0" fontId="17" fillId="0" borderId="0" xfId="0" applyFont="1"/>
    <xf numFmtId="0" fontId="17" fillId="0" borderId="0" xfId="0" applyFont="1" applyAlignment="1">
      <alignment vertical="center" wrapText="1" readingOrder="2"/>
    </xf>
    <xf numFmtId="0" fontId="17" fillId="0" borderId="0" xfId="0" applyFont="1" applyBorder="1" applyAlignment="1">
      <alignment horizontal="center" vertical="center" wrapText="1" readingOrder="2"/>
    </xf>
    <xf numFmtId="3" fontId="17" fillId="0" borderId="0" xfId="0" applyNumberFormat="1" applyFont="1" applyBorder="1" applyAlignment="1">
      <alignment horizontal="center" vertical="center" readingOrder="2"/>
    </xf>
    <xf numFmtId="3" fontId="17" fillId="0" borderId="0" xfId="0" applyNumberFormat="1" applyFont="1" applyAlignment="1">
      <alignment horizontal="center" vertical="center" wrapText="1" readingOrder="2"/>
    </xf>
    <xf numFmtId="3" fontId="17" fillId="0" borderId="0" xfId="0" applyNumberFormat="1" applyFont="1" applyBorder="1" applyAlignment="1">
      <alignment horizontal="center" vertical="center" wrapText="1" readingOrder="2"/>
    </xf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/>
    <xf numFmtId="0" fontId="17" fillId="0" borderId="0" xfId="0" applyFont="1" applyAlignment="1">
      <alignment horizontal="center" vertical="center" wrapText="1" readingOrder="2"/>
    </xf>
    <xf numFmtId="3" fontId="17" fillId="0" borderId="2" xfId="0" applyNumberFormat="1" applyFont="1" applyBorder="1" applyAlignment="1">
      <alignment horizontal="center" vertical="center" readingOrder="2"/>
    </xf>
    <xf numFmtId="10" fontId="17" fillId="0" borderId="2" xfId="0" applyNumberFormat="1" applyFont="1" applyBorder="1" applyAlignment="1">
      <alignment horizontal="center" vertical="center" wrapText="1" readingOrder="2"/>
    </xf>
    <xf numFmtId="0" fontId="17" fillId="0" borderId="1" xfId="0" applyFont="1" applyBorder="1"/>
    <xf numFmtId="0" fontId="10" fillId="0" borderId="1" xfId="0" applyFont="1" applyBorder="1" applyAlignment="1">
      <alignment vertical="center" wrapText="1" readingOrder="2"/>
    </xf>
    <xf numFmtId="0" fontId="17" fillId="0" borderId="0" xfId="0" applyFont="1" applyAlignment="1">
      <alignment vertical="center" wrapText="1"/>
    </xf>
    <xf numFmtId="3" fontId="17" fillId="0" borderId="0" xfId="0" applyNumberFormat="1" applyFont="1" applyAlignment="1">
      <alignment horizontal="center" vertical="center" readingOrder="2"/>
    </xf>
    <xf numFmtId="0" fontId="17" fillId="0" borderId="0" xfId="0" applyFont="1" applyAlignment="1">
      <alignment horizontal="right" vertical="center" wrapText="1" readingOrder="2"/>
    </xf>
    <xf numFmtId="10" fontId="17" fillId="0" borderId="0" xfId="1" applyNumberFormat="1" applyFont="1" applyAlignment="1">
      <alignment horizontal="center" vertical="center" wrapText="1" readingOrder="2"/>
    </xf>
    <xf numFmtId="0" fontId="17" fillId="0" borderId="2" xfId="0" applyFont="1" applyBorder="1" applyAlignment="1">
      <alignment horizontal="center" vertical="center" readingOrder="2"/>
    </xf>
    <xf numFmtId="3" fontId="16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 readingOrder="2"/>
    </xf>
    <xf numFmtId="0" fontId="10" fillId="0" borderId="0" xfId="0" applyFont="1" applyBorder="1" applyAlignment="1">
      <alignment horizontal="center" vertical="center" readingOrder="2"/>
    </xf>
    <xf numFmtId="0" fontId="1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/>
    </xf>
    <xf numFmtId="10" fontId="17" fillId="0" borderId="0" xfId="1" applyNumberFormat="1" applyFont="1" applyBorder="1" applyAlignment="1">
      <alignment horizontal="center" vertical="center" wrapText="1" readingOrder="2"/>
    </xf>
    <xf numFmtId="164" fontId="17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0" xfId="0" applyFont="1" applyAlignment="1">
      <alignment vertical="center" wrapText="1" readingOrder="2"/>
    </xf>
    <xf numFmtId="0" fontId="18" fillId="0" borderId="4" xfId="0" applyFont="1" applyBorder="1" applyAlignment="1">
      <alignment horizontal="center" vertical="center" wrapText="1" readingOrder="2"/>
    </xf>
    <xf numFmtId="164" fontId="16" fillId="0" borderId="0" xfId="0" applyNumberFormat="1" applyFont="1" applyBorder="1" applyAlignment="1">
      <alignment horizontal="center" vertical="center"/>
    </xf>
    <xf numFmtId="164" fontId="17" fillId="0" borderId="9" xfId="0" applyNumberFormat="1" applyFont="1" applyBorder="1" applyAlignment="1">
      <alignment horizontal="center" vertical="center"/>
    </xf>
    <xf numFmtId="10" fontId="16" fillId="0" borderId="0" xfId="1" applyNumberFormat="1" applyFont="1" applyAlignment="1">
      <alignment horizontal="center" vertical="center"/>
    </xf>
    <xf numFmtId="9" fontId="17" fillId="0" borderId="9" xfId="1" applyFont="1" applyBorder="1" applyAlignment="1">
      <alignment horizontal="center" vertical="center"/>
    </xf>
    <xf numFmtId="9" fontId="17" fillId="0" borderId="9" xfId="1" applyNumberFormat="1" applyFont="1" applyBorder="1" applyAlignment="1">
      <alignment horizontal="center" vertical="center"/>
    </xf>
    <xf numFmtId="3" fontId="19" fillId="0" borderId="0" xfId="0" applyNumberFormat="1" applyFont="1"/>
    <xf numFmtId="3" fontId="20" fillId="0" borderId="0" xfId="0" applyNumberFormat="1" applyFont="1"/>
    <xf numFmtId="3" fontId="17" fillId="0" borderId="0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164" fontId="17" fillId="0" borderId="3" xfId="0" applyNumberFormat="1" applyFont="1" applyBorder="1" applyAlignment="1">
      <alignment horizontal="center" vertical="center"/>
    </xf>
    <xf numFmtId="10" fontId="17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10" fontId="6" fillId="0" borderId="0" xfId="1" applyNumberFormat="1" applyFont="1" applyBorder="1" applyAlignment="1">
      <alignment horizontal="center" vertical="center" wrapText="1" readingOrder="2"/>
    </xf>
    <xf numFmtId="10" fontId="17" fillId="0" borderId="1" xfId="1" applyNumberFormat="1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wrapText="1" readingOrder="2"/>
    </xf>
    <xf numFmtId="10" fontId="6" fillId="0" borderId="5" xfId="0" applyNumberFormat="1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3" fontId="16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21" fillId="0" borderId="0" xfId="0" applyFont="1"/>
    <xf numFmtId="3" fontId="6" fillId="0" borderId="0" xfId="0" applyNumberFormat="1" applyFont="1" applyBorder="1" applyAlignment="1">
      <alignment horizontal="center" vertical="center" wrapText="1" readingOrder="2"/>
    </xf>
    <xf numFmtId="3" fontId="21" fillId="0" borderId="0" xfId="0" applyNumberFormat="1" applyFont="1"/>
    <xf numFmtId="3" fontId="17" fillId="0" borderId="0" xfId="0" applyNumberFormat="1" applyFont="1" applyBorder="1"/>
    <xf numFmtId="0" fontId="10" fillId="0" borderId="3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17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readingOrder="2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3" xfId="0" applyFont="1" applyBorder="1" applyAlignment="1">
      <alignment horizontal="center" vertical="center" readingOrder="2"/>
    </xf>
    <xf numFmtId="0" fontId="17" fillId="0" borderId="1" xfId="0" applyFont="1" applyBorder="1" applyAlignment="1">
      <alignment horizontal="center" vertical="center" readingOrder="2"/>
    </xf>
    <xf numFmtId="0" fontId="17" fillId="0" borderId="1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readingOrder="2"/>
    </xf>
    <xf numFmtId="0" fontId="18" fillId="0" borderId="3" xfId="0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3" fontId="18" fillId="0" borderId="3" xfId="0" applyNumberFormat="1" applyFont="1" applyBorder="1" applyAlignment="1">
      <alignment horizontal="center" vertical="center" wrapText="1" readingOrder="2"/>
    </xf>
    <xf numFmtId="3" fontId="18" fillId="0" borderId="0" xfId="0" applyNumberFormat="1" applyFont="1" applyBorder="1" applyAlignment="1">
      <alignment horizontal="center" vertical="center" wrapText="1" readingOrder="2"/>
    </xf>
    <xf numFmtId="3" fontId="18" fillId="0" borderId="1" xfId="0" applyNumberFormat="1" applyFont="1" applyBorder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 wrapText="1" readingOrder="2"/>
    </xf>
    <xf numFmtId="0" fontId="17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8" fillId="0" borderId="4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9"/>
  <sheetViews>
    <sheetView rightToLeft="1" topLeftCell="A88" zoomScaleNormal="100" zoomScaleSheetLayoutView="90" workbookViewId="0">
      <selection activeCell="W108" activeCellId="1" sqref="Q11 W108"/>
    </sheetView>
  </sheetViews>
  <sheetFormatPr defaultColWidth="9.125" defaultRowHeight="15.75" x14ac:dyDescent="0.4"/>
  <cols>
    <col min="1" max="1" width="29.625" style="2" bestFit="1" customWidth="1"/>
    <col min="2" max="2" width="1.125" style="2" customWidth="1"/>
    <col min="3" max="3" width="12.375" style="2" bestFit="1" customWidth="1"/>
    <col min="4" max="4" width="0.875" style="2" customWidth="1"/>
    <col min="5" max="5" width="16.5" style="2" bestFit="1" customWidth="1"/>
    <col min="6" max="6" width="1.25" style="2" customWidth="1"/>
    <col min="7" max="7" width="16.625" style="2" bestFit="1" customWidth="1"/>
    <col min="8" max="8" width="0.625" style="2" customWidth="1"/>
    <col min="9" max="9" width="10.125" style="2" bestFit="1" customWidth="1"/>
    <col min="10" max="10" width="14.625" style="2" bestFit="1" customWidth="1"/>
    <col min="11" max="11" width="0.625" style="2" customWidth="1"/>
    <col min="12" max="12" width="10.75" style="2" bestFit="1" customWidth="1"/>
    <col min="13" max="13" width="14.25" style="2" bestFit="1" customWidth="1"/>
    <col min="14" max="14" width="0.625" style="2" customWidth="1"/>
    <col min="15" max="15" width="12.375" style="2" bestFit="1" customWidth="1"/>
    <col min="16" max="16" width="0.75" style="2" customWidth="1"/>
    <col min="17" max="17" width="10.75" style="2" bestFit="1" customWidth="1"/>
    <col min="18" max="18" width="0.625" style="2" customWidth="1"/>
    <col min="19" max="19" width="16.5" style="2" bestFit="1" customWidth="1"/>
    <col min="20" max="20" width="0.375" style="2" customWidth="1"/>
    <col min="21" max="21" width="16.5" style="2" bestFit="1" customWidth="1"/>
    <col min="22" max="22" width="0.75" style="2" customWidth="1"/>
    <col min="23" max="23" width="9.5" style="2" bestFit="1" customWidth="1"/>
    <col min="24" max="24" width="12" style="2" bestFit="1" customWidth="1"/>
    <col min="25" max="16384" width="9.125" style="2"/>
  </cols>
  <sheetData>
    <row r="1" spans="1:23" ht="21" x14ac:dyDescent="0.55000000000000004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" x14ac:dyDescent="0.55000000000000004">
      <c r="A2" s="128" t="s">
        <v>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1:23" ht="21" x14ac:dyDescent="0.55000000000000004">
      <c r="A3" s="128" t="s">
        <v>238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1:23" ht="25.5" x14ac:dyDescent="0.4">
      <c r="A4" s="129" t="s">
        <v>26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spans="1:23" ht="25.5" x14ac:dyDescent="0.4">
      <c r="A5" s="129" t="s">
        <v>27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3" s="59" customFormat="1" ht="18.75" x14ac:dyDescent="0.45"/>
    <row r="7" spans="1:23" s="59" customFormat="1" ht="18.75" customHeight="1" thickBot="1" x14ac:dyDescent="0.5">
      <c r="A7" s="57"/>
      <c r="B7" s="58"/>
      <c r="C7" s="127" t="s">
        <v>172</v>
      </c>
      <c r="D7" s="127" t="s">
        <v>172</v>
      </c>
      <c r="E7" s="127" t="s">
        <v>172</v>
      </c>
      <c r="F7" s="127" t="s">
        <v>172</v>
      </c>
      <c r="G7" s="127" t="s">
        <v>172</v>
      </c>
      <c r="H7" s="58"/>
      <c r="I7" s="130" t="s">
        <v>8</v>
      </c>
      <c r="J7" s="130"/>
      <c r="K7" s="130"/>
      <c r="L7" s="130"/>
      <c r="M7" s="130"/>
      <c r="O7" s="127" t="s">
        <v>173</v>
      </c>
      <c r="P7" s="127" t="s">
        <v>173</v>
      </c>
      <c r="Q7" s="127" t="s">
        <v>173</v>
      </c>
      <c r="R7" s="127" t="s">
        <v>173</v>
      </c>
      <c r="S7" s="127" t="s">
        <v>173</v>
      </c>
      <c r="T7" s="127" t="s">
        <v>173</v>
      </c>
      <c r="U7" s="127" t="s">
        <v>173</v>
      </c>
      <c r="V7" s="127" t="s">
        <v>173</v>
      </c>
      <c r="W7" s="127" t="s">
        <v>173</v>
      </c>
    </row>
    <row r="8" spans="1:23" s="81" customFormat="1" ht="21" customHeight="1" x14ac:dyDescent="0.55000000000000004">
      <c r="A8" s="131" t="s">
        <v>1</v>
      </c>
      <c r="B8" s="78"/>
      <c r="C8" s="132" t="s">
        <v>4</v>
      </c>
      <c r="D8" s="131"/>
      <c r="E8" s="132" t="s">
        <v>0</v>
      </c>
      <c r="F8" s="131"/>
      <c r="G8" s="126" t="s">
        <v>21</v>
      </c>
      <c r="H8" s="79"/>
      <c r="I8" s="128" t="s">
        <v>5</v>
      </c>
      <c r="J8" s="128"/>
      <c r="K8" s="80"/>
      <c r="L8" s="128" t="s">
        <v>6</v>
      </c>
      <c r="M8" s="128"/>
      <c r="O8" s="135" t="s">
        <v>4</v>
      </c>
      <c r="P8" s="131"/>
      <c r="Q8" s="126" t="s">
        <v>31</v>
      </c>
      <c r="R8" s="82"/>
      <c r="S8" s="135" t="s">
        <v>0</v>
      </c>
      <c r="T8" s="131"/>
      <c r="U8" s="126" t="s">
        <v>21</v>
      </c>
      <c r="V8" s="79"/>
      <c r="W8" s="126" t="s">
        <v>24</v>
      </c>
    </row>
    <row r="9" spans="1:23" s="81" customFormat="1" ht="20.25" customHeight="1" thickBot="1" x14ac:dyDescent="0.6">
      <c r="A9" s="127"/>
      <c r="B9" s="78"/>
      <c r="C9" s="133"/>
      <c r="D9" s="134"/>
      <c r="E9" s="133"/>
      <c r="F9" s="134"/>
      <c r="G9" s="127"/>
      <c r="H9" s="79"/>
      <c r="I9" s="83" t="s">
        <v>4</v>
      </c>
      <c r="J9" s="83" t="s">
        <v>0</v>
      </c>
      <c r="K9" s="80"/>
      <c r="L9" s="83" t="s">
        <v>4</v>
      </c>
      <c r="M9" s="83" t="s">
        <v>57</v>
      </c>
      <c r="O9" s="133"/>
      <c r="P9" s="131"/>
      <c r="Q9" s="127"/>
      <c r="R9" s="82"/>
      <c r="S9" s="133"/>
      <c r="T9" s="131"/>
      <c r="U9" s="127"/>
      <c r="V9" s="79"/>
      <c r="W9" s="127"/>
    </row>
    <row r="10" spans="1:23" s="59" customFormat="1" ht="20.25" customHeight="1" x14ac:dyDescent="0.45">
      <c r="A10" s="61" t="s">
        <v>239</v>
      </c>
      <c r="B10" s="60"/>
      <c r="C10" s="62">
        <v>45</v>
      </c>
      <c r="D10" s="63"/>
      <c r="E10" s="62">
        <v>17644500000</v>
      </c>
      <c r="F10" s="63"/>
      <c r="G10" s="64">
        <v>24494885232.299999</v>
      </c>
      <c r="H10" s="62"/>
      <c r="I10" s="65">
        <v>0</v>
      </c>
      <c r="J10" s="65">
        <v>0</v>
      </c>
      <c r="K10" s="65"/>
      <c r="L10" s="65">
        <v>0</v>
      </c>
      <c r="M10" s="65">
        <v>0</v>
      </c>
      <c r="N10" s="66"/>
      <c r="O10" s="62">
        <v>45</v>
      </c>
      <c r="P10" s="64"/>
      <c r="Q10" s="64">
        <v>513032065</v>
      </c>
      <c r="R10" s="64"/>
      <c r="S10" s="62">
        <v>17644500000</v>
      </c>
      <c r="T10" s="64"/>
      <c r="U10" s="64">
        <v>23057584871.3438</v>
      </c>
      <c r="V10" s="62"/>
      <c r="W10" s="84">
        <v>5.1400744915057635E-4</v>
      </c>
    </row>
    <row r="11" spans="1:23" s="59" customFormat="1" ht="20.25" customHeight="1" x14ac:dyDescent="0.45">
      <c r="A11" s="61" t="s">
        <v>75</v>
      </c>
      <c r="B11" s="60"/>
      <c r="C11" s="85">
        <v>8658201</v>
      </c>
      <c r="D11" s="85"/>
      <c r="E11" s="85">
        <v>58826499920</v>
      </c>
      <c r="F11" s="85"/>
      <c r="G11" s="85">
        <v>53189311471.028999</v>
      </c>
      <c r="H11" s="85"/>
      <c r="I11" s="65">
        <v>0</v>
      </c>
      <c r="J11" s="65">
        <v>0</v>
      </c>
      <c r="K11" s="65"/>
      <c r="L11" s="65">
        <v>0</v>
      </c>
      <c r="M11" s="65">
        <v>0</v>
      </c>
      <c r="N11" s="85"/>
      <c r="O11" s="85">
        <v>8658201</v>
      </c>
      <c r="P11" s="85"/>
      <c r="Q11" s="85">
        <v>5670</v>
      </c>
      <c r="R11" s="85"/>
      <c r="S11" s="85">
        <v>58826499920</v>
      </c>
      <c r="T11" s="85"/>
      <c r="U11" s="85">
        <v>48799902271.963501</v>
      </c>
      <c r="V11" s="85"/>
      <c r="W11" s="84">
        <v>1.0878638602251625E-3</v>
      </c>
    </row>
    <row r="12" spans="1:23" s="59" customFormat="1" ht="20.25" customHeight="1" x14ac:dyDescent="0.45">
      <c r="A12" s="61" t="s">
        <v>76</v>
      </c>
      <c r="B12" s="60"/>
      <c r="C12" s="85">
        <v>686284</v>
      </c>
      <c r="D12" s="85"/>
      <c r="E12" s="85">
        <v>4959568667</v>
      </c>
      <c r="F12" s="85"/>
      <c r="G12" s="85">
        <v>5225656674.132</v>
      </c>
      <c r="H12" s="85"/>
      <c r="I12" s="85">
        <v>434731</v>
      </c>
      <c r="J12" s="85">
        <v>3385721793</v>
      </c>
      <c r="K12" s="85"/>
      <c r="L12" s="85">
        <v>-1121015</v>
      </c>
      <c r="M12" s="85">
        <v>9215632878</v>
      </c>
      <c r="N12" s="85"/>
      <c r="O12" s="85">
        <v>0</v>
      </c>
      <c r="P12" s="85"/>
      <c r="Q12" s="85">
        <v>0</v>
      </c>
      <c r="R12" s="85"/>
      <c r="S12" s="85">
        <v>0</v>
      </c>
      <c r="T12" s="85"/>
      <c r="U12" s="85">
        <v>0</v>
      </c>
      <c r="V12" s="85"/>
      <c r="W12" s="84">
        <v>0</v>
      </c>
    </row>
    <row r="13" spans="1:23" s="59" customFormat="1" ht="20.25" customHeight="1" x14ac:dyDescent="0.45">
      <c r="A13" s="61" t="s">
        <v>77</v>
      </c>
      <c r="B13" s="60"/>
      <c r="C13" s="85">
        <v>141231714</v>
      </c>
      <c r="D13" s="85"/>
      <c r="E13" s="85">
        <v>86852057881</v>
      </c>
      <c r="F13" s="85"/>
      <c r="G13" s="85">
        <v>194863242798.76001</v>
      </c>
      <c r="H13" s="85"/>
      <c r="I13" s="65">
        <v>0</v>
      </c>
      <c r="J13" s="65">
        <v>0</v>
      </c>
      <c r="K13" s="65"/>
      <c r="L13" s="65">
        <v>0</v>
      </c>
      <c r="M13" s="65">
        <v>0</v>
      </c>
      <c r="N13" s="85"/>
      <c r="O13" s="85">
        <v>141231714</v>
      </c>
      <c r="P13" s="85"/>
      <c r="Q13" s="85">
        <v>1451</v>
      </c>
      <c r="R13" s="85"/>
      <c r="S13" s="85">
        <v>86852057881</v>
      </c>
      <c r="T13" s="85"/>
      <c r="U13" s="85">
        <v>203707900072.767</v>
      </c>
      <c r="V13" s="85"/>
      <c r="W13" s="84">
        <v>4.5411251296468115E-3</v>
      </c>
    </row>
    <row r="14" spans="1:23" s="59" customFormat="1" ht="20.25" customHeight="1" x14ac:dyDescent="0.45">
      <c r="A14" s="61" t="s">
        <v>78</v>
      </c>
      <c r="B14" s="60"/>
      <c r="C14" s="85">
        <v>42871753</v>
      </c>
      <c r="D14" s="85"/>
      <c r="E14" s="85">
        <v>106431950271</v>
      </c>
      <c r="F14" s="85"/>
      <c r="G14" s="85">
        <v>113871731738.105</v>
      </c>
      <c r="H14" s="85"/>
      <c r="I14" s="65">
        <v>0</v>
      </c>
      <c r="J14" s="65">
        <v>0</v>
      </c>
      <c r="K14" s="85"/>
      <c r="L14" s="85">
        <v>-60818</v>
      </c>
      <c r="M14" s="85">
        <v>169760833</v>
      </c>
      <c r="N14" s="85"/>
      <c r="O14" s="85">
        <v>42810935</v>
      </c>
      <c r="P14" s="85"/>
      <c r="Q14" s="85">
        <v>3035</v>
      </c>
      <c r="R14" s="85"/>
      <c r="S14" s="85">
        <v>106280965581</v>
      </c>
      <c r="T14" s="85"/>
      <c r="U14" s="85">
        <v>129158097158.036</v>
      </c>
      <c r="V14" s="85"/>
      <c r="W14" s="84">
        <v>2.879235810158606E-3</v>
      </c>
    </row>
    <row r="15" spans="1:23" s="59" customFormat="1" ht="20.25" customHeight="1" x14ac:dyDescent="0.45">
      <c r="A15" s="61" t="s">
        <v>79</v>
      </c>
      <c r="B15" s="60"/>
      <c r="C15" s="85">
        <v>141275282</v>
      </c>
      <c r="D15" s="85"/>
      <c r="E15" s="85">
        <v>268000395639</v>
      </c>
      <c r="F15" s="85"/>
      <c r="G15" s="85">
        <v>263174616691.11499</v>
      </c>
      <c r="H15" s="85"/>
      <c r="I15" s="65">
        <v>0</v>
      </c>
      <c r="J15" s="65">
        <v>0</v>
      </c>
      <c r="K15" s="85"/>
      <c r="L15" s="65">
        <v>0</v>
      </c>
      <c r="M15" s="65">
        <v>0</v>
      </c>
      <c r="N15" s="85"/>
      <c r="O15" s="85">
        <v>141275282</v>
      </c>
      <c r="P15" s="85"/>
      <c r="Q15" s="85">
        <v>2180</v>
      </c>
      <c r="R15" s="85"/>
      <c r="S15" s="85">
        <v>268000395639</v>
      </c>
      <c r="T15" s="85"/>
      <c r="U15" s="85">
        <v>306147633077.17798</v>
      </c>
      <c r="V15" s="85"/>
      <c r="W15" s="84">
        <v>6.8247461657208576E-3</v>
      </c>
    </row>
    <row r="16" spans="1:23" s="59" customFormat="1" ht="20.25" customHeight="1" x14ac:dyDescent="0.45">
      <c r="A16" s="61" t="s">
        <v>80</v>
      </c>
      <c r="B16" s="60"/>
      <c r="C16" s="85">
        <v>148211648</v>
      </c>
      <c r="D16" s="85"/>
      <c r="E16" s="85">
        <v>227917149988</v>
      </c>
      <c r="F16" s="85"/>
      <c r="G16" s="85">
        <v>288471726263.63501</v>
      </c>
      <c r="H16" s="85"/>
      <c r="I16" s="65">
        <v>0</v>
      </c>
      <c r="J16" s="65">
        <v>0</v>
      </c>
      <c r="K16" s="85"/>
      <c r="L16" s="65">
        <v>0</v>
      </c>
      <c r="M16" s="65">
        <v>0</v>
      </c>
      <c r="N16" s="85"/>
      <c r="O16" s="85">
        <v>148211648</v>
      </c>
      <c r="P16" s="85"/>
      <c r="Q16" s="85">
        <v>2171</v>
      </c>
      <c r="R16" s="85"/>
      <c r="S16" s="85">
        <v>227917149988</v>
      </c>
      <c r="T16" s="85"/>
      <c r="U16" s="85">
        <v>319852971255.54199</v>
      </c>
      <c r="V16" s="85"/>
      <c r="W16" s="84">
        <v>7.1302701811853759E-3</v>
      </c>
    </row>
    <row r="17" spans="1:23" s="59" customFormat="1" ht="20.25" customHeight="1" x14ac:dyDescent="0.45">
      <c r="A17" s="61" t="s">
        <v>81</v>
      </c>
      <c r="B17" s="60"/>
      <c r="C17" s="85">
        <v>57363734</v>
      </c>
      <c r="D17" s="85"/>
      <c r="E17" s="85">
        <v>106310843607</v>
      </c>
      <c r="F17" s="85"/>
      <c r="G17" s="85">
        <v>214062163864.25601</v>
      </c>
      <c r="H17" s="85"/>
      <c r="I17" s="65">
        <v>0</v>
      </c>
      <c r="J17" s="65">
        <v>0</v>
      </c>
      <c r="K17" s="85"/>
      <c r="L17" s="85">
        <v>-10363734</v>
      </c>
      <c r="M17" s="85">
        <v>38290368176</v>
      </c>
      <c r="N17" s="85"/>
      <c r="O17" s="85">
        <v>47000000</v>
      </c>
      <c r="P17" s="85"/>
      <c r="Q17" s="85">
        <v>3513</v>
      </c>
      <c r="R17" s="85"/>
      <c r="S17" s="85">
        <v>87103981931</v>
      </c>
      <c r="T17" s="85"/>
      <c r="U17" s="85">
        <v>164128589550</v>
      </c>
      <c r="V17" s="85"/>
      <c r="W17" s="84">
        <v>3.6588098067514879E-3</v>
      </c>
    </row>
    <row r="18" spans="1:23" s="59" customFormat="1" ht="20.25" customHeight="1" x14ac:dyDescent="0.45">
      <c r="A18" s="61" t="s">
        <v>82</v>
      </c>
      <c r="B18" s="60"/>
      <c r="C18" s="85">
        <v>31125000</v>
      </c>
      <c r="D18" s="85"/>
      <c r="E18" s="85">
        <v>110674477590</v>
      </c>
      <c r="F18" s="85"/>
      <c r="G18" s="85">
        <v>79391542837.5</v>
      </c>
      <c r="H18" s="85"/>
      <c r="I18" s="85">
        <v>853871</v>
      </c>
      <c r="J18" s="85">
        <v>2134949143</v>
      </c>
      <c r="K18" s="85"/>
      <c r="L18" s="65">
        <v>0</v>
      </c>
      <c r="M18" s="65">
        <v>0</v>
      </c>
      <c r="N18" s="85"/>
      <c r="O18" s="85">
        <v>31978871</v>
      </c>
      <c r="P18" s="85"/>
      <c r="Q18" s="85">
        <v>2647</v>
      </c>
      <c r="R18" s="85"/>
      <c r="S18" s="85">
        <v>112809426733</v>
      </c>
      <c r="T18" s="85"/>
      <c r="U18" s="85">
        <v>84144415511.354797</v>
      </c>
      <c r="V18" s="85"/>
      <c r="W18" s="84">
        <v>1.8757756555418893E-3</v>
      </c>
    </row>
    <row r="19" spans="1:23" s="59" customFormat="1" ht="20.25" customHeight="1" x14ac:dyDescent="0.45">
      <c r="A19" s="61" t="s">
        <v>83</v>
      </c>
      <c r="B19" s="60"/>
      <c r="C19" s="85">
        <v>26704196</v>
      </c>
      <c r="D19" s="85"/>
      <c r="E19" s="85">
        <v>56900263433</v>
      </c>
      <c r="F19" s="85"/>
      <c r="G19" s="85">
        <v>65301452843.148003</v>
      </c>
      <c r="H19" s="85"/>
      <c r="I19" s="65">
        <v>0</v>
      </c>
      <c r="J19" s="65">
        <v>0</v>
      </c>
      <c r="K19" s="85"/>
      <c r="L19" s="65">
        <v>0</v>
      </c>
      <c r="M19" s="65">
        <v>0</v>
      </c>
      <c r="N19" s="85"/>
      <c r="O19" s="85">
        <v>26704196</v>
      </c>
      <c r="P19" s="85"/>
      <c r="Q19" s="85">
        <v>2349</v>
      </c>
      <c r="R19" s="85"/>
      <c r="S19" s="85">
        <v>56900263433</v>
      </c>
      <c r="T19" s="85"/>
      <c r="U19" s="85">
        <v>62354923873.396202</v>
      </c>
      <c r="V19" s="85"/>
      <c r="W19" s="84">
        <v>1.3900369679209522E-3</v>
      </c>
    </row>
    <row r="20" spans="1:23" s="59" customFormat="1" ht="20.25" customHeight="1" x14ac:dyDescent="0.45">
      <c r="A20" s="61" t="s">
        <v>84</v>
      </c>
      <c r="B20" s="60"/>
      <c r="C20" s="85">
        <v>24650295</v>
      </c>
      <c r="D20" s="85"/>
      <c r="E20" s="85">
        <v>115872635769</v>
      </c>
      <c r="F20" s="85"/>
      <c r="G20" s="85">
        <v>114750479362.664</v>
      </c>
      <c r="H20" s="85"/>
      <c r="I20" s="65">
        <v>0</v>
      </c>
      <c r="J20" s="65">
        <v>0</v>
      </c>
      <c r="K20" s="85"/>
      <c r="L20" s="65">
        <v>0</v>
      </c>
      <c r="M20" s="65">
        <v>0</v>
      </c>
      <c r="N20" s="85"/>
      <c r="O20" s="85">
        <v>24650295</v>
      </c>
      <c r="P20" s="85"/>
      <c r="Q20" s="85">
        <v>4656</v>
      </c>
      <c r="R20" s="85"/>
      <c r="S20" s="85">
        <v>115872635769</v>
      </c>
      <c r="T20" s="85"/>
      <c r="U20" s="85">
        <v>114088881467.556</v>
      </c>
      <c r="V20" s="85"/>
      <c r="W20" s="84">
        <v>2.5433077777570041E-3</v>
      </c>
    </row>
    <row r="21" spans="1:23" s="59" customFormat="1" ht="20.25" customHeight="1" x14ac:dyDescent="0.45">
      <c r="A21" s="61" t="s">
        <v>85</v>
      </c>
      <c r="B21" s="60"/>
      <c r="C21" s="85">
        <v>255421848</v>
      </c>
      <c r="D21" s="85"/>
      <c r="E21" s="85">
        <v>1030460907577</v>
      </c>
      <c r="F21" s="85"/>
      <c r="G21" s="85">
        <v>830513729862.39197</v>
      </c>
      <c r="H21" s="85"/>
      <c r="I21" s="65">
        <v>0</v>
      </c>
      <c r="J21" s="65">
        <v>0</v>
      </c>
      <c r="K21" s="85"/>
      <c r="L21" s="85">
        <v>-1600000</v>
      </c>
      <c r="M21" s="85">
        <v>5918176134</v>
      </c>
      <c r="N21" s="85"/>
      <c r="O21" s="85">
        <v>253821848</v>
      </c>
      <c r="P21" s="85"/>
      <c r="Q21" s="85">
        <v>3676</v>
      </c>
      <c r="R21" s="85"/>
      <c r="S21" s="85">
        <v>1024005948988</v>
      </c>
      <c r="T21" s="85"/>
      <c r="U21" s="85">
        <v>927497471024.17395</v>
      </c>
      <c r="V21" s="85"/>
      <c r="W21" s="84">
        <v>2.0676086061695225E-2</v>
      </c>
    </row>
    <row r="22" spans="1:23" s="59" customFormat="1" ht="20.25" customHeight="1" x14ac:dyDescent="0.45">
      <c r="A22" s="61" t="s">
        <v>86</v>
      </c>
      <c r="B22" s="60"/>
      <c r="C22" s="85">
        <v>40133393</v>
      </c>
      <c r="D22" s="85"/>
      <c r="E22" s="85">
        <v>332300315275</v>
      </c>
      <c r="F22" s="85"/>
      <c r="G22" s="85">
        <v>269687491346.754</v>
      </c>
      <c r="H22" s="85"/>
      <c r="I22" s="65">
        <v>0</v>
      </c>
      <c r="J22" s="65">
        <v>0</v>
      </c>
      <c r="K22" s="85"/>
      <c r="L22" s="85">
        <v>-776701</v>
      </c>
      <c r="M22" s="85">
        <v>5760195146</v>
      </c>
      <c r="N22" s="85"/>
      <c r="O22" s="85">
        <v>39356692</v>
      </c>
      <c r="P22" s="85"/>
      <c r="Q22" s="85">
        <v>7210</v>
      </c>
      <c r="R22" s="85"/>
      <c r="S22" s="85">
        <v>325869311862</v>
      </c>
      <c r="T22" s="85"/>
      <c r="U22" s="85">
        <v>282073366911.54602</v>
      </c>
      <c r="V22" s="85"/>
      <c r="W22" s="84">
        <v>6.2880745146778431E-3</v>
      </c>
    </row>
    <row r="23" spans="1:23" s="59" customFormat="1" ht="20.25" customHeight="1" x14ac:dyDescent="0.45">
      <c r="A23" s="61" t="s">
        <v>87</v>
      </c>
      <c r="B23" s="60"/>
      <c r="C23" s="85">
        <v>13718781</v>
      </c>
      <c r="D23" s="85"/>
      <c r="E23" s="85">
        <v>155483235366</v>
      </c>
      <c r="F23" s="85"/>
      <c r="G23" s="85">
        <v>143326491199.556</v>
      </c>
      <c r="H23" s="85"/>
      <c r="I23" s="65">
        <v>0</v>
      </c>
      <c r="J23" s="65">
        <v>0</v>
      </c>
      <c r="K23" s="85"/>
      <c r="L23" s="65">
        <v>0</v>
      </c>
      <c r="M23" s="65">
        <v>0</v>
      </c>
      <c r="N23" s="85"/>
      <c r="O23" s="85">
        <v>13718781</v>
      </c>
      <c r="P23" s="85"/>
      <c r="Q23" s="85">
        <v>11490</v>
      </c>
      <c r="R23" s="85"/>
      <c r="S23" s="85">
        <v>155483235366</v>
      </c>
      <c r="T23" s="85"/>
      <c r="U23" s="85">
        <v>156690902367.54401</v>
      </c>
      <c r="V23" s="85"/>
      <c r="W23" s="84">
        <v>3.4930063786142488E-3</v>
      </c>
    </row>
    <row r="24" spans="1:23" s="59" customFormat="1" ht="20.25" customHeight="1" x14ac:dyDescent="0.45">
      <c r="A24" s="61" t="s">
        <v>88</v>
      </c>
      <c r="B24" s="60"/>
      <c r="C24" s="85">
        <v>36648453</v>
      </c>
      <c r="D24" s="85"/>
      <c r="E24" s="85">
        <v>77969839054</v>
      </c>
      <c r="F24" s="85"/>
      <c r="G24" s="85">
        <v>72059320725.797699</v>
      </c>
      <c r="H24" s="85"/>
      <c r="I24" s="65">
        <v>0</v>
      </c>
      <c r="J24" s="65">
        <v>0</v>
      </c>
      <c r="K24" s="85"/>
      <c r="L24" s="65">
        <v>0</v>
      </c>
      <c r="M24" s="65">
        <v>0</v>
      </c>
      <c r="N24" s="85"/>
      <c r="O24" s="85">
        <v>36648453</v>
      </c>
      <c r="P24" s="85"/>
      <c r="Q24" s="85">
        <v>2278</v>
      </c>
      <c r="R24" s="85"/>
      <c r="S24" s="85">
        <v>77969839054</v>
      </c>
      <c r="T24" s="85"/>
      <c r="U24" s="85">
        <v>82988439137.192703</v>
      </c>
      <c r="V24" s="85"/>
      <c r="W24" s="84">
        <v>1.8500062408058368E-3</v>
      </c>
    </row>
    <row r="25" spans="1:23" s="59" customFormat="1" ht="20.25" customHeight="1" x14ac:dyDescent="0.45">
      <c r="A25" s="61" t="s">
        <v>89</v>
      </c>
      <c r="B25" s="60"/>
      <c r="C25" s="85">
        <v>23336597</v>
      </c>
      <c r="D25" s="85"/>
      <c r="E25" s="85">
        <v>411890937050</v>
      </c>
      <c r="F25" s="85"/>
      <c r="G25" s="85">
        <v>255407164168.828</v>
      </c>
      <c r="H25" s="85"/>
      <c r="I25" s="65">
        <v>0</v>
      </c>
      <c r="J25" s="65">
        <v>0</v>
      </c>
      <c r="K25" s="85"/>
      <c r="L25" s="85">
        <v>-26224</v>
      </c>
      <c r="M25" s="85">
        <v>292482599</v>
      </c>
      <c r="N25" s="85"/>
      <c r="O25" s="85">
        <v>23310373</v>
      </c>
      <c r="P25" s="85"/>
      <c r="Q25" s="85">
        <v>11720</v>
      </c>
      <c r="R25" s="85"/>
      <c r="S25" s="85">
        <v>411428083450</v>
      </c>
      <c r="T25" s="85"/>
      <c r="U25" s="85">
        <v>271572046009.21799</v>
      </c>
      <c r="V25" s="85"/>
      <c r="W25" s="84">
        <v>6.0539755316388324E-3</v>
      </c>
    </row>
    <row r="26" spans="1:23" s="59" customFormat="1" ht="20.25" customHeight="1" x14ac:dyDescent="0.45">
      <c r="A26" s="61" t="s">
        <v>90</v>
      </c>
      <c r="B26" s="60"/>
      <c r="C26" s="85">
        <v>8729443</v>
      </c>
      <c r="D26" s="85"/>
      <c r="E26" s="85">
        <v>161574870358</v>
      </c>
      <c r="F26" s="85"/>
      <c r="G26" s="85">
        <v>459994424178.091</v>
      </c>
      <c r="H26" s="85"/>
      <c r="I26" s="65">
        <v>0</v>
      </c>
      <c r="J26" s="65">
        <v>0</v>
      </c>
      <c r="K26" s="85"/>
      <c r="L26" s="65">
        <v>0</v>
      </c>
      <c r="M26" s="65">
        <v>0</v>
      </c>
      <c r="N26" s="85"/>
      <c r="O26" s="85">
        <v>8729443</v>
      </c>
      <c r="P26" s="85"/>
      <c r="Q26" s="85">
        <v>64040</v>
      </c>
      <c r="R26" s="85"/>
      <c r="S26" s="85">
        <v>161574870358</v>
      </c>
      <c r="T26" s="85"/>
      <c r="U26" s="85">
        <v>555707280218.16602</v>
      </c>
      <c r="V26" s="85"/>
      <c r="W26" s="84">
        <v>1.2388013886672817E-2</v>
      </c>
    </row>
    <row r="27" spans="1:23" s="59" customFormat="1" ht="20.25" customHeight="1" x14ac:dyDescent="0.45">
      <c r="A27" s="61" t="s">
        <v>91</v>
      </c>
      <c r="B27" s="60"/>
      <c r="C27" s="85">
        <v>13467513</v>
      </c>
      <c r="D27" s="85"/>
      <c r="E27" s="85">
        <v>1130712807809</v>
      </c>
      <c r="F27" s="85"/>
      <c r="G27" s="85">
        <v>2700904176800.8901</v>
      </c>
      <c r="H27" s="85"/>
      <c r="I27" s="65">
        <v>0</v>
      </c>
      <c r="J27" s="65">
        <v>0</v>
      </c>
      <c r="K27" s="85"/>
      <c r="L27" s="85">
        <v>-50000</v>
      </c>
      <c r="M27" s="85">
        <v>10348557545</v>
      </c>
      <c r="N27" s="85"/>
      <c r="O27" s="85">
        <v>13417513</v>
      </c>
      <c r="P27" s="85"/>
      <c r="Q27" s="85">
        <v>227180</v>
      </c>
      <c r="R27" s="85"/>
      <c r="S27" s="85">
        <v>1126514880515</v>
      </c>
      <c r="T27" s="85"/>
      <c r="U27" s="85">
        <v>3030053869250.1299</v>
      </c>
      <c r="V27" s="85"/>
      <c r="W27" s="84">
        <v>6.7546981559969577E-2</v>
      </c>
    </row>
    <row r="28" spans="1:23" s="59" customFormat="1" ht="20.25" customHeight="1" x14ac:dyDescent="0.45">
      <c r="A28" s="61" t="s">
        <v>92</v>
      </c>
      <c r="B28" s="60"/>
      <c r="C28" s="85">
        <v>14961097</v>
      </c>
      <c r="D28" s="85"/>
      <c r="E28" s="85">
        <v>157918314128</v>
      </c>
      <c r="F28" s="85"/>
      <c r="G28" s="85">
        <v>157792752596.939</v>
      </c>
      <c r="H28" s="85"/>
      <c r="I28" s="65">
        <v>0</v>
      </c>
      <c r="J28" s="65">
        <v>0</v>
      </c>
      <c r="K28" s="85"/>
      <c r="L28" s="85">
        <v>-300000</v>
      </c>
      <c r="M28" s="85">
        <v>3297263871</v>
      </c>
      <c r="N28" s="85"/>
      <c r="O28" s="85">
        <v>14661097</v>
      </c>
      <c r="P28" s="85"/>
      <c r="Q28" s="85">
        <v>10990</v>
      </c>
      <c r="R28" s="85"/>
      <c r="S28" s="85">
        <v>154751735218</v>
      </c>
      <c r="T28" s="85"/>
      <c r="U28" s="85">
        <v>160166759566.621</v>
      </c>
      <c r="V28" s="85"/>
      <c r="W28" s="84">
        <v>3.5704913581764254E-3</v>
      </c>
    </row>
    <row r="29" spans="1:23" s="59" customFormat="1" ht="20.25" customHeight="1" x14ac:dyDescent="0.45">
      <c r="A29" s="61" t="s">
        <v>93</v>
      </c>
      <c r="B29" s="60"/>
      <c r="C29" s="85">
        <v>1958310</v>
      </c>
      <c r="D29" s="85"/>
      <c r="E29" s="85">
        <v>93098389912</v>
      </c>
      <c r="F29" s="85"/>
      <c r="G29" s="85">
        <v>321237512318.60999</v>
      </c>
      <c r="H29" s="85"/>
      <c r="I29" s="65">
        <v>0</v>
      </c>
      <c r="J29" s="65">
        <v>0</v>
      </c>
      <c r="K29" s="85"/>
      <c r="L29" s="85">
        <v>-196388</v>
      </c>
      <c r="M29" s="85">
        <v>30576331337</v>
      </c>
      <c r="N29" s="85"/>
      <c r="O29" s="85">
        <v>1761922</v>
      </c>
      <c r="P29" s="85"/>
      <c r="Q29" s="85">
        <v>164260</v>
      </c>
      <c r="R29" s="85"/>
      <c r="S29" s="85">
        <v>83762071054</v>
      </c>
      <c r="T29" s="85"/>
      <c r="U29" s="85">
        <v>287691298539.06598</v>
      </c>
      <c r="V29" s="85"/>
      <c r="W29" s="84">
        <v>6.4133113389799705E-3</v>
      </c>
    </row>
    <row r="30" spans="1:23" s="59" customFormat="1" ht="20.25" customHeight="1" x14ac:dyDescent="0.45">
      <c r="A30" s="61" t="s">
        <v>94</v>
      </c>
      <c r="B30" s="60"/>
      <c r="C30" s="85">
        <v>999790</v>
      </c>
      <c r="D30" s="85"/>
      <c r="E30" s="85">
        <v>131463776904</v>
      </c>
      <c r="F30" s="85"/>
      <c r="G30" s="85">
        <v>110763607256.77499</v>
      </c>
      <c r="H30" s="85"/>
      <c r="I30" s="65">
        <v>0</v>
      </c>
      <c r="J30" s="65">
        <v>0</v>
      </c>
      <c r="K30" s="85"/>
      <c r="L30" s="65">
        <v>0</v>
      </c>
      <c r="M30" s="65">
        <v>0</v>
      </c>
      <c r="N30" s="85"/>
      <c r="O30" s="85">
        <v>999790</v>
      </c>
      <c r="P30" s="85"/>
      <c r="Q30" s="85">
        <v>132150</v>
      </c>
      <c r="R30" s="85"/>
      <c r="S30" s="85">
        <v>131463776904</v>
      </c>
      <c r="T30" s="85"/>
      <c r="U30" s="85">
        <v>131336121121.425</v>
      </c>
      <c r="V30" s="85"/>
      <c r="W30" s="84">
        <v>2.9277890540415664E-3</v>
      </c>
    </row>
    <row r="31" spans="1:23" s="59" customFormat="1" ht="20.25" customHeight="1" x14ac:dyDescent="0.45">
      <c r="A31" s="61" t="s">
        <v>95</v>
      </c>
      <c r="B31" s="60"/>
      <c r="C31" s="85">
        <v>7805168</v>
      </c>
      <c r="D31" s="85"/>
      <c r="E31" s="85">
        <v>328273427018</v>
      </c>
      <c r="F31" s="85"/>
      <c r="G31" s="85">
        <v>177752441306.664</v>
      </c>
      <c r="H31" s="85"/>
      <c r="I31" s="85">
        <v>639840</v>
      </c>
      <c r="J31" s="85">
        <v>14851658991</v>
      </c>
      <c r="K31" s="85"/>
      <c r="L31" s="65">
        <v>0</v>
      </c>
      <c r="M31" s="65">
        <v>0</v>
      </c>
      <c r="N31" s="85"/>
      <c r="O31" s="85">
        <v>8445008</v>
      </c>
      <c r="P31" s="85"/>
      <c r="Q31" s="85">
        <v>23490</v>
      </c>
      <c r="R31" s="85"/>
      <c r="S31" s="85">
        <v>343125086009</v>
      </c>
      <c r="T31" s="85"/>
      <c r="U31" s="85">
        <v>197192917154.37601</v>
      </c>
      <c r="V31" s="85"/>
      <c r="W31" s="84">
        <v>4.3958909357870897E-3</v>
      </c>
    </row>
    <row r="32" spans="1:23" s="59" customFormat="1" ht="20.25" customHeight="1" x14ac:dyDescent="0.45">
      <c r="A32" s="61" t="s">
        <v>96</v>
      </c>
      <c r="B32" s="60"/>
      <c r="C32" s="85">
        <v>2188193</v>
      </c>
      <c r="D32" s="85"/>
      <c r="E32" s="85">
        <v>182404671088</v>
      </c>
      <c r="F32" s="85"/>
      <c r="G32" s="85">
        <v>377414310893.79199</v>
      </c>
      <c r="H32" s="85"/>
      <c r="I32" s="65">
        <v>0</v>
      </c>
      <c r="J32" s="65">
        <v>0</v>
      </c>
      <c r="K32" s="85"/>
      <c r="L32" s="65">
        <v>0</v>
      </c>
      <c r="M32" s="65">
        <v>0</v>
      </c>
      <c r="N32" s="85"/>
      <c r="O32" s="85">
        <v>2188193</v>
      </c>
      <c r="P32" s="85"/>
      <c r="Q32" s="85">
        <v>208440</v>
      </c>
      <c r="R32" s="85"/>
      <c r="S32" s="85">
        <v>182404671088</v>
      </c>
      <c r="T32" s="85"/>
      <c r="U32" s="85">
        <v>453393112573.92603</v>
      </c>
      <c r="V32" s="85"/>
      <c r="W32" s="84">
        <v>1.010719199590576E-2</v>
      </c>
    </row>
    <row r="33" spans="1:23" s="59" customFormat="1" ht="20.25" customHeight="1" x14ac:dyDescent="0.45">
      <c r="A33" s="61" t="s">
        <v>97</v>
      </c>
      <c r="B33" s="60"/>
      <c r="C33" s="85">
        <v>3890102</v>
      </c>
      <c r="D33" s="85"/>
      <c r="E33" s="85">
        <v>221268209326</v>
      </c>
      <c r="F33" s="85"/>
      <c r="G33" s="85">
        <v>214886738979.56699</v>
      </c>
      <c r="H33" s="85"/>
      <c r="I33" s="65">
        <v>0</v>
      </c>
      <c r="J33" s="65">
        <v>0</v>
      </c>
      <c r="K33" s="85"/>
      <c r="L33" s="65">
        <v>0</v>
      </c>
      <c r="M33" s="65">
        <v>0</v>
      </c>
      <c r="N33" s="85"/>
      <c r="O33" s="85">
        <v>3890102</v>
      </c>
      <c r="P33" s="85"/>
      <c r="Q33" s="85">
        <v>59160</v>
      </c>
      <c r="R33" s="85"/>
      <c r="S33" s="85">
        <v>221268209326</v>
      </c>
      <c r="T33" s="85"/>
      <c r="U33" s="85">
        <v>228769110635.79599</v>
      </c>
      <c r="V33" s="85"/>
      <c r="W33" s="84">
        <v>5.0997980776595689E-3</v>
      </c>
    </row>
    <row r="34" spans="1:23" s="59" customFormat="1" ht="20.25" customHeight="1" x14ac:dyDescent="0.45">
      <c r="A34" s="61" t="s">
        <v>98</v>
      </c>
      <c r="B34" s="60"/>
      <c r="C34" s="85">
        <v>31546557</v>
      </c>
      <c r="D34" s="85"/>
      <c r="E34" s="85">
        <v>123528393218</v>
      </c>
      <c r="F34" s="85"/>
      <c r="G34" s="85">
        <v>857037506763.28101</v>
      </c>
      <c r="H34" s="85"/>
      <c r="I34" s="65">
        <v>0</v>
      </c>
      <c r="J34" s="65">
        <v>0</v>
      </c>
      <c r="K34" s="85"/>
      <c r="L34" s="65">
        <v>0</v>
      </c>
      <c r="M34" s="65">
        <v>0</v>
      </c>
      <c r="N34" s="85"/>
      <c r="O34" s="85">
        <v>31546557</v>
      </c>
      <c r="P34" s="85"/>
      <c r="Q34" s="85">
        <v>31810</v>
      </c>
      <c r="R34" s="85"/>
      <c r="S34" s="85">
        <v>123528393218</v>
      </c>
      <c r="T34" s="85"/>
      <c r="U34" s="85">
        <v>997525177099.88904</v>
      </c>
      <c r="V34" s="85"/>
      <c r="W34" s="84">
        <v>2.2237167275130518E-2</v>
      </c>
    </row>
    <row r="35" spans="1:23" s="59" customFormat="1" ht="20.25" customHeight="1" x14ac:dyDescent="0.45">
      <c r="A35" s="61" t="s">
        <v>99</v>
      </c>
      <c r="B35" s="60"/>
      <c r="C35" s="85">
        <v>16189409</v>
      </c>
      <c r="D35" s="85"/>
      <c r="E35" s="85">
        <v>225099590211</v>
      </c>
      <c r="F35" s="85"/>
      <c r="G35" s="85">
        <v>399913088108.78198</v>
      </c>
      <c r="H35" s="85"/>
      <c r="I35" s="65">
        <v>0</v>
      </c>
      <c r="J35" s="65">
        <v>0</v>
      </c>
      <c r="K35" s="85"/>
      <c r="L35" s="65">
        <v>0</v>
      </c>
      <c r="M35" s="65">
        <v>0</v>
      </c>
      <c r="N35" s="85"/>
      <c r="O35" s="85">
        <v>16189409</v>
      </c>
      <c r="P35" s="85"/>
      <c r="Q35" s="85">
        <v>25950</v>
      </c>
      <c r="R35" s="85"/>
      <c r="S35" s="85">
        <v>225099590211</v>
      </c>
      <c r="T35" s="85"/>
      <c r="U35" s="85">
        <v>417615478326.87799</v>
      </c>
      <c r="V35" s="85"/>
      <c r="W35" s="84">
        <v>9.3096249211848201E-3</v>
      </c>
    </row>
    <row r="36" spans="1:23" s="59" customFormat="1" ht="20.25" customHeight="1" x14ac:dyDescent="0.45">
      <c r="A36" s="61" t="s">
        <v>100</v>
      </c>
      <c r="B36" s="60"/>
      <c r="C36" s="85">
        <v>83934109</v>
      </c>
      <c r="D36" s="85"/>
      <c r="E36" s="85">
        <v>305978373338</v>
      </c>
      <c r="F36" s="85"/>
      <c r="G36" s="85">
        <v>574865090244.48999</v>
      </c>
      <c r="H36" s="85"/>
      <c r="I36" s="85">
        <v>34972545</v>
      </c>
      <c r="J36" s="65">
        <v>0</v>
      </c>
      <c r="K36" s="85"/>
      <c r="L36" s="65">
        <v>0</v>
      </c>
      <c r="M36" s="65">
        <v>0</v>
      </c>
      <c r="N36" s="85"/>
      <c r="O36" s="85">
        <v>118906654</v>
      </c>
      <c r="P36" s="85"/>
      <c r="Q36" s="85">
        <v>5195</v>
      </c>
      <c r="R36" s="85"/>
      <c r="S36" s="85">
        <v>305978373338</v>
      </c>
      <c r="T36" s="85"/>
      <c r="U36" s="85">
        <v>614044633128.19702</v>
      </c>
      <c r="V36" s="85"/>
      <c r="W36" s="84">
        <v>1.3688489809315897E-2</v>
      </c>
    </row>
    <row r="37" spans="1:23" s="59" customFormat="1" ht="20.25" customHeight="1" x14ac:dyDescent="0.45">
      <c r="A37" s="61" t="s">
        <v>101</v>
      </c>
      <c r="B37" s="60"/>
      <c r="C37" s="85">
        <v>27600000</v>
      </c>
      <c r="D37" s="85"/>
      <c r="E37" s="85">
        <v>51827944271</v>
      </c>
      <c r="F37" s="85"/>
      <c r="G37" s="85">
        <v>283960323000</v>
      </c>
      <c r="H37" s="85"/>
      <c r="I37" s="65">
        <v>0</v>
      </c>
      <c r="J37" s="65">
        <v>0</v>
      </c>
      <c r="K37" s="85"/>
      <c r="L37" s="85">
        <v>-600000</v>
      </c>
      <c r="M37" s="85">
        <v>6494376283</v>
      </c>
      <c r="N37" s="85"/>
      <c r="O37" s="85">
        <v>27000000</v>
      </c>
      <c r="P37" s="85"/>
      <c r="Q37" s="85">
        <v>12300</v>
      </c>
      <c r="R37" s="85"/>
      <c r="S37" s="85">
        <v>50701249830</v>
      </c>
      <c r="T37" s="85"/>
      <c r="U37" s="85">
        <v>330124005000</v>
      </c>
      <c r="V37" s="85"/>
      <c r="W37" s="84">
        <v>7.3592355253264113E-3</v>
      </c>
    </row>
    <row r="38" spans="1:23" s="59" customFormat="1" ht="20.25" customHeight="1" x14ac:dyDescent="0.45">
      <c r="A38" s="61" t="s">
        <v>102</v>
      </c>
      <c r="B38" s="60"/>
      <c r="C38" s="85">
        <v>375100</v>
      </c>
      <c r="D38" s="85"/>
      <c r="E38" s="85">
        <v>769111791800</v>
      </c>
      <c r="F38" s="85"/>
      <c r="G38" s="85">
        <v>2017964790795.25</v>
      </c>
      <c r="H38" s="85"/>
      <c r="I38" s="65">
        <v>0</v>
      </c>
      <c r="J38" s="65">
        <v>0</v>
      </c>
      <c r="K38" s="85"/>
      <c r="L38" s="65">
        <v>0</v>
      </c>
      <c r="M38" s="65">
        <v>0</v>
      </c>
      <c r="N38" s="85"/>
      <c r="O38" s="85">
        <v>375100</v>
      </c>
      <c r="P38" s="85"/>
      <c r="Q38" s="85">
        <v>5126488</v>
      </c>
      <c r="R38" s="85"/>
      <c r="S38" s="85">
        <v>769111791800</v>
      </c>
      <c r="T38" s="85"/>
      <c r="U38" s="85">
        <v>1920541966739</v>
      </c>
      <c r="V38" s="85"/>
      <c r="W38" s="84">
        <v>4.2813368478023597E-2</v>
      </c>
    </row>
    <row r="39" spans="1:23" s="59" customFormat="1" ht="20.25" customHeight="1" x14ac:dyDescent="0.45">
      <c r="A39" s="61" t="s">
        <v>103</v>
      </c>
      <c r="B39" s="60"/>
      <c r="C39" s="85">
        <v>361300</v>
      </c>
      <c r="D39" s="85"/>
      <c r="E39" s="85">
        <v>454585270646</v>
      </c>
      <c r="F39" s="85"/>
      <c r="G39" s="85">
        <v>1943325468418.1299</v>
      </c>
      <c r="H39" s="85"/>
      <c r="I39" s="65">
        <v>0</v>
      </c>
      <c r="J39" s="65">
        <v>0</v>
      </c>
      <c r="K39" s="85"/>
      <c r="L39" s="65">
        <v>0</v>
      </c>
      <c r="M39" s="65">
        <v>0</v>
      </c>
      <c r="N39" s="85"/>
      <c r="O39" s="85">
        <v>361300</v>
      </c>
      <c r="P39" s="85"/>
      <c r="Q39" s="85">
        <v>5136176</v>
      </c>
      <c r="R39" s="85"/>
      <c r="S39" s="85">
        <v>454585270646</v>
      </c>
      <c r="T39" s="85"/>
      <c r="U39" s="85">
        <v>1853380763314</v>
      </c>
      <c r="V39" s="85"/>
      <c r="W39" s="84">
        <v>4.1316188307290683E-2</v>
      </c>
    </row>
    <row r="40" spans="1:23" s="59" customFormat="1" ht="20.25" customHeight="1" x14ac:dyDescent="0.45">
      <c r="A40" s="61" t="s">
        <v>104</v>
      </c>
      <c r="B40" s="60"/>
      <c r="C40" s="85">
        <v>4300</v>
      </c>
      <c r="D40" s="85"/>
      <c r="E40" s="85">
        <v>10887084000</v>
      </c>
      <c r="F40" s="85"/>
      <c r="G40" s="85">
        <v>23124150635</v>
      </c>
      <c r="H40" s="85"/>
      <c r="I40" s="65">
        <v>0</v>
      </c>
      <c r="J40" s="65">
        <v>0</v>
      </c>
      <c r="K40" s="85"/>
      <c r="L40" s="65">
        <v>0</v>
      </c>
      <c r="M40" s="65">
        <v>0</v>
      </c>
      <c r="N40" s="85"/>
      <c r="O40" s="85">
        <v>4300</v>
      </c>
      <c r="P40" s="85"/>
      <c r="Q40" s="85">
        <v>5134116</v>
      </c>
      <c r="R40" s="85"/>
      <c r="S40" s="85">
        <v>10887084000</v>
      </c>
      <c r="T40" s="85"/>
      <c r="U40" s="85">
        <v>22049102926.5</v>
      </c>
      <c r="V40" s="85"/>
      <c r="W40" s="84">
        <v>4.9152602991799196E-4</v>
      </c>
    </row>
    <row r="41" spans="1:23" s="59" customFormat="1" ht="20.25" customHeight="1" x14ac:dyDescent="0.45">
      <c r="A41" s="61" t="s">
        <v>105</v>
      </c>
      <c r="B41" s="60"/>
      <c r="C41" s="85">
        <v>25100</v>
      </c>
      <c r="D41" s="85"/>
      <c r="E41" s="85">
        <v>70624171200</v>
      </c>
      <c r="F41" s="85"/>
      <c r="G41" s="85">
        <v>135033101170.25</v>
      </c>
      <c r="H41" s="85"/>
      <c r="I41" s="65">
        <v>0</v>
      </c>
      <c r="J41" s="65">
        <v>0</v>
      </c>
      <c r="K41" s="85"/>
      <c r="L41" s="65">
        <v>0</v>
      </c>
      <c r="M41" s="65">
        <v>0</v>
      </c>
      <c r="N41" s="85"/>
      <c r="O41" s="85">
        <v>25100</v>
      </c>
      <c r="P41" s="85"/>
      <c r="Q41" s="85">
        <v>5135075</v>
      </c>
      <c r="R41" s="85"/>
      <c r="S41" s="85">
        <v>70624171200</v>
      </c>
      <c r="T41" s="85"/>
      <c r="U41" s="85">
        <v>128729269521.875</v>
      </c>
      <c r="V41" s="85"/>
      <c r="W41" s="84">
        <v>2.8696762400380457E-3</v>
      </c>
    </row>
    <row r="42" spans="1:23" s="59" customFormat="1" ht="20.25" customHeight="1" x14ac:dyDescent="0.45">
      <c r="A42" s="61" t="s">
        <v>106</v>
      </c>
      <c r="B42" s="60"/>
      <c r="C42" s="85">
        <v>68200000</v>
      </c>
      <c r="D42" s="85"/>
      <c r="E42" s="85">
        <v>160605769604</v>
      </c>
      <c r="F42" s="85"/>
      <c r="G42" s="85">
        <v>181078334910</v>
      </c>
      <c r="H42" s="85"/>
      <c r="I42" s="65">
        <v>0</v>
      </c>
      <c r="J42" s="65">
        <v>0</v>
      </c>
      <c r="K42" s="85"/>
      <c r="L42" s="65">
        <v>0</v>
      </c>
      <c r="M42" s="65">
        <v>0</v>
      </c>
      <c r="N42" s="85"/>
      <c r="O42" s="85">
        <v>68200000</v>
      </c>
      <c r="P42" s="85"/>
      <c r="Q42" s="85">
        <v>3339</v>
      </c>
      <c r="R42" s="85"/>
      <c r="S42" s="85">
        <v>160605769604</v>
      </c>
      <c r="T42" s="85"/>
      <c r="U42" s="85">
        <v>226364867190</v>
      </c>
      <c r="V42" s="85"/>
      <c r="W42" s="84">
        <v>5.0462018728702962E-3</v>
      </c>
    </row>
    <row r="43" spans="1:23" s="59" customFormat="1" ht="20.25" customHeight="1" x14ac:dyDescent="0.45">
      <c r="A43" s="61" t="s">
        <v>107</v>
      </c>
      <c r="B43" s="60"/>
      <c r="C43" s="85">
        <v>138000000</v>
      </c>
      <c r="D43" s="85"/>
      <c r="E43" s="85">
        <v>442607506962</v>
      </c>
      <c r="F43" s="85"/>
      <c r="G43" s="85">
        <v>529784911800</v>
      </c>
      <c r="H43" s="85"/>
      <c r="I43" s="65">
        <v>0</v>
      </c>
      <c r="J43" s="65">
        <v>0</v>
      </c>
      <c r="K43" s="85"/>
      <c r="L43" s="65">
        <v>0</v>
      </c>
      <c r="M43" s="65">
        <v>0</v>
      </c>
      <c r="N43" s="85"/>
      <c r="O43" s="85">
        <v>138000000</v>
      </c>
      <c r="P43" s="85"/>
      <c r="Q43" s="85">
        <v>3847</v>
      </c>
      <c r="R43" s="85"/>
      <c r="S43" s="85">
        <v>442607506962</v>
      </c>
      <c r="T43" s="85"/>
      <c r="U43" s="85">
        <v>527727228300</v>
      </c>
      <c r="V43" s="85"/>
      <c r="W43" s="84">
        <v>1.1764273143927844E-2</v>
      </c>
    </row>
    <row r="44" spans="1:23" s="59" customFormat="1" ht="20.25" customHeight="1" x14ac:dyDescent="0.45">
      <c r="A44" s="61" t="s">
        <v>108</v>
      </c>
      <c r="B44" s="60"/>
      <c r="C44" s="85">
        <v>44800000</v>
      </c>
      <c r="D44" s="85"/>
      <c r="E44" s="85">
        <v>109742250988</v>
      </c>
      <c r="F44" s="85"/>
      <c r="G44" s="85">
        <v>170117740800</v>
      </c>
      <c r="H44" s="85"/>
      <c r="I44" s="65">
        <v>0</v>
      </c>
      <c r="J44" s="65">
        <v>0</v>
      </c>
      <c r="K44" s="85"/>
      <c r="L44" s="65">
        <v>0</v>
      </c>
      <c r="M44" s="65">
        <v>0</v>
      </c>
      <c r="N44" s="85"/>
      <c r="O44" s="85">
        <v>44800000</v>
      </c>
      <c r="P44" s="85"/>
      <c r="Q44" s="85">
        <v>3021</v>
      </c>
      <c r="R44" s="85"/>
      <c r="S44" s="85">
        <v>88523883688</v>
      </c>
      <c r="T44" s="85"/>
      <c r="U44" s="85">
        <v>134535522240</v>
      </c>
      <c r="V44" s="85"/>
      <c r="W44" s="84">
        <v>2.9991111815299513E-3</v>
      </c>
    </row>
    <row r="45" spans="1:23" s="59" customFormat="1" ht="20.25" customHeight="1" x14ac:dyDescent="0.45">
      <c r="A45" s="61" t="s">
        <v>109</v>
      </c>
      <c r="B45" s="60"/>
      <c r="C45" s="85">
        <v>29540974</v>
      </c>
      <c r="D45" s="85"/>
      <c r="E45" s="85">
        <v>517194464761</v>
      </c>
      <c r="F45" s="85"/>
      <c r="G45" s="85">
        <v>382041319713.14697</v>
      </c>
      <c r="H45" s="85"/>
      <c r="I45" s="65">
        <v>0</v>
      </c>
      <c r="J45" s="65">
        <v>0</v>
      </c>
      <c r="K45" s="85"/>
      <c r="L45" s="65">
        <v>0</v>
      </c>
      <c r="M45" s="65">
        <v>0</v>
      </c>
      <c r="N45" s="85"/>
      <c r="O45" s="85">
        <v>29540974</v>
      </c>
      <c r="P45" s="85"/>
      <c r="Q45" s="85">
        <v>12070</v>
      </c>
      <c r="R45" s="85"/>
      <c r="S45" s="85">
        <v>517194464761</v>
      </c>
      <c r="T45" s="85"/>
      <c r="U45" s="85">
        <v>354438026820.729</v>
      </c>
      <c r="V45" s="85"/>
      <c r="W45" s="84">
        <v>7.9012518901971519E-3</v>
      </c>
    </row>
    <row r="46" spans="1:23" s="59" customFormat="1" ht="20.25" customHeight="1" x14ac:dyDescent="0.45">
      <c r="A46" s="61" t="s">
        <v>110</v>
      </c>
      <c r="B46" s="60"/>
      <c r="C46" s="85">
        <v>5000000</v>
      </c>
      <c r="D46" s="85"/>
      <c r="E46" s="85">
        <v>98839615000</v>
      </c>
      <c r="F46" s="85"/>
      <c r="G46" s="85">
        <v>98162437500</v>
      </c>
      <c r="H46" s="85"/>
      <c r="I46" s="65">
        <v>0</v>
      </c>
      <c r="J46" s="65">
        <v>0</v>
      </c>
      <c r="K46" s="85"/>
      <c r="L46" s="65">
        <v>0</v>
      </c>
      <c r="M46" s="65">
        <v>0</v>
      </c>
      <c r="N46" s="85"/>
      <c r="O46" s="85">
        <v>5000000</v>
      </c>
      <c r="P46" s="85"/>
      <c r="Q46" s="85">
        <v>21700</v>
      </c>
      <c r="R46" s="85"/>
      <c r="S46" s="85">
        <v>98839615000</v>
      </c>
      <c r="T46" s="85"/>
      <c r="U46" s="85">
        <v>107854425000</v>
      </c>
      <c r="V46" s="85"/>
      <c r="W46" s="84">
        <v>2.4043271740376861E-3</v>
      </c>
    </row>
    <row r="47" spans="1:23" s="59" customFormat="1" ht="20.25" customHeight="1" x14ac:dyDescent="0.45">
      <c r="A47" s="61" t="s">
        <v>111</v>
      </c>
      <c r="B47" s="60"/>
      <c r="C47" s="85">
        <v>21644108</v>
      </c>
      <c r="D47" s="85"/>
      <c r="E47" s="85">
        <v>227717379818</v>
      </c>
      <c r="F47" s="85"/>
      <c r="G47" s="85">
        <v>475488694818.53998</v>
      </c>
      <c r="H47" s="85"/>
      <c r="I47" s="65">
        <v>0</v>
      </c>
      <c r="J47" s="65">
        <v>0</v>
      </c>
      <c r="K47" s="85"/>
      <c r="L47" s="65">
        <v>0</v>
      </c>
      <c r="M47" s="65">
        <v>0</v>
      </c>
      <c r="N47" s="85"/>
      <c r="O47" s="85">
        <v>21644108</v>
      </c>
      <c r="P47" s="85"/>
      <c r="Q47" s="85">
        <v>24150</v>
      </c>
      <c r="R47" s="85"/>
      <c r="S47" s="85">
        <v>227717379818</v>
      </c>
      <c r="T47" s="85"/>
      <c r="U47" s="85">
        <v>519595112211.21002</v>
      </c>
      <c r="V47" s="85"/>
      <c r="W47" s="84">
        <v>1.1582989272684668E-2</v>
      </c>
    </row>
    <row r="48" spans="1:23" s="59" customFormat="1" ht="20.25" customHeight="1" x14ac:dyDescent="0.45">
      <c r="A48" s="61" t="s">
        <v>112</v>
      </c>
      <c r="B48" s="60"/>
      <c r="C48" s="85">
        <v>3000000</v>
      </c>
      <c r="D48" s="85"/>
      <c r="E48" s="85">
        <v>45496467273</v>
      </c>
      <c r="F48" s="85"/>
      <c r="G48" s="85">
        <v>35845443000</v>
      </c>
      <c r="H48" s="85"/>
      <c r="I48" s="65">
        <v>0</v>
      </c>
      <c r="J48" s="65">
        <v>0</v>
      </c>
      <c r="K48" s="85"/>
      <c r="L48" s="65">
        <v>0</v>
      </c>
      <c r="M48" s="65">
        <v>0</v>
      </c>
      <c r="N48" s="85"/>
      <c r="O48" s="85">
        <v>3000000</v>
      </c>
      <c r="P48" s="85"/>
      <c r="Q48" s="85">
        <v>14420</v>
      </c>
      <c r="R48" s="85"/>
      <c r="S48" s="85">
        <v>45496467273</v>
      </c>
      <c r="T48" s="85"/>
      <c r="U48" s="85">
        <v>43002603000</v>
      </c>
      <c r="V48" s="85"/>
      <c r="W48" s="84">
        <v>9.5862851197115492E-4</v>
      </c>
    </row>
    <row r="49" spans="1:23" s="59" customFormat="1" ht="20.25" customHeight="1" x14ac:dyDescent="0.45">
      <c r="A49" s="61" t="s">
        <v>113</v>
      </c>
      <c r="B49" s="60"/>
      <c r="C49" s="85">
        <v>5779305</v>
      </c>
      <c r="D49" s="85"/>
      <c r="E49" s="85">
        <v>123695091220</v>
      </c>
      <c r="F49" s="85"/>
      <c r="G49" s="85">
        <v>80716099800.262497</v>
      </c>
      <c r="H49" s="85"/>
      <c r="I49" s="65">
        <v>0</v>
      </c>
      <c r="J49" s="65">
        <v>0</v>
      </c>
      <c r="K49" s="85"/>
      <c r="L49" s="65">
        <v>0</v>
      </c>
      <c r="M49" s="65">
        <v>0</v>
      </c>
      <c r="N49" s="85"/>
      <c r="O49" s="85">
        <v>5779305</v>
      </c>
      <c r="P49" s="85"/>
      <c r="Q49" s="85">
        <v>12960</v>
      </c>
      <c r="R49" s="85"/>
      <c r="S49" s="85">
        <v>123695091220</v>
      </c>
      <c r="T49" s="85"/>
      <c r="U49" s="85">
        <v>74454139032.839996</v>
      </c>
      <c r="V49" s="85"/>
      <c r="W49" s="84">
        <v>1.6597567480076704E-3</v>
      </c>
    </row>
    <row r="50" spans="1:23" s="59" customFormat="1" ht="20.25" customHeight="1" x14ac:dyDescent="0.45">
      <c r="A50" s="61" t="s">
        <v>114</v>
      </c>
      <c r="B50" s="60"/>
      <c r="C50" s="85">
        <v>139867225</v>
      </c>
      <c r="D50" s="85"/>
      <c r="E50" s="85">
        <v>229975270292</v>
      </c>
      <c r="F50" s="85"/>
      <c r="G50" s="85">
        <v>223568304138.09</v>
      </c>
      <c r="H50" s="85"/>
      <c r="I50" s="65">
        <v>0</v>
      </c>
      <c r="J50" s="65">
        <v>0</v>
      </c>
      <c r="K50" s="85"/>
      <c r="L50" s="65">
        <v>0</v>
      </c>
      <c r="M50" s="65">
        <v>0</v>
      </c>
      <c r="N50" s="85"/>
      <c r="O50" s="85">
        <v>139867225</v>
      </c>
      <c r="P50" s="85"/>
      <c r="Q50" s="85">
        <v>1715</v>
      </c>
      <c r="R50" s="85"/>
      <c r="S50" s="85">
        <v>229975270292</v>
      </c>
      <c r="T50" s="85"/>
      <c r="U50" s="85">
        <v>238445050744.29401</v>
      </c>
      <c r="V50" s="85"/>
      <c r="W50" s="84">
        <v>5.3154973940040115E-3</v>
      </c>
    </row>
    <row r="51" spans="1:23" s="59" customFormat="1" ht="20.25" customHeight="1" x14ac:dyDescent="0.45">
      <c r="A51" s="61" t="s">
        <v>115</v>
      </c>
      <c r="B51" s="60"/>
      <c r="C51" s="85">
        <v>13359573</v>
      </c>
      <c r="D51" s="85"/>
      <c r="E51" s="85">
        <v>115056179264</v>
      </c>
      <c r="F51" s="85"/>
      <c r="G51" s="85">
        <v>79282098737.680496</v>
      </c>
      <c r="H51" s="85"/>
      <c r="I51" s="65">
        <v>0</v>
      </c>
      <c r="J51" s="65">
        <v>0</v>
      </c>
      <c r="K51" s="85"/>
      <c r="L51" s="65">
        <v>0</v>
      </c>
      <c r="M51" s="65">
        <v>0</v>
      </c>
      <c r="N51" s="85"/>
      <c r="O51" s="85">
        <v>13359573</v>
      </c>
      <c r="P51" s="85"/>
      <c r="Q51" s="85">
        <v>6130</v>
      </c>
      <c r="R51" s="85"/>
      <c r="S51" s="85">
        <v>115056179264</v>
      </c>
      <c r="T51" s="85"/>
      <c r="U51" s="85">
        <v>81406912104.184494</v>
      </c>
      <c r="V51" s="85"/>
      <c r="W51" s="84">
        <v>1.8147503074314125E-3</v>
      </c>
    </row>
    <row r="52" spans="1:23" s="59" customFormat="1" ht="20.25" customHeight="1" x14ac:dyDescent="0.45">
      <c r="A52" s="61" t="s">
        <v>116</v>
      </c>
      <c r="B52" s="60"/>
      <c r="C52" s="85">
        <v>11359792</v>
      </c>
      <c r="D52" s="85"/>
      <c r="E52" s="85">
        <v>91092876655</v>
      </c>
      <c r="F52" s="85"/>
      <c r="G52" s="85">
        <v>43960539417.976799</v>
      </c>
      <c r="H52" s="85"/>
      <c r="I52" s="65">
        <v>0</v>
      </c>
      <c r="J52" s="65">
        <v>0</v>
      </c>
      <c r="K52" s="85"/>
      <c r="L52" s="65">
        <v>0</v>
      </c>
      <c r="M52" s="65">
        <v>0</v>
      </c>
      <c r="N52" s="85"/>
      <c r="O52" s="85">
        <v>11359792</v>
      </c>
      <c r="P52" s="85"/>
      <c r="Q52" s="85">
        <v>3796</v>
      </c>
      <c r="R52" s="85"/>
      <c r="S52" s="85">
        <v>91092876655</v>
      </c>
      <c r="T52" s="85"/>
      <c r="U52" s="85">
        <v>42865195897.929604</v>
      </c>
      <c r="V52" s="85"/>
      <c r="W52" s="84">
        <v>9.5556538656472285E-4</v>
      </c>
    </row>
    <row r="53" spans="1:23" s="59" customFormat="1" ht="20.25" customHeight="1" x14ac:dyDescent="0.45">
      <c r="A53" s="61" t="s">
        <v>117</v>
      </c>
      <c r="B53" s="60"/>
      <c r="C53" s="85">
        <v>1640400000</v>
      </c>
      <c r="D53" s="85"/>
      <c r="E53" s="85">
        <v>1653469475206</v>
      </c>
      <c r="F53" s="85"/>
      <c r="G53" s="85">
        <v>1534431882420</v>
      </c>
      <c r="H53" s="85"/>
      <c r="I53" s="65">
        <v>0</v>
      </c>
      <c r="J53" s="65">
        <v>0</v>
      </c>
      <c r="K53" s="85"/>
      <c r="L53" s="65">
        <v>0</v>
      </c>
      <c r="M53" s="65">
        <v>0</v>
      </c>
      <c r="N53" s="85"/>
      <c r="O53" s="85">
        <v>1640400000</v>
      </c>
      <c r="P53" s="85"/>
      <c r="Q53" s="85">
        <v>1097</v>
      </c>
      <c r="R53" s="85"/>
      <c r="S53" s="85">
        <v>1653469475206</v>
      </c>
      <c r="T53" s="85"/>
      <c r="U53" s="85">
        <v>1788811663140</v>
      </c>
      <c r="V53" s="85"/>
      <c r="W53" s="84">
        <v>3.9876792175407266E-2</v>
      </c>
    </row>
    <row r="54" spans="1:23" s="59" customFormat="1" ht="20.25" customHeight="1" x14ac:dyDescent="0.45">
      <c r="A54" s="61" t="s">
        <v>118</v>
      </c>
      <c r="B54" s="60"/>
      <c r="C54" s="85">
        <v>5815146</v>
      </c>
      <c r="D54" s="85"/>
      <c r="E54" s="85">
        <v>109419244955</v>
      </c>
      <c r="F54" s="85"/>
      <c r="G54" s="85">
        <v>118154357813.772</v>
      </c>
      <c r="H54" s="85"/>
      <c r="I54" s="85">
        <v>12950000</v>
      </c>
      <c r="J54" s="85">
        <v>258326132183</v>
      </c>
      <c r="K54" s="85"/>
      <c r="L54" s="65">
        <v>0</v>
      </c>
      <c r="M54" s="65">
        <v>0</v>
      </c>
      <c r="N54" s="85"/>
      <c r="O54" s="85">
        <v>18765146</v>
      </c>
      <c r="P54" s="85"/>
      <c r="Q54" s="85">
        <v>20530</v>
      </c>
      <c r="R54" s="85"/>
      <c r="S54" s="85">
        <v>367745377138</v>
      </c>
      <c r="T54" s="85"/>
      <c r="U54" s="85">
        <v>382956219118.08899</v>
      </c>
      <c r="V54" s="85"/>
      <c r="W54" s="84">
        <v>8.5369890395535636E-3</v>
      </c>
    </row>
    <row r="55" spans="1:23" s="59" customFormat="1" ht="20.25" customHeight="1" x14ac:dyDescent="0.45">
      <c r="A55" s="61" t="s">
        <v>119</v>
      </c>
      <c r="B55" s="60"/>
      <c r="C55" s="85">
        <v>151342699</v>
      </c>
      <c r="D55" s="85"/>
      <c r="E55" s="85">
        <v>340297870950</v>
      </c>
      <c r="F55" s="85"/>
      <c r="G55" s="85">
        <v>632308608381.81299</v>
      </c>
      <c r="H55" s="85"/>
      <c r="I55" s="65">
        <v>0</v>
      </c>
      <c r="J55" s="65">
        <v>0</v>
      </c>
      <c r="K55" s="85"/>
      <c r="L55" s="65">
        <v>0</v>
      </c>
      <c r="M55" s="65">
        <v>0</v>
      </c>
      <c r="N55" s="85"/>
      <c r="O55" s="85">
        <v>151342699</v>
      </c>
      <c r="P55" s="85"/>
      <c r="Q55" s="85">
        <v>4884</v>
      </c>
      <c r="R55" s="85"/>
      <c r="S55" s="85">
        <v>340297870950</v>
      </c>
      <c r="T55" s="85"/>
      <c r="U55" s="85">
        <v>734759753351.59998</v>
      </c>
      <c r="V55" s="85"/>
      <c r="W55" s="84">
        <v>1.6379511933538933E-2</v>
      </c>
    </row>
    <row r="56" spans="1:23" s="59" customFormat="1" ht="20.25" customHeight="1" x14ac:dyDescent="0.45">
      <c r="A56" s="61" t="s">
        <v>120</v>
      </c>
      <c r="B56" s="60"/>
      <c r="C56" s="85">
        <v>141290388</v>
      </c>
      <c r="D56" s="85"/>
      <c r="E56" s="85">
        <v>361885951513</v>
      </c>
      <c r="F56" s="85"/>
      <c r="G56" s="85">
        <v>577669658017.22803</v>
      </c>
      <c r="H56" s="85"/>
      <c r="I56" s="65">
        <v>0</v>
      </c>
      <c r="J56" s="65">
        <v>0</v>
      </c>
      <c r="K56" s="85"/>
      <c r="L56" s="65">
        <v>0</v>
      </c>
      <c r="M56" s="65">
        <v>0</v>
      </c>
      <c r="N56" s="85"/>
      <c r="O56" s="85">
        <v>141290388</v>
      </c>
      <c r="P56" s="85"/>
      <c r="Q56" s="85">
        <v>4823</v>
      </c>
      <c r="R56" s="85"/>
      <c r="S56" s="85">
        <v>361885951513</v>
      </c>
      <c r="T56" s="85"/>
      <c r="U56" s="85">
        <v>677388952253.12195</v>
      </c>
      <c r="V56" s="85"/>
      <c r="W56" s="84">
        <v>1.5100582709472494E-2</v>
      </c>
    </row>
    <row r="57" spans="1:23" s="59" customFormat="1" ht="20.25" customHeight="1" x14ac:dyDescent="0.45">
      <c r="A57" s="61" t="s">
        <v>121</v>
      </c>
      <c r="B57" s="60"/>
      <c r="C57" s="85">
        <v>17439506</v>
      </c>
      <c r="D57" s="85"/>
      <c r="E57" s="85">
        <v>90862152949</v>
      </c>
      <c r="F57" s="85"/>
      <c r="G57" s="85">
        <v>66309209092.822502</v>
      </c>
      <c r="H57" s="85"/>
      <c r="I57" s="65">
        <v>0</v>
      </c>
      <c r="J57" s="65">
        <v>0</v>
      </c>
      <c r="K57" s="85"/>
      <c r="L57" s="65">
        <v>0</v>
      </c>
      <c r="M57" s="65">
        <v>0</v>
      </c>
      <c r="N57" s="85"/>
      <c r="O57" s="85">
        <v>17439506</v>
      </c>
      <c r="P57" s="85"/>
      <c r="Q57" s="85">
        <v>4505</v>
      </c>
      <c r="R57" s="85"/>
      <c r="S57" s="85">
        <v>90862152949</v>
      </c>
      <c r="T57" s="85"/>
      <c r="U57" s="85">
        <v>78097512931.546494</v>
      </c>
      <c r="V57" s="85"/>
      <c r="W57" s="84">
        <v>1.7409760662678128E-3</v>
      </c>
    </row>
    <row r="58" spans="1:23" s="59" customFormat="1" ht="20.25" customHeight="1" x14ac:dyDescent="0.45">
      <c r="A58" s="61" t="s">
        <v>122</v>
      </c>
      <c r="B58" s="60"/>
      <c r="C58" s="85">
        <v>67000000</v>
      </c>
      <c r="D58" s="85"/>
      <c r="E58" s="85">
        <v>201592836712</v>
      </c>
      <c r="F58" s="85"/>
      <c r="G58" s="85">
        <v>207796212000</v>
      </c>
      <c r="H58" s="85"/>
      <c r="I58" s="85">
        <v>1200000</v>
      </c>
      <c r="J58" s="85">
        <v>3716245460</v>
      </c>
      <c r="K58" s="85"/>
      <c r="L58" s="65">
        <v>0</v>
      </c>
      <c r="M58" s="65">
        <v>0</v>
      </c>
      <c r="N58" s="85"/>
      <c r="O58" s="85">
        <v>68200000</v>
      </c>
      <c r="P58" s="85"/>
      <c r="Q58" s="85">
        <v>3293</v>
      </c>
      <c r="R58" s="85"/>
      <c r="S58" s="85">
        <v>205309082172</v>
      </c>
      <c r="T58" s="85"/>
      <c r="U58" s="85">
        <v>223246333530</v>
      </c>
      <c r="V58" s="85"/>
      <c r="W58" s="84">
        <v>4.9766824700095491E-3</v>
      </c>
    </row>
    <row r="59" spans="1:23" s="59" customFormat="1" ht="20.25" customHeight="1" x14ac:dyDescent="0.45">
      <c r="A59" s="61" t="s">
        <v>123</v>
      </c>
      <c r="B59" s="60"/>
      <c r="C59" s="85">
        <v>48251230</v>
      </c>
      <c r="D59" s="85"/>
      <c r="E59" s="85">
        <v>229158915623</v>
      </c>
      <c r="F59" s="85"/>
      <c r="G59" s="85">
        <v>805317829697.38501</v>
      </c>
      <c r="H59" s="85"/>
      <c r="I59" s="65">
        <v>0</v>
      </c>
      <c r="J59" s="65">
        <v>0</v>
      </c>
      <c r="K59" s="85"/>
      <c r="L59" s="85">
        <v>-525826</v>
      </c>
      <c r="M59" s="85">
        <v>8724167798</v>
      </c>
      <c r="N59" s="85"/>
      <c r="O59" s="85">
        <v>47725404</v>
      </c>
      <c r="P59" s="85"/>
      <c r="Q59" s="85">
        <v>18060</v>
      </c>
      <c r="R59" s="85"/>
      <c r="S59" s="85">
        <v>226661617294</v>
      </c>
      <c r="T59" s="85"/>
      <c r="U59" s="85">
        <v>856792367502.37195</v>
      </c>
      <c r="V59" s="85"/>
      <c r="W59" s="84">
        <v>1.9099904076203055E-2</v>
      </c>
    </row>
    <row r="60" spans="1:23" s="59" customFormat="1" ht="20.25" customHeight="1" x14ac:dyDescent="0.45">
      <c r="A60" s="61" t="s">
        <v>124</v>
      </c>
      <c r="B60" s="60"/>
      <c r="C60" s="85">
        <v>283756444</v>
      </c>
      <c r="D60" s="85"/>
      <c r="E60" s="85">
        <v>1162126089390</v>
      </c>
      <c r="F60" s="85"/>
      <c r="G60" s="85">
        <v>1915242352544.1799</v>
      </c>
      <c r="H60" s="85"/>
      <c r="I60" s="65">
        <v>0</v>
      </c>
      <c r="J60" s="65">
        <v>0</v>
      </c>
      <c r="K60" s="85"/>
      <c r="L60" s="85">
        <v>-2000000</v>
      </c>
      <c r="M60" s="85">
        <v>13859045154</v>
      </c>
      <c r="N60" s="85"/>
      <c r="O60" s="85">
        <v>281756444</v>
      </c>
      <c r="P60" s="85"/>
      <c r="Q60" s="85">
        <v>7880</v>
      </c>
      <c r="R60" s="85"/>
      <c r="S60" s="85">
        <v>1153935078304</v>
      </c>
      <c r="T60" s="85"/>
      <c r="U60" s="85">
        <v>2207030346086.6201</v>
      </c>
      <c r="V60" s="85"/>
      <c r="W60" s="84">
        <v>4.9199863937171427E-2</v>
      </c>
    </row>
    <row r="61" spans="1:23" s="59" customFormat="1" ht="20.25" customHeight="1" x14ac:dyDescent="0.45">
      <c r="A61" s="61" t="s">
        <v>125</v>
      </c>
      <c r="B61" s="60"/>
      <c r="C61" s="85">
        <v>3072902</v>
      </c>
      <c r="D61" s="85"/>
      <c r="E61" s="85">
        <v>33867156639</v>
      </c>
      <c r="F61" s="85"/>
      <c r="G61" s="85">
        <v>88431197848.244995</v>
      </c>
      <c r="H61" s="85"/>
      <c r="I61" s="65">
        <v>0</v>
      </c>
      <c r="J61" s="65">
        <v>0</v>
      </c>
      <c r="K61" s="85"/>
      <c r="L61" s="65">
        <v>0</v>
      </c>
      <c r="M61" s="65">
        <v>0</v>
      </c>
      <c r="N61" s="85"/>
      <c r="O61" s="85">
        <v>3072902</v>
      </c>
      <c r="P61" s="85"/>
      <c r="Q61" s="85">
        <v>34390</v>
      </c>
      <c r="R61" s="85"/>
      <c r="S61" s="85">
        <v>33867156639</v>
      </c>
      <c r="T61" s="85"/>
      <c r="U61" s="85">
        <v>105048321036.30901</v>
      </c>
      <c r="V61" s="85"/>
      <c r="W61" s="84">
        <v>2.3417725592124058E-3</v>
      </c>
    </row>
    <row r="62" spans="1:23" s="59" customFormat="1" ht="20.25" customHeight="1" x14ac:dyDescent="0.45">
      <c r="A62" s="61" t="s">
        <v>126</v>
      </c>
      <c r="B62" s="60"/>
      <c r="C62" s="85">
        <v>5827983</v>
      </c>
      <c r="D62" s="85"/>
      <c r="E62" s="85">
        <v>281240339463</v>
      </c>
      <c r="F62" s="85"/>
      <c r="G62" s="85">
        <v>201143601719.92801</v>
      </c>
      <c r="H62" s="85"/>
      <c r="I62" s="65">
        <v>0</v>
      </c>
      <c r="J62" s="65">
        <v>0</v>
      </c>
      <c r="K62" s="85"/>
      <c r="L62" s="65">
        <v>0</v>
      </c>
      <c r="M62" s="65">
        <v>0</v>
      </c>
      <c r="N62" s="85"/>
      <c r="O62" s="85">
        <v>5827983</v>
      </c>
      <c r="P62" s="85"/>
      <c r="Q62" s="85">
        <v>40420</v>
      </c>
      <c r="R62" s="85"/>
      <c r="S62" s="85">
        <v>281240339463</v>
      </c>
      <c r="T62" s="85"/>
      <c r="U62" s="85">
        <v>234165448776.483</v>
      </c>
      <c r="V62" s="85"/>
      <c r="W62" s="84">
        <v>5.2200950653070377E-3</v>
      </c>
    </row>
    <row r="63" spans="1:23" s="59" customFormat="1" ht="20.25" customHeight="1" x14ac:dyDescent="0.45">
      <c r="A63" s="61" t="s">
        <v>127</v>
      </c>
      <c r="B63" s="60"/>
      <c r="C63" s="85">
        <v>112991797</v>
      </c>
      <c r="D63" s="85"/>
      <c r="E63" s="85">
        <v>226042241270</v>
      </c>
      <c r="F63" s="85"/>
      <c r="G63" s="85">
        <v>615510837027.01794</v>
      </c>
      <c r="H63" s="85"/>
      <c r="I63" s="65">
        <v>0</v>
      </c>
      <c r="J63" s="65">
        <v>0</v>
      </c>
      <c r="K63" s="85"/>
      <c r="L63" s="65">
        <v>0</v>
      </c>
      <c r="M63" s="65">
        <v>0</v>
      </c>
      <c r="N63" s="85"/>
      <c r="O63" s="85">
        <v>112991797</v>
      </c>
      <c r="P63" s="85"/>
      <c r="Q63" s="85">
        <v>6310</v>
      </c>
      <c r="R63" s="85"/>
      <c r="S63" s="85">
        <v>226042241270</v>
      </c>
      <c r="T63" s="85"/>
      <c r="U63" s="85">
        <v>708736018547.53296</v>
      </c>
      <c r="V63" s="85"/>
      <c r="W63" s="84">
        <v>1.5799382070908183E-2</v>
      </c>
    </row>
    <row r="64" spans="1:23" s="59" customFormat="1" ht="20.25" customHeight="1" x14ac:dyDescent="0.45">
      <c r="A64" s="61" t="s">
        <v>128</v>
      </c>
      <c r="B64" s="60"/>
      <c r="C64" s="85">
        <v>6601911</v>
      </c>
      <c r="D64" s="85"/>
      <c r="E64" s="85">
        <v>121041784644</v>
      </c>
      <c r="F64" s="85"/>
      <c r="G64" s="85">
        <v>228445137404.63501</v>
      </c>
      <c r="H64" s="85"/>
      <c r="I64" s="65">
        <v>0</v>
      </c>
      <c r="J64" s="65">
        <v>0</v>
      </c>
      <c r="K64" s="85"/>
      <c r="L64" s="85">
        <v>-35883</v>
      </c>
      <c r="M64" s="85">
        <v>1214932751</v>
      </c>
      <c r="N64" s="85"/>
      <c r="O64" s="85">
        <v>6566028</v>
      </c>
      <c r="P64" s="85"/>
      <c r="Q64" s="85">
        <v>39180</v>
      </c>
      <c r="R64" s="85"/>
      <c r="S64" s="85">
        <v>120383892945</v>
      </c>
      <c r="T64" s="85"/>
      <c r="U64" s="85">
        <v>255726298026.612</v>
      </c>
      <c r="V64" s="85"/>
      <c r="W64" s="84">
        <v>5.7007367797977989E-3</v>
      </c>
    </row>
    <row r="65" spans="1:23" s="59" customFormat="1" ht="20.25" customHeight="1" x14ac:dyDescent="0.45">
      <c r="A65" s="61" t="s">
        <v>129</v>
      </c>
      <c r="B65" s="60"/>
      <c r="C65" s="85">
        <v>6206072</v>
      </c>
      <c r="D65" s="85"/>
      <c r="E65" s="85">
        <v>74724659066</v>
      </c>
      <c r="F65" s="85"/>
      <c r="G65" s="85">
        <v>183532089680.10001</v>
      </c>
      <c r="H65" s="85"/>
      <c r="I65" s="65">
        <v>0</v>
      </c>
      <c r="J65" s="65">
        <v>0</v>
      </c>
      <c r="K65" s="85"/>
      <c r="L65" s="85">
        <v>-78192</v>
      </c>
      <c r="M65" s="85">
        <v>2333736942</v>
      </c>
      <c r="N65" s="85"/>
      <c r="O65" s="85">
        <v>6127880</v>
      </c>
      <c r="P65" s="85"/>
      <c r="Q65" s="85">
        <v>32520</v>
      </c>
      <c r="R65" s="85"/>
      <c r="S65" s="85">
        <v>73783182632</v>
      </c>
      <c r="T65" s="85"/>
      <c r="U65" s="85">
        <v>198092949587.28</v>
      </c>
      <c r="V65" s="85"/>
      <c r="W65" s="84">
        <v>4.4159547619671124E-3</v>
      </c>
    </row>
    <row r="66" spans="1:23" s="59" customFormat="1" ht="20.25" customHeight="1" x14ac:dyDescent="0.45">
      <c r="A66" s="61" t="s">
        <v>130</v>
      </c>
      <c r="B66" s="60"/>
      <c r="C66" s="85">
        <v>3083596</v>
      </c>
      <c r="D66" s="85"/>
      <c r="E66" s="85">
        <v>83539587535</v>
      </c>
      <c r="F66" s="85"/>
      <c r="G66" s="85">
        <v>172849368768.28201</v>
      </c>
      <c r="H66" s="85"/>
      <c r="I66" s="65">
        <v>0</v>
      </c>
      <c r="J66" s="65">
        <v>0</v>
      </c>
      <c r="K66" s="65">
        <v>0</v>
      </c>
      <c r="L66" s="65">
        <v>0</v>
      </c>
      <c r="M66" s="65">
        <v>0</v>
      </c>
      <c r="N66" s="85"/>
      <c r="O66" s="85">
        <v>3083596</v>
      </c>
      <c r="P66" s="85"/>
      <c r="Q66" s="85">
        <v>67040</v>
      </c>
      <c r="R66" s="85"/>
      <c r="S66" s="85">
        <v>83539587535</v>
      </c>
      <c r="T66" s="85"/>
      <c r="U66" s="85">
        <v>205494266398.75201</v>
      </c>
      <c r="V66" s="85"/>
      <c r="W66" s="84">
        <v>4.5809474095426213E-3</v>
      </c>
    </row>
    <row r="67" spans="1:23" s="59" customFormat="1" ht="20.25" customHeight="1" x14ac:dyDescent="0.45">
      <c r="A67" s="61" t="s">
        <v>131</v>
      </c>
      <c r="B67" s="60"/>
      <c r="C67" s="85">
        <v>11741531</v>
      </c>
      <c r="D67" s="85"/>
      <c r="E67" s="85">
        <v>132866986914</v>
      </c>
      <c r="F67" s="85"/>
      <c r="G67" s="85">
        <v>305564291554.599</v>
      </c>
      <c r="H67" s="85"/>
      <c r="I67" s="65">
        <v>0</v>
      </c>
      <c r="J67" s="65">
        <v>0</v>
      </c>
      <c r="K67" s="85"/>
      <c r="L67" s="85">
        <v>-400000</v>
      </c>
      <c r="M67" s="85">
        <v>10583650394</v>
      </c>
      <c r="N67" s="85"/>
      <c r="O67" s="85">
        <v>11341531</v>
      </c>
      <c r="P67" s="85"/>
      <c r="Q67" s="85">
        <v>31730</v>
      </c>
      <c r="R67" s="85"/>
      <c r="S67" s="85">
        <v>128340592973</v>
      </c>
      <c r="T67" s="85"/>
      <c r="U67" s="85">
        <v>357725571297.151</v>
      </c>
      <c r="V67" s="85"/>
      <c r="W67" s="84">
        <v>7.9745389391107126E-3</v>
      </c>
    </row>
    <row r="68" spans="1:23" s="59" customFormat="1" ht="20.25" customHeight="1" x14ac:dyDescent="0.45">
      <c r="A68" s="61" t="s">
        <v>132</v>
      </c>
      <c r="B68" s="60"/>
      <c r="C68" s="85">
        <v>10348616</v>
      </c>
      <c r="D68" s="85"/>
      <c r="E68" s="85">
        <v>192974495236</v>
      </c>
      <c r="F68" s="85"/>
      <c r="G68" s="85">
        <v>652712798073.06006</v>
      </c>
      <c r="H68" s="85"/>
      <c r="I68" s="65">
        <v>0</v>
      </c>
      <c r="J68" s="65">
        <v>0</v>
      </c>
      <c r="K68" s="85"/>
      <c r="L68" s="65">
        <v>0</v>
      </c>
      <c r="M68" s="65">
        <v>0</v>
      </c>
      <c r="N68" s="85"/>
      <c r="O68" s="85">
        <v>10348616</v>
      </c>
      <c r="P68" s="85"/>
      <c r="Q68" s="85">
        <v>65450</v>
      </c>
      <c r="R68" s="85"/>
      <c r="S68" s="85">
        <v>192974495236</v>
      </c>
      <c r="T68" s="85"/>
      <c r="U68" s="85">
        <v>673286881542.66003</v>
      </c>
      <c r="V68" s="85"/>
      <c r="W68" s="84">
        <v>1.5009137967367683E-2</v>
      </c>
    </row>
    <row r="69" spans="1:23" s="59" customFormat="1" ht="20.25" customHeight="1" x14ac:dyDescent="0.45">
      <c r="A69" s="61" t="s">
        <v>133</v>
      </c>
      <c r="B69" s="60"/>
      <c r="C69" s="85">
        <v>119643414</v>
      </c>
      <c r="D69" s="85"/>
      <c r="E69" s="85">
        <v>152108726568</v>
      </c>
      <c r="F69" s="85"/>
      <c r="G69" s="85">
        <v>151399844929.16901</v>
      </c>
      <c r="H69" s="85"/>
      <c r="I69" s="65">
        <v>0</v>
      </c>
      <c r="J69" s="65">
        <v>0</v>
      </c>
      <c r="K69" s="85"/>
      <c r="L69" s="65">
        <v>0</v>
      </c>
      <c r="M69" s="65">
        <v>0</v>
      </c>
      <c r="N69" s="85"/>
      <c r="O69" s="85">
        <v>119643414</v>
      </c>
      <c r="P69" s="85"/>
      <c r="Q69" s="85">
        <v>1515</v>
      </c>
      <c r="R69" s="85"/>
      <c r="S69" s="85">
        <v>152108726568</v>
      </c>
      <c r="T69" s="85"/>
      <c r="U69" s="85">
        <v>180181276565.35001</v>
      </c>
      <c r="V69" s="85"/>
      <c r="W69" s="84">
        <v>4.0166617132201187E-3</v>
      </c>
    </row>
    <row r="70" spans="1:23" s="59" customFormat="1" ht="20.25" customHeight="1" x14ac:dyDescent="0.45">
      <c r="A70" s="61" t="s">
        <v>134</v>
      </c>
      <c r="B70" s="60"/>
      <c r="C70" s="85">
        <v>44861843</v>
      </c>
      <c r="D70" s="85"/>
      <c r="E70" s="85">
        <v>363083666190</v>
      </c>
      <c r="F70" s="85"/>
      <c r="G70" s="85">
        <v>750978369175.08606</v>
      </c>
      <c r="H70" s="85"/>
      <c r="I70" s="65">
        <v>0</v>
      </c>
      <c r="J70" s="65">
        <v>0</v>
      </c>
      <c r="K70" s="85"/>
      <c r="L70" s="85">
        <v>-152999</v>
      </c>
      <c r="M70" s="85">
        <v>2617160746</v>
      </c>
      <c r="N70" s="85"/>
      <c r="O70" s="85">
        <v>44708844</v>
      </c>
      <c r="P70" s="85"/>
      <c r="Q70" s="85">
        <v>16790</v>
      </c>
      <c r="R70" s="85"/>
      <c r="S70" s="85">
        <v>361845388085</v>
      </c>
      <c r="T70" s="85"/>
      <c r="U70" s="85">
        <v>746195054889.97803</v>
      </c>
      <c r="V70" s="85"/>
      <c r="W70" s="84">
        <v>1.663443152753832E-2</v>
      </c>
    </row>
    <row r="71" spans="1:23" s="59" customFormat="1" ht="20.25" customHeight="1" x14ac:dyDescent="0.45">
      <c r="A71" s="61" t="s">
        <v>135</v>
      </c>
      <c r="B71" s="60"/>
      <c r="C71" s="85">
        <v>59638785</v>
      </c>
      <c r="D71" s="85"/>
      <c r="E71" s="85">
        <v>251856537166</v>
      </c>
      <c r="F71" s="85"/>
      <c r="G71" s="85">
        <v>217749890424.035</v>
      </c>
      <c r="H71" s="85"/>
      <c r="I71" s="65">
        <v>0</v>
      </c>
      <c r="J71" s="65">
        <v>0</v>
      </c>
      <c r="K71" s="85"/>
      <c r="L71" s="65">
        <v>0</v>
      </c>
      <c r="M71" s="65">
        <v>0</v>
      </c>
      <c r="N71" s="85"/>
      <c r="O71" s="85">
        <v>59638785</v>
      </c>
      <c r="P71" s="85"/>
      <c r="Q71" s="85">
        <v>4044</v>
      </c>
      <c r="R71" s="85"/>
      <c r="S71" s="85">
        <v>251856537166</v>
      </c>
      <c r="T71" s="85"/>
      <c r="U71" s="85">
        <v>239744230023.08701</v>
      </c>
      <c r="V71" s="85"/>
      <c r="W71" s="84">
        <v>5.344459136129554E-3</v>
      </c>
    </row>
    <row r="72" spans="1:23" s="59" customFormat="1" ht="20.25" customHeight="1" x14ac:dyDescent="0.45">
      <c r="A72" s="61" t="s">
        <v>136</v>
      </c>
      <c r="B72" s="60"/>
      <c r="C72" s="85">
        <v>119221</v>
      </c>
      <c r="D72" s="85"/>
      <c r="E72" s="85">
        <v>399999586299</v>
      </c>
      <c r="F72" s="85"/>
      <c r="G72" s="85">
        <v>691693208113.67798</v>
      </c>
      <c r="H72" s="85"/>
      <c r="I72" s="65">
        <v>0</v>
      </c>
      <c r="J72" s="65">
        <v>0</v>
      </c>
      <c r="K72" s="85"/>
      <c r="L72" s="65">
        <v>0</v>
      </c>
      <c r="M72" s="65">
        <v>0</v>
      </c>
      <c r="N72" s="85"/>
      <c r="O72" s="85">
        <v>119221</v>
      </c>
      <c r="P72" s="85"/>
      <c r="Q72" s="85">
        <v>6065096</v>
      </c>
      <c r="R72" s="85"/>
      <c r="S72" s="85">
        <v>399999586299</v>
      </c>
      <c r="T72" s="85"/>
      <c r="U72" s="85">
        <v>721351401871.48206</v>
      </c>
      <c r="V72" s="85"/>
      <c r="W72" s="84">
        <v>1.6080608445594918E-2</v>
      </c>
    </row>
    <row r="73" spans="1:23" s="59" customFormat="1" ht="20.25" customHeight="1" x14ac:dyDescent="0.45">
      <c r="A73" s="61" t="s">
        <v>137</v>
      </c>
      <c r="B73" s="60"/>
      <c r="C73" s="85">
        <v>7841567</v>
      </c>
      <c r="D73" s="85"/>
      <c r="E73" s="85">
        <v>42608421427</v>
      </c>
      <c r="F73" s="85"/>
      <c r="G73" s="85">
        <v>38413314885.052803</v>
      </c>
      <c r="H73" s="85"/>
      <c r="I73" s="65">
        <v>0</v>
      </c>
      <c r="J73" s="65">
        <v>0</v>
      </c>
      <c r="K73" s="85"/>
      <c r="L73" s="65">
        <v>0</v>
      </c>
      <c r="M73" s="65">
        <v>0</v>
      </c>
      <c r="N73" s="85"/>
      <c r="O73" s="85">
        <v>7841567</v>
      </c>
      <c r="P73" s="85"/>
      <c r="Q73" s="85">
        <v>4586</v>
      </c>
      <c r="R73" s="85"/>
      <c r="S73" s="85">
        <v>42608421427</v>
      </c>
      <c r="T73" s="85"/>
      <c r="U73" s="85">
        <v>35747455775.741096</v>
      </c>
      <c r="V73" s="85"/>
      <c r="W73" s="84">
        <v>7.9689432607261837E-4</v>
      </c>
    </row>
    <row r="74" spans="1:23" s="59" customFormat="1" ht="20.25" customHeight="1" x14ac:dyDescent="0.45">
      <c r="A74" s="61" t="s">
        <v>138</v>
      </c>
      <c r="B74" s="60"/>
      <c r="C74" s="85">
        <v>89707193</v>
      </c>
      <c r="D74" s="85"/>
      <c r="E74" s="85">
        <v>305725708135</v>
      </c>
      <c r="F74" s="85"/>
      <c r="G74" s="85">
        <v>203315432259.76199</v>
      </c>
      <c r="H74" s="85"/>
      <c r="I74" s="65">
        <v>0</v>
      </c>
      <c r="J74" s="65">
        <v>0</v>
      </c>
      <c r="K74" s="85"/>
      <c r="L74" s="65">
        <v>0</v>
      </c>
      <c r="M74" s="65">
        <v>0</v>
      </c>
      <c r="N74" s="85"/>
      <c r="O74" s="85">
        <v>89707193</v>
      </c>
      <c r="P74" s="85"/>
      <c r="Q74" s="85">
        <v>2387</v>
      </c>
      <c r="R74" s="85"/>
      <c r="S74" s="85">
        <v>305725708135</v>
      </c>
      <c r="T74" s="85"/>
      <c r="U74" s="85">
        <v>212856989826.33899</v>
      </c>
      <c r="V74" s="85"/>
      <c r="W74" s="84">
        <v>4.7450797204039623E-3</v>
      </c>
    </row>
    <row r="75" spans="1:23" s="59" customFormat="1" ht="20.25" customHeight="1" x14ac:dyDescent="0.45">
      <c r="A75" s="61" t="s">
        <v>139</v>
      </c>
      <c r="B75" s="60"/>
      <c r="C75" s="85">
        <v>21000000</v>
      </c>
      <c r="D75" s="85"/>
      <c r="E75" s="85">
        <v>101619000000</v>
      </c>
      <c r="F75" s="85"/>
      <c r="G75" s="85">
        <v>71559671400</v>
      </c>
      <c r="H75" s="85"/>
      <c r="I75" s="65">
        <v>0</v>
      </c>
      <c r="J75" s="65">
        <v>0</v>
      </c>
      <c r="K75" s="85"/>
      <c r="L75" s="65">
        <v>0</v>
      </c>
      <c r="M75" s="65">
        <v>0</v>
      </c>
      <c r="N75" s="85"/>
      <c r="O75" s="85">
        <v>21000000</v>
      </c>
      <c r="P75" s="85"/>
      <c r="Q75" s="85">
        <v>3890</v>
      </c>
      <c r="R75" s="85"/>
      <c r="S75" s="85">
        <v>101619000000</v>
      </c>
      <c r="T75" s="85"/>
      <c r="U75" s="85">
        <v>81203944500</v>
      </c>
      <c r="V75" s="85"/>
      <c r="W75" s="84">
        <v>1.8102256852270838E-3</v>
      </c>
    </row>
    <row r="76" spans="1:23" s="59" customFormat="1" ht="20.25" customHeight="1" x14ac:dyDescent="0.45">
      <c r="A76" s="61" t="s">
        <v>140</v>
      </c>
      <c r="B76" s="60"/>
      <c r="C76" s="85">
        <v>4638077</v>
      </c>
      <c r="D76" s="85"/>
      <c r="E76" s="85">
        <v>73236586758</v>
      </c>
      <c r="F76" s="85"/>
      <c r="G76" s="85">
        <v>91103093530.955994</v>
      </c>
      <c r="H76" s="85"/>
      <c r="I76" s="65">
        <v>0</v>
      </c>
      <c r="J76" s="65">
        <v>0</v>
      </c>
      <c r="K76" s="85"/>
      <c r="L76" s="85">
        <v>-360023</v>
      </c>
      <c r="M76" s="85">
        <v>7510303484</v>
      </c>
      <c r="N76" s="85"/>
      <c r="O76" s="85">
        <v>4278054</v>
      </c>
      <c r="P76" s="85"/>
      <c r="Q76" s="85">
        <v>21840</v>
      </c>
      <c r="R76" s="85"/>
      <c r="S76" s="85">
        <v>67551718724</v>
      </c>
      <c r="T76" s="85"/>
      <c r="U76" s="85">
        <v>92876774798.807999</v>
      </c>
      <c r="V76" s="85"/>
      <c r="W76" s="84">
        <v>2.0704403503681249E-3</v>
      </c>
    </row>
    <row r="77" spans="1:23" s="59" customFormat="1" ht="20.25" customHeight="1" x14ac:dyDescent="0.45">
      <c r="A77" s="61" t="s">
        <v>141</v>
      </c>
      <c r="B77" s="60"/>
      <c r="C77" s="85">
        <v>62370972</v>
      </c>
      <c r="D77" s="85"/>
      <c r="E77" s="85">
        <v>157402809997</v>
      </c>
      <c r="F77" s="85"/>
      <c r="G77" s="85">
        <v>72725841312.571793</v>
      </c>
      <c r="H77" s="85"/>
      <c r="I77" s="65">
        <v>0</v>
      </c>
      <c r="J77" s="65">
        <v>0</v>
      </c>
      <c r="K77" s="85"/>
      <c r="L77" s="65">
        <v>0</v>
      </c>
      <c r="M77" s="65">
        <v>0</v>
      </c>
      <c r="N77" s="85"/>
      <c r="O77" s="85">
        <v>62370972</v>
      </c>
      <c r="P77" s="85"/>
      <c r="Q77" s="85">
        <v>1202</v>
      </c>
      <c r="R77" s="85"/>
      <c r="S77" s="85">
        <v>157402809997</v>
      </c>
      <c r="T77" s="85"/>
      <c r="U77" s="85">
        <v>74523837389.353195</v>
      </c>
      <c r="V77" s="85"/>
      <c r="W77" s="84">
        <v>1.6613104872497131E-3</v>
      </c>
    </row>
    <row r="78" spans="1:23" s="59" customFormat="1" ht="20.25" customHeight="1" x14ac:dyDescent="0.45">
      <c r="A78" s="61" t="s">
        <v>142</v>
      </c>
      <c r="B78" s="60"/>
      <c r="C78" s="85">
        <v>3378654</v>
      </c>
      <c r="D78" s="85"/>
      <c r="E78" s="85">
        <v>16059297384</v>
      </c>
      <c r="F78" s="85"/>
      <c r="G78" s="85">
        <v>10398073922.9352</v>
      </c>
      <c r="H78" s="85"/>
      <c r="I78" s="65">
        <v>0</v>
      </c>
      <c r="J78" s="65">
        <v>0</v>
      </c>
      <c r="K78" s="85"/>
      <c r="L78" s="65">
        <v>0</v>
      </c>
      <c r="M78" s="65">
        <v>0</v>
      </c>
      <c r="N78" s="85"/>
      <c r="O78" s="85">
        <v>3378654</v>
      </c>
      <c r="P78" s="85"/>
      <c r="Q78" s="85">
        <v>3551</v>
      </c>
      <c r="R78" s="85"/>
      <c r="S78" s="85">
        <v>16059297384</v>
      </c>
      <c r="T78" s="85"/>
      <c r="U78" s="85">
        <v>11926214631.8937</v>
      </c>
      <c r="V78" s="85"/>
      <c r="W78" s="84">
        <v>2.6586319404945958E-4</v>
      </c>
    </row>
    <row r="79" spans="1:23" s="59" customFormat="1" ht="20.25" customHeight="1" x14ac:dyDescent="0.45">
      <c r="A79" s="61" t="s">
        <v>143</v>
      </c>
      <c r="B79" s="60"/>
      <c r="C79" s="85">
        <v>34816428</v>
      </c>
      <c r="D79" s="85"/>
      <c r="E79" s="85">
        <v>187075331592</v>
      </c>
      <c r="F79" s="85"/>
      <c r="G79" s="85">
        <v>355091112799.88397</v>
      </c>
      <c r="H79" s="85"/>
      <c r="I79" s="65">
        <v>0</v>
      </c>
      <c r="J79" s="65">
        <v>0</v>
      </c>
      <c r="K79" s="85"/>
      <c r="L79" s="65">
        <v>0</v>
      </c>
      <c r="M79" s="65">
        <v>0</v>
      </c>
      <c r="N79" s="85"/>
      <c r="O79" s="85">
        <v>34816428</v>
      </c>
      <c r="P79" s="85"/>
      <c r="Q79" s="85">
        <v>12370</v>
      </c>
      <c r="R79" s="85"/>
      <c r="S79" s="85">
        <v>187075331592</v>
      </c>
      <c r="T79" s="85"/>
      <c r="U79" s="85">
        <v>428116673034.55798</v>
      </c>
      <c r="V79" s="85"/>
      <c r="W79" s="84">
        <v>9.5437210910502279E-3</v>
      </c>
    </row>
    <row r="80" spans="1:23" s="59" customFormat="1" ht="20.25" customHeight="1" x14ac:dyDescent="0.45">
      <c r="A80" s="61" t="s">
        <v>144</v>
      </c>
      <c r="B80" s="60"/>
      <c r="C80" s="85">
        <v>1721275</v>
      </c>
      <c r="D80" s="85"/>
      <c r="E80" s="85">
        <v>29774613377</v>
      </c>
      <c r="F80" s="85"/>
      <c r="G80" s="85">
        <v>22294765381.162498</v>
      </c>
      <c r="H80" s="85"/>
      <c r="I80" s="65">
        <v>0</v>
      </c>
      <c r="J80" s="65">
        <v>0</v>
      </c>
      <c r="K80" s="85"/>
      <c r="L80" s="65">
        <v>0</v>
      </c>
      <c r="M80" s="65">
        <v>0</v>
      </c>
      <c r="N80" s="85"/>
      <c r="O80" s="85">
        <v>1721275</v>
      </c>
      <c r="P80" s="85"/>
      <c r="Q80" s="85">
        <v>13660</v>
      </c>
      <c r="R80" s="85"/>
      <c r="S80" s="85">
        <v>29774613377</v>
      </c>
      <c r="T80" s="85"/>
      <c r="U80" s="85">
        <v>23372716431.825001</v>
      </c>
      <c r="V80" s="85"/>
      <c r="W80" s="84">
        <v>5.2103246805232145E-4</v>
      </c>
    </row>
    <row r="81" spans="1:23" s="59" customFormat="1" ht="20.25" customHeight="1" x14ac:dyDescent="0.45">
      <c r="A81" s="61" t="s">
        <v>145</v>
      </c>
      <c r="B81" s="60"/>
      <c r="C81" s="85">
        <v>20909376</v>
      </c>
      <c r="D81" s="85"/>
      <c r="E81" s="85">
        <v>99818763621</v>
      </c>
      <c r="F81" s="85"/>
      <c r="G81" s="85">
        <v>78733448226.086395</v>
      </c>
      <c r="H81" s="85"/>
      <c r="I81" s="65">
        <v>0</v>
      </c>
      <c r="J81" s="65">
        <v>0</v>
      </c>
      <c r="K81" s="85"/>
      <c r="L81" s="65">
        <v>0</v>
      </c>
      <c r="M81" s="65">
        <v>0</v>
      </c>
      <c r="N81" s="85"/>
      <c r="O81" s="85">
        <v>20909376</v>
      </c>
      <c r="P81" s="85"/>
      <c r="Q81" s="85">
        <v>3961</v>
      </c>
      <c r="R81" s="85"/>
      <c r="S81" s="85">
        <v>99818763621</v>
      </c>
      <c r="T81" s="85"/>
      <c r="U81" s="85">
        <v>82329247207.900803</v>
      </c>
      <c r="V81" s="85"/>
      <c r="W81" s="84">
        <v>1.8353113122620811E-3</v>
      </c>
    </row>
    <row r="82" spans="1:23" s="59" customFormat="1" ht="20.25" customHeight="1" x14ac:dyDescent="0.45">
      <c r="A82" s="61" t="s">
        <v>146</v>
      </c>
      <c r="B82" s="60"/>
      <c r="C82" s="85">
        <v>312399418</v>
      </c>
      <c r="D82" s="85"/>
      <c r="E82" s="85">
        <v>553789908073</v>
      </c>
      <c r="F82" s="85"/>
      <c r="G82" s="85">
        <v>725733479098.797</v>
      </c>
      <c r="H82" s="85"/>
      <c r="I82" s="65">
        <v>0</v>
      </c>
      <c r="J82" s="65">
        <v>0</v>
      </c>
      <c r="K82" s="85"/>
      <c r="L82" s="85">
        <v>-1399418</v>
      </c>
      <c r="M82" s="85">
        <v>3362268134</v>
      </c>
      <c r="N82" s="85"/>
      <c r="O82" s="85">
        <v>311000000</v>
      </c>
      <c r="P82" s="85"/>
      <c r="Q82" s="85">
        <v>2519</v>
      </c>
      <c r="R82" s="85"/>
      <c r="S82" s="85">
        <v>551309162204</v>
      </c>
      <c r="T82" s="85"/>
      <c r="U82" s="85">
        <v>778747716450</v>
      </c>
      <c r="V82" s="85"/>
      <c r="W82" s="84">
        <v>1.73601064247529E-2</v>
      </c>
    </row>
    <row r="83" spans="1:23" s="59" customFormat="1" ht="20.25" customHeight="1" x14ac:dyDescent="0.45">
      <c r="A83" s="61" t="s">
        <v>147</v>
      </c>
      <c r="B83" s="60"/>
      <c r="C83" s="85">
        <v>235941759</v>
      </c>
      <c r="D83" s="85"/>
      <c r="E83" s="85">
        <v>443565955335</v>
      </c>
      <c r="F83" s="85"/>
      <c r="G83" s="85">
        <v>737856250809.80701</v>
      </c>
      <c r="H83" s="85"/>
      <c r="I83" s="85">
        <v>8807227</v>
      </c>
      <c r="J83" s="85">
        <v>28915107484</v>
      </c>
      <c r="K83" s="85"/>
      <c r="L83" s="65">
        <v>0</v>
      </c>
      <c r="M83" s="65">
        <v>0</v>
      </c>
      <c r="N83" s="85"/>
      <c r="O83" s="85">
        <v>244748986</v>
      </c>
      <c r="P83" s="85"/>
      <c r="Q83" s="85">
        <v>3612</v>
      </c>
      <c r="R83" s="85"/>
      <c r="S83" s="85">
        <v>472481062819</v>
      </c>
      <c r="T83" s="85"/>
      <c r="U83" s="85">
        <v>878773339074.28003</v>
      </c>
      <c r="V83" s="85"/>
      <c r="W83" s="84">
        <v>1.9589911299013694E-2</v>
      </c>
    </row>
    <row r="84" spans="1:23" s="59" customFormat="1" ht="20.25" customHeight="1" x14ac:dyDescent="0.45">
      <c r="A84" s="61" t="s">
        <v>148</v>
      </c>
      <c r="B84" s="60"/>
      <c r="C84" s="85">
        <v>631184291</v>
      </c>
      <c r="D84" s="85"/>
      <c r="E84" s="85">
        <v>1181603720747</v>
      </c>
      <c r="F84" s="85"/>
      <c r="G84" s="85">
        <v>2414973237459.4502</v>
      </c>
      <c r="H84" s="85"/>
      <c r="I84" s="65">
        <v>0</v>
      </c>
      <c r="J84" s="65">
        <v>0</v>
      </c>
      <c r="K84" s="85"/>
      <c r="L84" s="65">
        <v>0</v>
      </c>
      <c r="M84" s="65">
        <v>0</v>
      </c>
      <c r="N84" s="85"/>
      <c r="O84" s="85">
        <v>631184291</v>
      </c>
      <c r="P84" s="85"/>
      <c r="Q84" s="85">
        <v>4674</v>
      </c>
      <c r="R84" s="85"/>
      <c r="S84" s="85">
        <v>1181603720747</v>
      </c>
      <c r="T84" s="85"/>
      <c r="U84" s="85">
        <v>2932601951646</v>
      </c>
      <c r="V84" s="85"/>
      <c r="W84" s="84">
        <v>6.5374550584998539E-2</v>
      </c>
    </row>
    <row r="85" spans="1:23" s="59" customFormat="1" ht="20.25" customHeight="1" x14ac:dyDescent="0.45">
      <c r="A85" s="61" t="s">
        <v>149</v>
      </c>
      <c r="B85" s="60"/>
      <c r="C85" s="85">
        <v>24204616</v>
      </c>
      <c r="D85" s="85"/>
      <c r="E85" s="85">
        <v>134542824910</v>
      </c>
      <c r="F85" s="85"/>
      <c r="G85" s="85">
        <v>162649646095.24799</v>
      </c>
      <c r="H85" s="85"/>
      <c r="I85" s="65">
        <v>0</v>
      </c>
      <c r="J85" s="65">
        <v>0</v>
      </c>
      <c r="K85" s="85"/>
      <c r="L85" s="65">
        <v>0</v>
      </c>
      <c r="M85" s="65">
        <v>0</v>
      </c>
      <c r="N85" s="85"/>
      <c r="O85" s="85">
        <v>24204616</v>
      </c>
      <c r="P85" s="85"/>
      <c r="Q85" s="85">
        <v>7060</v>
      </c>
      <c r="R85" s="85"/>
      <c r="S85" s="85">
        <v>134542824910</v>
      </c>
      <c r="T85" s="85"/>
      <c r="U85" s="85">
        <v>169867825655.68799</v>
      </c>
      <c r="V85" s="85"/>
      <c r="W85" s="84">
        <v>3.7867507913436718E-3</v>
      </c>
    </row>
    <row r="86" spans="1:23" s="59" customFormat="1" ht="20.25" customHeight="1" x14ac:dyDescent="0.45">
      <c r="A86" s="61" t="s">
        <v>150</v>
      </c>
      <c r="B86" s="60"/>
      <c r="C86" s="85">
        <v>251822218</v>
      </c>
      <c r="D86" s="85"/>
      <c r="E86" s="85">
        <v>762547415012</v>
      </c>
      <c r="F86" s="85"/>
      <c r="G86" s="85">
        <v>658351793361.62695</v>
      </c>
      <c r="H86" s="85"/>
      <c r="I86" s="85">
        <v>6000000</v>
      </c>
      <c r="J86" s="85">
        <v>16311122598</v>
      </c>
      <c r="K86" s="85"/>
      <c r="L86" s="65">
        <v>0</v>
      </c>
      <c r="M86" s="65">
        <v>0</v>
      </c>
      <c r="N86" s="85"/>
      <c r="O86" s="85">
        <v>257822218</v>
      </c>
      <c r="P86" s="85"/>
      <c r="Q86" s="85">
        <v>2970</v>
      </c>
      <c r="R86" s="85"/>
      <c r="S86" s="85">
        <v>778858537610</v>
      </c>
      <c r="T86" s="85"/>
      <c r="U86" s="85">
        <v>761175882134.61304</v>
      </c>
      <c r="V86" s="85"/>
      <c r="W86" s="84">
        <v>1.6968389174930532E-2</v>
      </c>
    </row>
    <row r="87" spans="1:23" s="59" customFormat="1" ht="20.25" customHeight="1" x14ac:dyDescent="0.45">
      <c r="A87" s="61" t="s">
        <v>151</v>
      </c>
      <c r="B87" s="60"/>
      <c r="C87" s="85">
        <v>43712921</v>
      </c>
      <c r="D87" s="85"/>
      <c r="E87" s="85">
        <v>66885440060</v>
      </c>
      <c r="F87" s="85"/>
      <c r="G87" s="85">
        <v>70871564294.801498</v>
      </c>
      <c r="H87" s="85"/>
      <c r="I87" s="85">
        <v>9203900</v>
      </c>
      <c r="J87" s="65">
        <v>0</v>
      </c>
      <c r="K87" s="85"/>
      <c r="L87" s="65">
        <v>0</v>
      </c>
      <c r="M87" s="65">
        <v>0</v>
      </c>
      <c r="N87" s="85"/>
      <c r="O87" s="85">
        <v>52916821</v>
      </c>
      <c r="P87" s="85"/>
      <c r="Q87" s="85">
        <v>1491</v>
      </c>
      <c r="R87" s="85"/>
      <c r="S87" s="85">
        <v>66885440060</v>
      </c>
      <c r="T87" s="85"/>
      <c r="U87" s="85">
        <v>78429531179.3396</v>
      </c>
      <c r="V87" s="85"/>
      <c r="W87" s="84">
        <v>1.7483775288915794E-3</v>
      </c>
    </row>
    <row r="88" spans="1:23" s="59" customFormat="1" ht="20.25" customHeight="1" x14ac:dyDescent="0.45">
      <c r="A88" s="61" t="s">
        <v>152</v>
      </c>
      <c r="B88" s="60"/>
      <c r="C88" s="85">
        <v>46620406</v>
      </c>
      <c r="D88" s="85"/>
      <c r="E88" s="85">
        <v>1615405732099</v>
      </c>
      <c r="F88" s="85"/>
      <c r="G88" s="85">
        <v>1679470848535.03</v>
      </c>
      <c r="H88" s="85"/>
      <c r="I88" s="65">
        <v>0</v>
      </c>
      <c r="J88" s="65">
        <v>0</v>
      </c>
      <c r="K88" s="85"/>
      <c r="L88" s="85">
        <v>-200000</v>
      </c>
      <c r="M88" s="85">
        <v>7449410723</v>
      </c>
      <c r="N88" s="85"/>
      <c r="O88" s="85">
        <v>46420406</v>
      </c>
      <c r="P88" s="85"/>
      <c r="Q88" s="85">
        <v>43940</v>
      </c>
      <c r="R88" s="85"/>
      <c r="S88" s="85">
        <v>1608475694930</v>
      </c>
      <c r="T88" s="85"/>
      <c r="U88" s="85">
        <v>2027576349434.1399</v>
      </c>
      <c r="V88" s="85"/>
      <c r="W88" s="84">
        <v>4.5199414992761158E-2</v>
      </c>
    </row>
    <row r="89" spans="1:23" s="59" customFormat="1" ht="20.25" customHeight="1" x14ac:dyDescent="0.45">
      <c r="A89" s="61" t="s">
        <v>153</v>
      </c>
      <c r="B89" s="60"/>
      <c r="C89" s="85">
        <v>38033483</v>
      </c>
      <c r="D89" s="85"/>
      <c r="E89" s="85">
        <v>288689014588</v>
      </c>
      <c r="F89" s="85"/>
      <c r="G89" s="85">
        <v>300567111020.39301</v>
      </c>
      <c r="H89" s="85"/>
      <c r="I89" s="65">
        <v>0</v>
      </c>
      <c r="J89" s="65">
        <v>0</v>
      </c>
      <c r="K89" s="85"/>
      <c r="L89" s="85">
        <v>-1233483</v>
      </c>
      <c r="M89" s="85">
        <v>10414126255</v>
      </c>
      <c r="N89" s="85"/>
      <c r="O89" s="85">
        <v>36800000</v>
      </c>
      <c r="P89" s="85"/>
      <c r="Q89" s="85">
        <v>9430</v>
      </c>
      <c r="R89" s="85"/>
      <c r="S89" s="85">
        <v>279326396080</v>
      </c>
      <c r="T89" s="85"/>
      <c r="U89" s="85">
        <v>344959207200</v>
      </c>
      <c r="V89" s="85"/>
      <c r="W89" s="84">
        <v>7.6899468501682401E-3</v>
      </c>
    </row>
    <row r="90" spans="1:23" s="59" customFormat="1" ht="20.25" customHeight="1" x14ac:dyDescent="0.45">
      <c r="A90" s="61" t="s">
        <v>154</v>
      </c>
      <c r="B90" s="60"/>
      <c r="C90" s="85">
        <v>150945796</v>
      </c>
      <c r="D90" s="85"/>
      <c r="E90" s="85">
        <v>758283116645</v>
      </c>
      <c r="F90" s="85"/>
      <c r="G90" s="85">
        <v>1056335586337.15</v>
      </c>
      <c r="H90" s="85"/>
      <c r="I90" s="65">
        <v>0</v>
      </c>
      <c r="J90" s="65">
        <v>0</v>
      </c>
      <c r="K90" s="85"/>
      <c r="L90" s="65">
        <v>0</v>
      </c>
      <c r="M90" s="65">
        <v>0</v>
      </c>
      <c r="N90" s="85"/>
      <c r="O90" s="85">
        <v>150945796</v>
      </c>
      <c r="P90" s="85"/>
      <c r="Q90" s="85">
        <v>9080</v>
      </c>
      <c r="R90" s="85"/>
      <c r="S90" s="85">
        <v>758283116645</v>
      </c>
      <c r="T90" s="85"/>
      <c r="U90" s="85">
        <v>1362432830105.3</v>
      </c>
      <c r="V90" s="85"/>
      <c r="W90" s="84">
        <v>3.0371811599044205E-2</v>
      </c>
    </row>
    <row r="91" spans="1:23" s="59" customFormat="1" ht="20.25" customHeight="1" x14ac:dyDescent="0.45">
      <c r="A91" s="61" t="s">
        <v>155</v>
      </c>
      <c r="B91" s="60"/>
      <c r="C91" s="85">
        <v>32200000</v>
      </c>
      <c r="D91" s="85"/>
      <c r="E91" s="85">
        <v>348268593618</v>
      </c>
      <c r="F91" s="85"/>
      <c r="G91" s="85">
        <v>238782738600</v>
      </c>
      <c r="H91" s="85"/>
      <c r="I91" s="65">
        <v>0</v>
      </c>
      <c r="J91" s="65">
        <v>0</v>
      </c>
      <c r="K91" s="85"/>
      <c r="L91" s="65">
        <v>0</v>
      </c>
      <c r="M91" s="65">
        <v>0</v>
      </c>
      <c r="N91" s="85"/>
      <c r="O91" s="85">
        <v>32200000</v>
      </c>
      <c r="P91" s="85"/>
      <c r="Q91" s="85">
        <v>7960</v>
      </c>
      <c r="R91" s="85"/>
      <c r="S91" s="85">
        <v>348268593618</v>
      </c>
      <c r="T91" s="85"/>
      <c r="U91" s="85">
        <v>254786943600</v>
      </c>
      <c r="V91" s="85"/>
      <c r="W91" s="84">
        <v>5.6797963744879953E-3</v>
      </c>
    </row>
    <row r="92" spans="1:23" s="59" customFormat="1" ht="20.25" customHeight="1" x14ac:dyDescent="0.45">
      <c r="A92" s="61" t="s">
        <v>156</v>
      </c>
      <c r="B92" s="60"/>
      <c r="C92" s="85">
        <v>2439009</v>
      </c>
      <c r="D92" s="85"/>
      <c r="E92" s="85">
        <v>37058409246</v>
      </c>
      <c r="F92" s="85"/>
      <c r="G92" s="85">
        <v>33555037046.868</v>
      </c>
      <c r="H92" s="85"/>
      <c r="I92" s="65">
        <v>0</v>
      </c>
      <c r="J92" s="65">
        <v>0</v>
      </c>
      <c r="K92" s="85"/>
      <c r="L92" s="65">
        <v>0</v>
      </c>
      <c r="M92" s="65">
        <v>0</v>
      </c>
      <c r="N92" s="85"/>
      <c r="O92" s="85">
        <v>2439009</v>
      </c>
      <c r="P92" s="85"/>
      <c r="Q92" s="85">
        <v>16690</v>
      </c>
      <c r="R92" s="85"/>
      <c r="S92" s="85">
        <v>37058409246</v>
      </c>
      <c r="T92" s="85"/>
      <c r="U92" s="85">
        <v>40464853201.750504</v>
      </c>
      <c r="V92" s="85"/>
      <c r="W92" s="84">
        <v>9.0205613859991934E-4</v>
      </c>
    </row>
    <row r="93" spans="1:23" s="59" customFormat="1" ht="20.25" customHeight="1" x14ac:dyDescent="0.45">
      <c r="A93" s="61" t="s">
        <v>157</v>
      </c>
      <c r="B93" s="60"/>
      <c r="C93" s="85">
        <v>124021537</v>
      </c>
      <c r="D93" s="85"/>
      <c r="E93" s="85">
        <v>262313458904</v>
      </c>
      <c r="F93" s="85"/>
      <c r="G93" s="85">
        <v>371206946261.953</v>
      </c>
      <c r="H93" s="85"/>
      <c r="I93" s="85">
        <v>6800000</v>
      </c>
      <c r="J93" s="85">
        <v>20112647125</v>
      </c>
      <c r="K93" s="85"/>
      <c r="L93" s="65">
        <v>0</v>
      </c>
      <c r="M93" s="65">
        <v>0</v>
      </c>
      <c r="N93" s="85"/>
      <c r="O93" s="85">
        <v>130821537</v>
      </c>
      <c r="P93" s="85"/>
      <c r="Q93" s="85">
        <v>3071</v>
      </c>
      <c r="R93" s="85"/>
      <c r="S93" s="85">
        <v>282426106029</v>
      </c>
      <c r="T93" s="85"/>
      <c r="U93" s="85">
        <v>399362510133.24402</v>
      </c>
      <c r="V93" s="85"/>
      <c r="W93" s="84">
        <v>8.902723605501206E-3</v>
      </c>
    </row>
    <row r="94" spans="1:23" s="59" customFormat="1" ht="20.25" customHeight="1" x14ac:dyDescent="0.45">
      <c r="A94" s="61" t="s">
        <v>158</v>
      </c>
      <c r="B94" s="60"/>
      <c r="C94" s="85">
        <v>142721619</v>
      </c>
      <c r="D94" s="85"/>
      <c r="E94" s="85">
        <v>325226963704</v>
      </c>
      <c r="F94" s="85"/>
      <c r="G94" s="85">
        <v>817185170113.63196</v>
      </c>
      <c r="H94" s="85"/>
      <c r="I94" s="65">
        <v>0</v>
      </c>
      <c r="J94" s="65">
        <v>0</v>
      </c>
      <c r="K94" s="85"/>
      <c r="L94" s="85">
        <v>-2321349</v>
      </c>
      <c r="M94" s="85">
        <v>13777555036</v>
      </c>
      <c r="N94" s="85"/>
      <c r="O94" s="85">
        <v>140400270</v>
      </c>
      <c r="P94" s="85"/>
      <c r="Q94" s="85">
        <v>6520</v>
      </c>
      <c r="R94" s="85"/>
      <c r="S94" s="85">
        <v>319937188461</v>
      </c>
      <c r="T94" s="85"/>
      <c r="U94" s="85">
        <v>909963072325.62</v>
      </c>
      <c r="V94" s="85"/>
      <c r="W94" s="84">
        <v>2.0285203339253894E-2</v>
      </c>
    </row>
    <row r="95" spans="1:23" s="59" customFormat="1" ht="20.25" customHeight="1" x14ac:dyDescent="0.45">
      <c r="A95" s="61" t="s">
        <v>159</v>
      </c>
      <c r="B95" s="60"/>
      <c r="C95" s="85">
        <v>2140332</v>
      </c>
      <c r="D95" s="85"/>
      <c r="E95" s="85">
        <v>12636306405</v>
      </c>
      <c r="F95" s="85"/>
      <c r="G95" s="85">
        <v>8093379081.5783997</v>
      </c>
      <c r="H95" s="85"/>
      <c r="I95" s="65">
        <v>0</v>
      </c>
      <c r="J95" s="65">
        <v>0</v>
      </c>
      <c r="K95" s="85"/>
      <c r="L95" s="65">
        <v>0</v>
      </c>
      <c r="M95" s="65">
        <v>0</v>
      </c>
      <c r="N95" s="85"/>
      <c r="O95" s="85">
        <v>2140332</v>
      </c>
      <c r="P95" s="85"/>
      <c r="Q95" s="85">
        <v>4581</v>
      </c>
      <c r="R95" s="85"/>
      <c r="S95" s="85">
        <v>12636306405</v>
      </c>
      <c r="T95" s="85"/>
      <c r="U95" s="85">
        <v>9746521969.6926003</v>
      </c>
      <c r="V95" s="85"/>
      <c r="W95" s="84">
        <v>2.1727275097046072E-4</v>
      </c>
    </row>
    <row r="96" spans="1:23" s="59" customFormat="1" ht="20.25" customHeight="1" x14ac:dyDescent="0.45">
      <c r="A96" s="61" t="s">
        <v>160</v>
      </c>
      <c r="B96" s="60"/>
      <c r="C96" s="85">
        <v>15218593</v>
      </c>
      <c r="D96" s="85"/>
      <c r="E96" s="85">
        <v>488130818457</v>
      </c>
      <c r="F96" s="85"/>
      <c r="G96" s="85">
        <v>1036270902458.03</v>
      </c>
      <c r="H96" s="85"/>
      <c r="I96" s="65">
        <v>0</v>
      </c>
      <c r="J96" s="65">
        <v>0</v>
      </c>
      <c r="K96" s="85"/>
      <c r="L96" s="65">
        <v>0</v>
      </c>
      <c r="M96" s="65">
        <v>0</v>
      </c>
      <c r="N96" s="85"/>
      <c r="O96" s="85">
        <v>15218593</v>
      </c>
      <c r="P96" s="85"/>
      <c r="Q96" s="85">
        <v>75100</v>
      </c>
      <c r="R96" s="85"/>
      <c r="S96" s="85">
        <v>488130818457</v>
      </c>
      <c r="T96" s="85"/>
      <c r="U96" s="85">
        <v>1136115982110.9199</v>
      </c>
      <c r="V96" s="85"/>
      <c r="W96" s="84">
        <v>2.5326680186258457E-2</v>
      </c>
    </row>
    <row r="97" spans="1:23" s="59" customFormat="1" ht="20.25" customHeight="1" x14ac:dyDescent="0.45">
      <c r="A97" s="61" t="s">
        <v>161</v>
      </c>
      <c r="B97" s="60"/>
      <c r="C97" s="85">
        <v>55256136</v>
      </c>
      <c r="D97" s="85"/>
      <c r="E97" s="85">
        <v>191951098989</v>
      </c>
      <c r="F97" s="85"/>
      <c r="G97" s="85">
        <v>243602850429.198</v>
      </c>
      <c r="H97" s="85"/>
      <c r="I97" s="85">
        <v>20000000</v>
      </c>
      <c r="J97" s="85">
        <v>105452700480</v>
      </c>
      <c r="K97" s="85"/>
      <c r="L97" s="65">
        <v>0</v>
      </c>
      <c r="M97" s="65">
        <v>0</v>
      </c>
      <c r="N97" s="85"/>
      <c r="O97" s="85">
        <v>75256136</v>
      </c>
      <c r="P97" s="85"/>
      <c r="Q97" s="85">
        <v>5179</v>
      </c>
      <c r="R97" s="85"/>
      <c r="S97" s="85">
        <v>297403799469</v>
      </c>
      <c r="T97" s="85"/>
      <c r="U97" s="85">
        <v>387432506750.35303</v>
      </c>
      <c r="V97" s="85"/>
      <c r="W97" s="84">
        <v>8.6367759513382332E-3</v>
      </c>
    </row>
    <row r="98" spans="1:23" s="59" customFormat="1" ht="20.25" customHeight="1" x14ac:dyDescent="0.45">
      <c r="A98" s="61" t="s">
        <v>162</v>
      </c>
      <c r="B98" s="60"/>
      <c r="C98" s="85">
        <v>2050933</v>
      </c>
      <c r="D98" s="85"/>
      <c r="E98" s="85">
        <v>20053805643</v>
      </c>
      <c r="F98" s="85"/>
      <c r="G98" s="85">
        <v>24158949891.502499</v>
      </c>
      <c r="H98" s="85"/>
      <c r="I98" s="85">
        <v>0</v>
      </c>
      <c r="J98" s="85">
        <v>0</v>
      </c>
      <c r="K98" s="85"/>
      <c r="L98" s="65">
        <v>0</v>
      </c>
      <c r="M98" s="65">
        <v>0</v>
      </c>
      <c r="N98" s="85"/>
      <c r="O98" s="85">
        <v>2050933</v>
      </c>
      <c r="P98" s="85"/>
      <c r="Q98" s="85">
        <v>13370</v>
      </c>
      <c r="R98" s="85"/>
      <c r="S98" s="85">
        <v>20053805643</v>
      </c>
      <c r="T98" s="85"/>
      <c r="U98" s="85">
        <v>27257819413.4505</v>
      </c>
      <c r="V98" s="85"/>
      <c r="W98" s="84">
        <v>6.076404924579685E-4</v>
      </c>
    </row>
    <row r="99" spans="1:23" s="59" customFormat="1" ht="20.25" customHeight="1" x14ac:dyDescent="0.45">
      <c r="A99" s="61" t="s">
        <v>163</v>
      </c>
      <c r="B99" s="60"/>
      <c r="C99" s="85">
        <v>5050208</v>
      </c>
      <c r="D99" s="85"/>
      <c r="E99" s="85">
        <v>40438286752</v>
      </c>
      <c r="F99" s="85"/>
      <c r="G99" s="85">
        <v>34588897317.935997</v>
      </c>
      <c r="H99" s="85"/>
      <c r="I99" s="85">
        <v>39993</v>
      </c>
      <c r="J99" s="85">
        <v>267801447</v>
      </c>
      <c r="K99" s="85"/>
      <c r="L99" s="65">
        <v>0</v>
      </c>
      <c r="M99" s="65">
        <v>0</v>
      </c>
      <c r="N99" s="85"/>
      <c r="O99" s="85">
        <v>5090201</v>
      </c>
      <c r="P99" s="85"/>
      <c r="Q99" s="85">
        <v>8730</v>
      </c>
      <c r="R99" s="85"/>
      <c r="S99" s="85">
        <v>40706088199</v>
      </c>
      <c r="T99" s="85"/>
      <c r="U99" s="85">
        <v>44173051874.356499</v>
      </c>
      <c r="V99" s="85"/>
      <c r="W99" s="84">
        <v>9.8472055255676046E-4</v>
      </c>
    </row>
    <row r="100" spans="1:23" s="59" customFormat="1" ht="20.25" customHeight="1" x14ac:dyDescent="0.45">
      <c r="A100" s="61" t="s">
        <v>164</v>
      </c>
      <c r="B100" s="60"/>
      <c r="C100" s="85">
        <v>2639418</v>
      </c>
      <c r="D100" s="85"/>
      <c r="E100" s="85">
        <v>27497064097</v>
      </c>
      <c r="F100" s="85"/>
      <c r="G100" s="85">
        <v>38358690827.598</v>
      </c>
      <c r="H100" s="85"/>
      <c r="I100" s="65">
        <v>0</v>
      </c>
      <c r="J100" s="65">
        <v>0</v>
      </c>
      <c r="K100" s="65">
        <v>0</v>
      </c>
      <c r="L100" s="65">
        <v>0</v>
      </c>
      <c r="M100" s="65">
        <v>0</v>
      </c>
      <c r="N100" s="85"/>
      <c r="O100" s="85">
        <v>2639418</v>
      </c>
      <c r="P100" s="85"/>
      <c r="Q100" s="85">
        <v>14890</v>
      </c>
      <c r="R100" s="85"/>
      <c r="S100" s="85">
        <v>27497064097</v>
      </c>
      <c r="T100" s="85"/>
      <c r="U100" s="85">
        <v>39067093462.581001</v>
      </c>
      <c r="V100" s="85"/>
      <c r="W100" s="84">
        <v>8.7089680764376189E-4</v>
      </c>
    </row>
    <row r="101" spans="1:23" s="59" customFormat="1" ht="20.25" customHeight="1" x14ac:dyDescent="0.45">
      <c r="A101" s="61" t="s">
        <v>165</v>
      </c>
      <c r="B101" s="60"/>
      <c r="C101" s="85">
        <v>13733515</v>
      </c>
      <c r="D101" s="85"/>
      <c r="E101" s="85">
        <v>149977658579</v>
      </c>
      <c r="F101" s="85"/>
      <c r="G101" s="85">
        <v>98429482223.257507</v>
      </c>
      <c r="H101" s="85"/>
      <c r="I101" s="65">
        <v>0</v>
      </c>
      <c r="J101" s="65">
        <v>0</v>
      </c>
      <c r="K101" s="65">
        <v>0</v>
      </c>
      <c r="L101" s="65">
        <v>0</v>
      </c>
      <c r="M101" s="65">
        <v>0</v>
      </c>
      <c r="N101" s="85"/>
      <c r="O101" s="85">
        <v>13733515</v>
      </c>
      <c r="P101" s="85"/>
      <c r="Q101" s="85">
        <v>7490</v>
      </c>
      <c r="R101" s="85"/>
      <c r="S101" s="85">
        <v>149977658579</v>
      </c>
      <c r="T101" s="85"/>
      <c r="U101" s="85">
        <v>102251986387.26801</v>
      </c>
      <c r="V101" s="85"/>
      <c r="W101" s="84">
        <v>2.2794357252402028E-3</v>
      </c>
    </row>
    <row r="102" spans="1:23" s="59" customFormat="1" ht="20.25" customHeight="1" x14ac:dyDescent="0.45">
      <c r="A102" s="61" t="s">
        <v>166</v>
      </c>
      <c r="B102" s="60"/>
      <c r="C102" s="85">
        <v>14000000</v>
      </c>
      <c r="D102" s="85"/>
      <c r="E102" s="85">
        <v>77471895438</v>
      </c>
      <c r="F102" s="85"/>
      <c r="G102" s="85">
        <v>45215358300</v>
      </c>
      <c r="H102" s="85"/>
      <c r="I102" s="65">
        <v>0</v>
      </c>
      <c r="J102" s="65">
        <v>0</v>
      </c>
      <c r="K102" s="65">
        <v>0</v>
      </c>
      <c r="L102" s="85">
        <v>-3000000</v>
      </c>
      <c r="M102" s="85">
        <v>9561965923</v>
      </c>
      <c r="N102" s="85"/>
      <c r="O102" s="85">
        <v>11000000</v>
      </c>
      <c r="P102" s="85"/>
      <c r="Q102" s="85">
        <v>3075</v>
      </c>
      <c r="R102" s="85"/>
      <c r="S102" s="85">
        <v>60870774987</v>
      </c>
      <c r="T102" s="85"/>
      <c r="U102" s="85">
        <v>33623741250</v>
      </c>
      <c r="V102" s="85"/>
      <c r="W102" s="84">
        <v>7.4955176646843082E-4</v>
      </c>
    </row>
    <row r="103" spans="1:23" s="59" customFormat="1" ht="20.25" customHeight="1" x14ac:dyDescent="0.45">
      <c r="A103" s="61" t="s">
        <v>167</v>
      </c>
      <c r="B103" s="60"/>
      <c r="C103" s="65">
        <v>0</v>
      </c>
      <c r="D103" s="85"/>
      <c r="E103" s="65">
        <v>0</v>
      </c>
      <c r="F103" s="85"/>
      <c r="G103" s="65">
        <v>0</v>
      </c>
      <c r="H103" s="85"/>
      <c r="I103" s="85">
        <v>1000000</v>
      </c>
      <c r="J103" s="85">
        <v>11500432910</v>
      </c>
      <c r="K103" s="85"/>
      <c r="L103" s="65">
        <v>0</v>
      </c>
      <c r="M103" s="65">
        <v>0</v>
      </c>
      <c r="N103" s="85"/>
      <c r="O103" s="85">
        <v>1000000</v>
      </c>
      <c r="P103" s="85"/>
      <c r="Q103" s="85">
        <v>11100</v>
      </c>
      <c r="R103" s="85"/>
      <c r="S103" s="85">
        <v>11500432910</v>
      </c>
      <c r="T103" s="85"/>
      <c r="U103" s="85">
        <v>11033955000</v>
      </c>
      <c r="V103" s="85"/>
      <c r="W103" s="84">
        <v>2.4597264176791074E-4</v>
      </c>
    </row>
    <row r="104" spans="1:23" s="59" customFormat="1" ht="20.25" customHeight="1" x14ac:dyDescent="0.45">
      <c r="A104" s="61" t="s">
        <v>168</v>
      </c>
      <c r="B104" s="60"/>
      <c r="C104" s="65">
        <v>0</v>
      </c>
      <c r="D104" s="85"/>
      <c r="E104" s="65">
        <v>0</v>
      </c>
      <c r="F104" s="85"/>
      <c r="G104" s="65">
        <v>0</v>
      </c>
      <c r="H104" s="85"/>
      <c r="I104" s="85">
        <v>25000000</v>
      </c>
      <c r="J104" s="85">
        <v>104067467800</v>
      </c>
      <c r="K104" s="85"/>
      <c r="L104" s="65">
        <v>0</v>
      </c>
      <c r="M104" s="65">
        <v>0</v>
      </c>
      <c r="N104" s="85"/>
      <c r="O104" s="85">
        <v>25000000</v>
      </c>
      <c r="P104" s="85"/>
      <c r="Q104" s="85">
        <v>4264</v>
      </c>
      <c r="R104" s="85"/>
      <c r="S104" s="85">
        <v>104067467800</v>
      </c>
      <c r="T104" s="85"/>
      <c r="U104" s="85">
        <v>105965730000</v>
      </c>
      <c r="V104" s="85"/>
      <c r="W104" s="84">
        <v>2.362223748870206E-3</v>
      </c>
    </row>
    <row r="105" spans="1:23" s="59" customFormat="1" ht="20.25" customHeight="1" x14ac:dyDescent="0.45">
      <c r="A105" s="61" t="s">
        <v>169</v>
      </c>
      <c r="B105" s="60"/>
      <c r="C105" s="65">
        <v>0</v>
      </c>
      <c r="D105" s="85"/>
      <c r="E105" s="65">
        <v>0</v>
      </c>
      <c r="F105" s="85"/>
      <c r="G105" s="65">
        <v>0</v>
      </c>
      <c r="H105" s="85"/>
      <c r="I105" s="85">
        <v>19000000</v>
      </c>
      <c r="J105" s="85">
        <v>102692236800</v>
      </c>
      <c r="K105" s="85"/>
      <c r="L105" s="65">
        <v>0</v>
      </c>
      <c r="M105" s="65">
        <v>0</v>
      </c>
      <c r="N105" s="85"/>
      <c r="O105" s="85">
        <v>19000000</v>
      </c>
      <c r="P105" s="85"/>
      <c r="Q105" s="85">
        <v>5440</v>
      </c>
      <c r="R105" s="85"/>
      <c r="S105" s="85">
        <v>102692236800</v>
      </c>
      <c r="T105" s="85"/>
      <c r="U105" s="85">
        <v>102745008000</v>
      </c>
      <c r="V105" s="85"/>
      <c r="W105" s="84">
        <v>2.2904263291109242E-3</v>
      </c>
    </row>
    <row r="106" spans="1:23" s="59" customFormat="1" ht="20.25" customHeight="1" x14ac:dyDescent="0.45">
      <c r="A106" s="61" t="s">
        <v>170</v>
      </c>
      <c r="B106" s="60"/>
      <c r="C106" s="65">
        <v>0</v>
      </c>
      <c r="D106" s="85"/>
      <c r="E106" s="65">
        <v>0</v>
      </c>
      <c r="F106" s="85"/>
      <c r="G106" s="65">
        <v>0</v>
      </c>
      <c r="H106" s="85"/>
      <c r="I106" s="85">
        <v>21762428</v>
      </c>
      <c r="J106" s="65">
        <v>0</v>
      </c>
      <c r="K106" s="85"/>
      <c r="L106" s="65">
        <v>0</v>
      </c>
      <c r="M106" s="65">
        <v>0</v>
      </c>
      <c r="N106" s="85"/>
      <c r="O106" s="85">
        <v>21762428</v>
      </c>
      <c r="P106" s="85"/>
      <c r="Q106" s="85">
        <v>2021</v>
      </c>
      <c r="R106" s="85"/>
      <c r="S106" s="85">
        <v>21218367300</v>
      </c>
      <c r="T106" s="85"/>
      <c r="U106" s="85">
        <v>43720174879.421402</v>
      </c>
      <c r="V106" s="85"/>
      <c r="W106" s="84">
        <v>9.746248660291194E-4</v>
      </c>
    </row>
    <row r="107" spans="1:23" s="59" customFormat="1" ht="20.25" customHeight="1" thickBot="1" x14ac:dyDescent="0.5">
      <c r="A107" s="61" t="s">
        <v>171</v>
      </c>
      <c r="B107" s="60"/>
      <c r="C107" s="65">
        <v>0</v>
      </c>
      <c r="D107" s="63"/>
      <c r="E107" s="65">
        <v>0</v>
      </c>
      <c r="F107" s="63"/>
      <c r="G107" s="65">
        <v>0</v>
      </c>
      <c r="H107" s="62"/>
      <c r="I107" s="65">
        <v>282423</v>
      </c>
      <c r="J107" s="65">
        <v>2405650086</v>
      </c>
      <c r="K107" s="65"/>
      <c r="L107" s="85">
        <v>-282423</v>
      </c>
      <c r="M107" s="65">
        <v>2536752956</v>
      </c>
      <c r="N107" s="66"/>
      <c r="O107" s="62">
        <v>0</v>
      </c>
      <c r="P107" s="64"/>
      <c r="Q107" s="64">
        <v>0</v>
      </c>
      <c r="R107" s="64"/>
      <c r="S107" s="62">
        <v>0</v>
      </c>
      <c r="T107" s="64"/>
      <c r="U107" s="64">
        <v>0</v>
      </c>
      <c r="V107" s="62"/>
      <c r="W107" s="84">
        <v>0</v>
      </c>
    </row>
    <row r="108" spans="1:23" s="59" customFormat="1" ht="19.5" thickBot="1" x14ac:dyDescent="0.5">
      <c r="A108" s="60" t="s">
        <v>3</v>
      </c>
      <c r="B108" s="60"/>
      <c r="D108" s="67"/>
      <c r="E108" s="68">
        <f>SUM(E10:E107)</f>
        <v>25010691858031</v>
      </c>
      <c r="F108" s="67"/>
      <c r="G108" s="68">
        <f>SUM(G10:G107)</f>
        <v>37900939833149.484</v>
      </c>
      <c r="H108" s="61"/>
      <c r="J108" s="68">
        <f>SUM(J10:J107)</f>
        <v>674139874300</v>
      </c>
      <c r="M108" s="68">
        <f>SUM(M10:M107)</f>
        <v>204308221098</v>
      </c>
      <c r="R108" s="67"/>
      <c r="S108" s="68">
        <f>SUM(S10:S107)</f>
        <v>25559145095446</v>
      </c>
      <c r="T108" s="67"/>
      <c r="U108" s="68">
        <f>SUM(U10:U107)</f>
        <v>42455333375526.313</v>
      </c>
      <c r="V108" s="61"/>
      <c r="W108" s="69">
        <f>SUM(W10:W107)</f>
        <v>0.94642859314865413</v>
      </c>
    </row>
    <row r="109" spans="1:23" ht="16.5" thickTop="1" x14ac:dyDescent="0.4"/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EX17"/>
  <sheetViews>
    <sheetView rightToLeft="1" workbookViewId="0">
      <selection activeCell="J23" sqref="J23"/>
    </sheetView>
  </sheetViews>
  <sheetFormatPr defaultRowHeight="14.25" x14ac:dyDescent="0.2"/>
  <cols>
    <col min="1" max="1" width="20.125" customWidth="1"/>
    <col min="2" max="2" width="13.125" bestFit="1" customWidth="1"/>
    <col min="3" max="3" width="0.875" customWidth="1"/>
    <col min="4" max="4" width="9.125" bestFit="1" customWidth="1"/>
    <col min="5" max="5" width="0.75" customWidth="1"/>
    <col min="6" max="6" width="13.125" bestFit="1" customWidth="1"/>
    <col min="7" max="7" width="0.75" customWidth="1"/>
    <col min="8" max="8" width="14.125" bestFit="1" customWidth="1"/>
    <col min="9" max="9" width="0.625" customWidth="1"/>
    <col min="10" max="10" width="10.5" bestFit="1" customWidth="1"/>
    <col min="11" max="11" width="0.625" customWidth="1"/>
    <col min="12" max="12" width="14.125" bestFit="1" customWidth="1"/>
    <col min="16378" max="16378" width="16.25" bestFit="1" customWidth="1"/>
  </cols>
  <sheetData>
    <row r="1" spans="1:12 16378:16378" ht="21" x14ac:dyDescent="0.55000000000000004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 16378:16378" ht="21" x14ac:dyDescent="0.55000000000000004">
      <c r="A2" s="128" t="s">
        <v>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 16378:16378" ht="21" x14ac:dyDescent="0.55000000000000004">
      <c r="A3" s="128" t="s">
        <v>238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 16378:16378" ht="25.5" x14ac:dyDescent="0.2">
      <c r="A4" s="129" t="s">
        <v>73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 16378:16378" s="122" customFormat="1" ht="16.5" customHeight="1" thickBot="1" x14ac:dyDescent="0.5">
      <c r="A5" s="121"/>
      <c r="B5" s="145" t="s">
        <v>179</v>
      </c>
      <c r="C5" s="145"/>
      <c r="D5" s="145"/>
      <c r="E5" s="145"/>
      <c r="F5" s="145"/>
      <c r="G5" s="59"/>
      <c r="H5" s="145" t="s">
        <v>180</v>
      </c>
      <c r="I5" s="145"/>
      <c r="J5" s="145"/>
      <c r="K5" s="145"/>
      <c r="L5" s="145"/>
    </row>
    <row r="6" spans="1:12 16378:16378" s="122" customFormat="1" ht="38.25" customHeight="1" thickBot="1" x14ac:dyDescent="0.5">
      <c r="A6" s="59" t="s">
        <v>36</v>
      </c>
      <c r="B6" s="118" t="s">
        <v>63</v>
      </c>
      <c r="C6" s="113"/>
      <c r="D6" s="118" t="s">
        <v>41</v>
      </c>
      <c r="E6" s="113"/>
      <c r="F6" s="118" t="s">
        <v>46</v>
      </c>
      <c r="G6" s="59"/>
      <c r="H6" s="118" t="s">
        <v>63</v>
      </c>
      <c r="I6" s="113"/>
      <c r="J6" s="118" t="s">
        <v>41</v>
      </c>
      <c r="K6" s="113"/>
      <c r="L6" s="118" t="s">
        <v>46</v>
      </c>
    </row>
    <row r="7" spans="1:12 16378:16378" s="122" customFormat="1" ht="18.75" customHeight="1" x14ac:dyDescent="0.45">
      <c r="A7" s="59" t="s">
        <v>174</v>
      </c>
      <c r="B7" s="123">
        <v>56637</v>
      </c>
      <c r="C7" s="66"/>
      <c r="D7" s="123">
        <v>0</v>
      </c>
      <c r="E7" s="66"/>
      <c r="F7" s="123">
        <v>56637</v>
      </c>
      <c r="G7" s="66"/>
      <c r="H7" s="123">
        <v>6089786</v>
      </c>
      <c r="I7" s="66"/>
      <c r="J7" s="123">
        <v>0</v>
      </c>
      <c r="K7" s="66"/>
      <c r="L7" s="123">
        <v>6089786</v>
      </c>
      <c r="XEX7" s="124">
        <f t="shared" ref="XEX7:XEX15" si="0">SUM(B7:XEW7)</f>
        <v>12292846</v>
      </c>
    </row>
    <row r="8" spans="1:12 16378:16378" s="122" customFormat="1" ht="18.75" customHeight="1" x14ac:dyDescent="0.45">
      <c r="A8" s="59" t="s">
        <v>175</v>
      </c>
      <c r="B8" s="123">
        <v>904884</v>
      </c>
      <c r="C8" s="125"/>
      <c r="D8" s="123">
        <v>0</v>
      </c>
      <c r="E8" s="125"/>
      <c r="F8" s="123">
        <v>904884</v>
      </c>
      <c r="G8" s="125"/>
      <c r="H8" s="123">
        <v>1047516</v>
      </c>
      <c r="I8" s="125"/>
      <c r="J8" s="123">
        <v>0</v>
      </c>
      <c r="K8" s="125"/>
      <c r="L8" s="123">
        <v>1047516</v>
      </c>
      <c r="XEX8" s="124">
        <f t="shared" si="0"/>
        <v>3904800</v>
      </c>
    </row>
    <row r="9" spans="1:12 16378:16378" s="122" customFormat="1" ht="18.75" customHeight="1" x14ac:dyDescent="0.45">
      <c r="A9" s="59" t="s">
        <v>176</v>
      </c>
      <c r="B9" s="123">
        <v>4246005463</v>
      </c>
      <c r="C9" s="125"/>
      <c r="D9" s="123">
        <v>0</v>
      </c>
      <c r="E9" s="125"/>
      <c r="F9" s="123">
        <v>4246005463</v>
      </c>
      <c r="G9" s="125"/>
      <c r="H9" s="123">
        <v>24313674256</v>
      </c>
      <c r="I9" s="125"/>
      <c r="J9" s="123">
        <v>0</v>
      </c>
      <c r="K9" s="125"/>
      <c r="L9" s="123">
        <v>24313674256</v>
      </c>
      <c r="XEX9" s="124">
        <f t="shared" si="0"/>
        <v>57119359438</v>
      </c>
    </row>
    <row r="10" spans="1:12 16378:16378" s="122" customFormat="1" ht="18.75" customHeight="1" x14ac:dyDescent="0.45">
      <c r="A10" s="59" t="s">
        <v>183</v>
      </c>
      <c r="B10" s="123">
        <v>0</v>
      </c>
      <c r="C10" s="125"/>
      <c r="D10" s="123">
        <v>0</v>
      </c>
      <c r="E10" s="125"/>
      <c r="F10" s="123">
        <v>0</v>
      </c>
      <c r="G10" s="125"/>
      <c r="H10" s="123">
        <v>39797731892</v>
      </c>
      <c r="I10" s="125"/>
      <c r="J10" s="123">
        <v>86517173</v>
      </c>
      <c r="K10" s="125"/>
      <c r="L10" s="123">
        <v>39711214719</v>
      </c>
      <c r="XEX10" s="124">
        <f t="shared" si="0"/>
        <v>79595463784</v>
      </c>
    </row>
    <row r="11" spans="1:12 16378:16378" s="122" customFormat="1" ht="18.75" customHeight="1" x14ac:dyDescent="0.45">
      <c r="A11" s="59" t="s">
        <v>175</v>
      </c>
      <c r="B11" s="123">
        <v>7520547944</v>
      </c>
      <c r="C11" s="125"/>
      <c r="D11" s="123">
        <v>0</v>
      </c>
      <c r="E11" s="125"/>
      <c r="F11" s="123">
        <v>7520547944</v>
      </c>
      <c r="G11" s="125"/>
      <c r="H11" s="123">
        <v>68383213555</v>
      </c>
      <c r="I11" s="125"/>
      <c r="J11" s="123">
        <v>46179521</v>
      </c>
      <c r="K11" s="125"/>
      <c r="L11" s="123">
        <v>68337034034</v>
      </c>
      <c r="XEX11" s="124">
        <f t="shared" si="0"/>
        <v>151807522998</v>
      </c>
    </row>
    <row r="12" spans="1:12 16378:16378" s="122" customFormat="1" ht="18.75" customHeight="1" x14ac:dyDescent="0.45">
      <c r="A12" s="59" t="s">
        <v>177</v>
      </c>
      <c r="B12" s="123">
        <v>932249</v>
      </c>
      <c r="C12" s="125"/>
      <c r="D12" s="123">
        <v>0</v>
      </c>
      <c r="E12" s="125"/>
      <c r="F12" s="123">
        <v>932249</v>
      </c>
      <c r="G12" s="125"/>
      <c r="H12" s="123">
        <v>1173314</v>
      </c>
      <c r="I12" s="125"/>
      <c r="J12" s="123">
        <v>0</v>
      </c>
      <c r="K12" s="125"/>
      <c r="L12" s="123">
        <v>1173314</v>
      </c>
      <c r="XEX12" s="124">
        <f t="shared" si="0"/>
        <v>4211126</v>
      </c>
    </row>
    <row r="13" spans="1:12 16378:16378" s="122" customFormat="1" ht="18.75" customHeight="1" x14ac:dyDescent="0.45">
      <c r="A13" s="59" t="s">
        <v>177</v>
      </c>
      <c r="B13" s="123">
        <v>10655737680</v>
      </c>
      <c r="C13" s="125"/>
      <c r="D13" s="123">
        <v>0</v>
      </c>
      <c r="E13" s="125"/>
      <c r="F13" s="123">
        <v>10655737680</v>
      </c>
      <c r="G13" s="125"/>
      <c r="H13" s="123">
        <v>55874316838</v>
      </c>
      <c r="I13" s="125"/>
      <c r="J13" s="123">
        <v>0</v>
      </c>
      <c r="K13" s="125"/>
      <c r="L13" s="123">
        <v>55874316838</v>
      </c>
      <c r="XEX13" s="124">
        <f t="shared" si="0"/>
        <v>133060109036</v>
      </c>
    </row>
    <row r="14" spans="1:12 16378:16378" s="122" customFormat="1" ht="18.75" customHeight="1" x14ac:dyDescent="0.45">
      <c r="A14" s="59" t="s">
        <v>177</v>
      </c>
      <c r="B14" s="123">
        <v>4262295060</v>
      </c>
      <c r="C14" s="125"/>
      <c r="D14" s="123">
        <v>0</v>
      </c>
      <c r="E14" s="125"/>
      <c r="F14" s="123">
        <v>4262295060</v>
      </c>
      <c r="G14" s="125"/>
      <c r="H14" s="123">
        <v>16338797730</v>
      </c>
      <c r="I14" s="125"/>
      <c r="J14" s="123">
        <v>0</v>
      </c>
      <c r="K14" s="125"/>
      <c r="L14" s="123">
        <v>16338797730</v>
      </c>
      <c r="XEX14" s="124">
        <f t="shared" si="0"/>
        <v>41202185580</v>
      </c>
    </row>
    <row r="15" spans="1:12 16378:16378" s="122" customFormat="1" ht="18.75" customHeight="1" thickBot="1" x14ac:dyDescent="0.5">
      <c r="A15" s="59" t="s">
        <v>175</v>
      </c>
      <c r="B15" s="50">
        <v>7397260273</v>
      </c>
      <c r="C15" s="66"/>
      <c r="D15" s="123">
        <v>0</v>
      </c>
      <c r="E15" s="66"/>
      <c r="F15" s="50">
        <v>7397260273</v>
      </c>
      <c r="G15" s="66"/>
      <c r="H15" s="50">
        <v>15754210643</v>
      </c>
      <c r="I15" s="66"/>
      <c r="J15" s="50">
        <v>15477632</v>
      </c>
      <c r="K15" s="66"/>
      <c r="L15" s="50">
        <v>15738733011</v>
      </c>
      <c r="XEX15" s="124">
        <f t="shared" si="0"/>
        <v>46302941832</v>
      </c>
    </row>
    <row r="16" spans="1:12 16378:16378" s="122" customFormat="1" ht="19.5" customHeight="1" thickBot="1" x14ac:dyDescent="0.5">
      <c r="A16" s="114" t="s">
        <v>3</v>
      </c>
      <c r="B16" s="51">
        <f>SUM(B7:B15)</f>
        <v>34083740190</v>
      </c>
      <c r="C16" s="59"/>
      <c r="D16" s="51">
        <f>SUM(D7:D15)</f>
        <v>0</v>
      </c>
      <c r="E16" s="59"/>
      <c r="F16" s="51">
        <f>SUM(F7:F15)</f>
        <v>34083740190</v>
      </c>
      <c r="G16" s="59"/>
      <c r="H16" s="51">
        <f>SUM(H7:H15)</f>
        <v>220470255530</v>
      </c>
      <c r="I16" s="59"/>
      <c r="J16" s="51">
        <f>SUM(J7:J15)</f>
        <v>148174326</v>
      </c>
      <c r="K16" s="59"/>
      <c r="L16" s="51">
        <f>SUM(L7:L15)</f>
        <v>220322081204</v>
      </c>
    </row>
    <row r="17" spans="1:12" s="122" customFormat="1" ht="19.5" thickTop="1" x14ac:dyDescent="0.4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</row>
  </sheetData>
  <mergeCells count="6">
    <mergeCell ref="A4:L4"/>
    <mergeCell ref="B5:F5"/>
    <mergeCell ref="H5:L5"/>
    <mergeCell ref="A1:L1"/>
    <mergeCell ref="A2:L2"/>
    <mergeCell ref="A3:L3"/>
  </mergeCells>
  <pageMargins left="0.7" right="0.7" top="0.75" bottom="0.75" header="0.3" footer="0.3"/>
  <pageSetup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1"/>
  <sheetViews>
    <sheetView rightToLeft="1" topLeftCell="A55" workbookViewId="0">
      <selection activeCell="K7" sqref="K7:K8"/>
    </sheetView>
  </sheetViews>
  <sheetFormatPr defaultRowHeight="14.25" x14ac:dyDescent="0.2"/>
  <cols>
    <col min="1" max="1" width="23" customWidth="1"/>
    <col min="2" max="2" width="9.125" bestFit="1" customWidth="1"/>
    <col min="3" max="3" width="0.875" customWidth="1"/>
    <col min="4" max="4" width="13.125" bestFit="1" customWidth="1"/>
    <col min="5" max="5" width="0.625" customWidth="1"/>
    <col min="6" max="6" width="13.125" bestFit="1" customWidth="1"/>
    <col min="7" max="7" width="0.875" customWidth="1"/>
    <col min="8" max="8" width="11.75" bestFit="1" customWidth="1"/>
    <col min="9" max="9" width="0.625" customWidth="1"/>
    <col min="10" max="10" width="9.125" customWidth="1"/>
    <col min="11" max="11" width="0.375" customWidth="1"/>
    <col min="12" max="12" width="14.375" bestFit="1" customWidth="1"/>
    <col min="13" max="13" width="0.375" customWidth="1"/>
    <col min="14" max="14" width="14.375" bestFit="1" customWidth="1"/>
    <col min="15" max="15" width="0.625" customWidth="1"/>
    <col min="16" max="16" width="13.625" bestFit="1" customWidth="1"/>
  </cols>
  <sheetData>
    <row r="1" spans="1:16" ht="21" x14ac:dyDescent="0.55000000000000004">
      <c r="A1" s="162" t="s">
        <v>237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6" ht="21" x14ac:dyDescent="0.55000000000000004">
      <c r="A2" s="162" t="s">
        <v>58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</row>
    <row r="3" spans="1:16" ht="21" x14ac:dyDescent="0.55000000000000004">
      <c r="A3" s="162" t="s">
        <v>238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</row>
    <row r="4" spans="1:16" ht="25.5" x14ac:dyDescent="0.2">
      <c r="A4" s="129" t="s">
        <v>56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5" spans="1:16" ht="16.5" customHeight="1" thickBot="1" x14ac:dyDescent="0.6">
      <c r="A5" s="22"/>
      <c r="B5" s="164" t="s">
        <v>179</v>
      </c>
      <c r="C5" s="164"/>
      <c r="D5" s="164"/>
      <c r="E5" s="164"/>
      <c r="F5" s="164"/>
      <c r="G5" s="164"/>
      <c r="H5" s="164"/>
      <c r="I5" s="42"/>
      <c r="J5" s="164" t="s">
        <v>180</v>
      </c>
      <c r="K5" s="164"/>
      <c r="L5" s="164"/>
      <c r="M5" s="164"/>
      <c r="N5" s="164"/>
      <c r="O5" s="164"/>
      <c r="P5" s="164"/>
    </row>
    <row r="6" spans="1:16" ht="39.75" thickBot="1" x14ac:dyDescent="0.6">
      <c r="A6" s="23" t="s">
        <v>36</v>
      </c>
      <c r="B6" s="24" t="s">
        <v>4</v>
      </c>
      <c r="C6" s="23"/>
      <c r="D6" s="25" t="s">
        <v>51</v>
      </c>
      <c r="E6" s="23"/>
      <c r="F6" s="24" t="s">
        <v>48</v>
      </c>
      <c r="G6" s="23"/>
      <c r="H6" s="25" t="s">
        <v>52</v>
      </c>
      <c r="I6" s="42"/>
      <c r="J6" s="24" t="s">
        <v>4</v>
      </c>
      <c r="K6" s="23"/>
      <c r="L6" s="25" t="s">
        <v>21</v>
      </c>
      <c r="M6" s="23"/>
      <c r="N6" s="24" t="s">
        <v>48</v>
      </c>
      <c r="O6" s="23"/>
      <c r="P6" s="25" t="s">
        <v>52</v>
      </c>
    </row>
    <row r="7" spans="1:16" ht="19.5" x14ac:dyDescent="0.55000000000000004">
      <c r="A7" s="22" t="s">
        <v>89</v>
      </c>
      <c r="B7" s="36">
        <v>26224</v>
      </c>
      <c r="C7" s="36"/>
      <c r="D7" s="36">
        <v>292482599</v>
      </c>
      <c r="E7" s="36"/>
      <c r="F7" s="36">
        <v>331584542</v>
      </c>
      <c r="G7" s="36"/>
      <c r="H7" s="36">
        <v>-39101943</v>
      </c>
      <c r="I7" s="36"/>
      <c r="J7" s="36">
        <v>105994</v>
      </c>
      <c r="K7" s="36"/>
      <c r="L7" s="36">
        <v>1314599918</v>
      </c>
      <c r="M7" s="36"/>
      <c r="N7" s="36">
        <v>1340221627</v>
      </c>
      <c r="O7" s="36"/>
      <c r="P7" s="36">
        <v>-25621709</v>
      </c>
    </row>
    <row r="8" spans="1:16" ht="19.5" x14ac:dyDescent="0.55000000000000004">
      <c r="A8" s="22" t="s">
        <v>146</v>
      </c>
      <c r="B8" s="36">
        <v>1399418</v>
      </c>
      <c r="C8" s="36"/>
      <c r="D8" s="36">
        <v>3362268134</v>
      </c>
      <c r="E8" s="36"/>
      <c r="F8" s="36">
        <v>5453078506</v>
      </c>
      <c r="G8" s="36"/>
      <c r="H8" s="36">
        <v>-2090810372</v>
      </c>
      <c r="I8" s="36"/>
      <c r="J8" s="36">
        <v>35399418</v>
      </c>
      <c r="K8" s="36"/>
      <c r="L8" s="36">
        <v>102931416974</v>
      </c>
      <c r="M8" s="36"/>
      <c r="N8" s="36">
        <v>137940062506</v>
      </c>
      <c r="O8" s="36"/>
      <c r="P8" s="36">
        <v>-35008645532</v>
      </c>
    </row>
    <row r="9" spans="1:16" ht="19.5" x14ac:dyDescent="0.55000000000000004">
      <c r="A9" s="22" t="s">
        <v>93</v>
      </c>
      <c r="B9" s="36">
        <v>196388</v>
      </c>
      <c r="C9" s="36"/>
      <c r="D9" s="36">
        <v>30576331337</v>
      </c>
      <c r="E9" s="36"/>
      <c r="F9" s="36">
        <v>35303492832</v>
      </c>
      <c r="G9" s="36"/>
      <c r="H9" s="36">
        <v>-4727161495</v>
      </c>
      <c r="I9" s="36"/>
      <c r="J9" s="36">
        <v>429905</v>
      </c>
      <c r="K9" s="36"/>
      <c r="L9" s="36">
        <v>69922771130</v>
      </c>
      <c r="M9" s="36"/>
      <c r="N9" s="36">
        <v>77281442334</v>
      </c>
      <c r="O9" s="36"/>
      <c r="P9" s="36">
        <v>-7358671204</v>
      </c>
    </row>
    <row r="10" spans="1:16" ht="19.5" x14ac:dyDescent="0.55000000000000004">
      <c r="A10" s="22" t="s">
        <v>81</v>
      </c>
      <c r="B10" s="36">
        <v>10363734</v>
      </c>
      <c r="C10" s="36"/>
      <c r="D10" s="36">
        <v>38290368176</v>
      </c>
      <c r="E10" s="36"/>
      <c r="F10" s="36">
        <v>31009230045</v>
      </c>
      <c r="G10" s="36"/>
      <c r="H10" s="36">
        <v>7281138131</v>
      </c>
      <c r="I10" s="36"/>
      <c r="J10" s="36">
        <v>10363734</v>
      </c>
      <c r="K10" s="36"/>
      <c r="L10" s="36">
        <v>38290368176</v>
      </c>
      <c r="M10" s="36"/>
      <c r="N10" s="36">
        <v>31009230045</v>
      </c>
      <c r="O10" s="36"/>
      <c r="P10" s="36">
        <v>7281138131</v>
      </c>
    </row>
    <row r="11" spans="1:16" ht="19.5" x14ac:dyDescent="0.55000000000000004">
      <c r="A11" s="22" t="s">
        <v>153</v>
      </c>
      <c r="B11" s="36">
        <v>1233483</v>
      </c>
      <c r="C11" s="36"/>
      <c r="D11" s="36">
        <v>10414126255</v>
      </c>
      <c r="E11" s="36"/>
      <c r="F11" s="36">
        <v>9039212254</v>
      </c>
      <c r="G11" s="36"/>
      <c r="H11" s="36">
        <v>1374914001</v>
      </c>
      <c r="I11" s="36"/>
      <c r="J11" s="36">
        <v>1233483</v>
      </c>
      <c r="K11" s="36"/>
      <c r="L11" s="36">
        <v>10414126255</v>
      </c>
      <c r="M11" s="36"/>
      <c r="N11" s="36">
        <v>9039212254</v>
      </c>
      <c r="O11" s="36"/>
      <c r="P11" s="36">
        <v>1374914001</v>
      </c>
    </row>
    <row r="12" spans="1:16" ht="19.5" x14ac:dyDescent="0.55000000000000004">
      <c r="A12" s="22" t="s">
        <v>78</v>
      </c>
      <c r="B12" s="36">
        <v>60818</v>
      </c>
      <c r="C12" s="36"/>
      <c r="D12" s="36">
        <v>169760833</v>
      </c>
      <c r="E12" s="36"/>
      <c r="F12" s="36">
        <v>138122112</v>
      </c>
      <c r="G12" s="36"/>
      <c r="H12" s="36">
        <v>31638721</v>
      </c>
      <c r="I12" s="36"/>
      <c r="J12" s="36">
        <v>60818</v>
      </c>
      <c r="K12" s="36"/>
      <c r="L12" s="36">
        <v>169760833</v>
      </c>
      <c r="M12" s="36"/>
      <c r="N12" s="36">
        <v>138122112</v>
      </c>
      <c r="O12" s="36"/>
      <c r="P12" s="36">
        <v>31638721</v>
      </c>
    </row>
    <row r="13" spans="1:16" ht="19.5" x14ac:dyDescent="0.55000000000000004">
      <c r="A13" s="22" t="s">
        <v>86</v>
      </c>
      <c r="B13" s="36">
        <v>776701</v>
      </c>
      <c r="C13" s="36"/>
      <c r="D13" s="36">
        <v>5760195146</v>
      </c>
      <c r="E13" s="36"/>
      <c r="F13" s="36">
        <v>8315297624</v>
      </c>
      <c r="G13" s="36"/>
      <c r="H13" s="36">
        <v>-2555102478</v>
      </c>
      <c r="I13" s="36"/>
      <c r="J13" s="36">
        <v>1043308</v>
      </c>
      <c r="K13" s="36"/>
      <c r="L13" s="36">
        <v>8415702487</v>
      </c>
      <c r="M13" s="36"/>
      <c r="N13" s="36">
        <v>11169570421</v>
      </c>
      <c r="O13" s="36"/>
      <c r="P13" s="36">
        <v>-2753867934</v>
      </c>
    </row>
    <row r="14" spans="1:16" ht="19.5" x14ac:dyDescent="0.55000000000000004">
      <c r="A14" s="22" t="s">
        <v>171</v>
      </c>
      <c r="B14" s="36">
        <v>282423</v>
      </c>
      <c r="C14" s="36"/>
      <c r="D14" s="36">
        <v>2536752956</v>
      </c>
      <c r="E14" s="36"/>
      <c r="F14" s="36">
        <v>2405650086</v>
      </c>
      <c r="G14" s="36"/>
      <c r="H14" s="36">
        <v>131102870</v>
      </c>
      <c r="I14" s="36"/>
      <c r="J14" s="36">
        <v>282423</v>
      </c>
      <c r="K14" s="36"/>
      <c r="L14" s="36">
        <v>2536752956</v>
      </c>
      <c r="M14" s="36"/>
      <c r="N14" s="36">
        <v>2405650086</v>
      </c>
      <c r="O14" s="36"/>
      <c r="P14" s="36">
        <v>131102870</v>
      </c>
    </row>
    <row r="15" spans="1:16" ht="19.5" x14ac:dyDescent="0.55000000000000004">
      <c r="A15" s="22" t="s">
        <v>92</v>
      </c>
      <c r="B15" s="36">
        <v>300000</v>
      </c>
      <c r="C15" s="36"/>
      <c r="D15" s="36">
        <v>3297263871</v>
      </c>
      <c r="E15" s="36"/>
      <c r="F15" s="36">
        <v>5290334096</v>
      </c>
      <c r="G15" s="36"/>
      <c r="H15" s="36">
        <v>-1993070225</v>
      </c>
      <c r="I15" s="36"/>
      <c r="J15" s="36">
        <v>7943407</v>
      </c>
      <c r="K15" s="36"/>
      <c r="L15" s="36">
        <v>120622491879</v>
      </c>
      <c r="M15" s="36"/>
      <c r="N15" s="36">
        <v>140077589596</v>
      </c>
      <c r="O15" s="36"/>
      <c r="P15" s="36">
        <v>-19455097717</v>
      </c>
    </row>
    <row r="16" spans="1:16" ht="19.5" x14ac:dyDescent="0.55000000000000004">
      <c r="A16" s="22" t="s">
        <v>158</v>
      </c>
      <c r="B16" s="36">
        <v>2321349</v>
      </c>
      <c r="C16" s="36"/>
      <c r="D16" s="36">
        <v>13777555036</v>
      </c>
      <c r="E16" s="36"/>
      <c r="F16" s="36">
        <v>16498889305</v>
      </c>
      <c r="G16" s="36"/>
      <c r="H16" s="36">
        <v>-2721334269</v>
      </c>
      <c r="I16" s="36"/>
      <c r="J16" s="36">
        <v>50676934</v>
      </c>
      <c r="K16" s="36"/>
      <c r="L16" s="36">
        <v>336380367895</v>
      </c>
      <c r="M16" s="36"/>
      <c r="N16" s="36">
        <v>360184153839</v>
      </c>
      <c r="O16" s="36"/>
      <c r="P16" s="36">
        <v>-23803785944</v>
      </c>
    </row>
    <row r="17" spans="1:16" ht="19.5" x14ac:dyDescent="0.55000000000000004">
      <c r="A17" s="22" t="s">
        <v>124</v>
      </c>
      <c r="B17" s="36">
        <v>2000000</v>
      </c>
      <c r="C17" s="36"/>
      <c r="D17" s="36">
        <v>13859045154</v>
      </c>
      <c r="E17" s="36"/>
      <c r="F17" s="36">
        <v>14323571990</v>
      </c>
      <c r="G17" s="36"/>
      <c r="H17" s="36">
        <v>-464526836</v>
      </c>
      <c r="I17" s="36"/>
      <c r="J17" s="36">
        <v>22180168</v>
      </c>
      <c r="K17" s="36"/>
      <c r="L17" s="36">
        <v>313593780060</v>
      </c>
      <c r="M17" s="36"/>
      <c r="N17" s="36">
        <v>339136939928</v>
      </c>
      <c r="O17" s="36"/>
      <c r="P17" s="36">
        <v>-25543159868</v>
      </c>
    </row>
    <row r="18" spans="1:16" ht="19.5" x14ac:dyDescent="0.55000000000000004">
      <c r="A18" s="22" t="s">
        <v>131</v>
      </c>
      <c r="B18" s="36">
        <v>400000</v>
      </c>
      <c r="C18" s="36"/>
      <c r="D18" s="36">
        <v>10583650394</v>
      </c>
      <c r="E18" s="36"/>
      <c r="F18" s="36">
        <v>8978259603</v>
      </c>
      <c r="G18" s="36"/>
      <c r="H18" s="36">
        <v>1605390791</v>
      </c>
      <c r="I18" s="36"/>
      <c r="J18" s="36">
        <v>400000</v>
      </c>
      <c r="K18" s="36"/>
      <c r="L18" s="36">
        <v>10583650394</v>
      </c>
      <c r="M18" s="36"/>
      <c r="N18" s="36">
        <v>8978259603</v>
      </c>
      <c r="O18" s="36"/>
      <c r="P18" s="36">
        <v>1605390791</v>
      </c>
    </row>
    <row r="19" spans="1:16" ht="19.5" x14ac:dyDescent="0.55000000000000004">
      <c r="A19" s="22" t="s">
        <v>76</v>
      </c>
      <c r="B19" s="36">
        <v>1121015</v>
      </c>
      <c r="C19" s="36"/>
      <c r="D19" s="36">
        <v>9215632878</v>
      </c>
      <c r="E19" s="36"/>
      <c r="F19" s="36">
        <v>8345290460</v>
      </c>
      <c r="G19" s="36"/>
      <c r="H19" s="36">
        <v>870342418</v>
      </c>
      <c r="I19" s="36"/>
      <c r="J19" s="36">
        <v>1121015</v>
      </c>
      <c r="K19" s="36"/>
      <c r="L19" s="36">
        <v>9215632878</v>
      </c>
      <c r="M19" s="36"/>
      <c r="N19" s="36">
        <v>8345290460</v>
      </c>
      <c r="O19" s="36"/>
      <c r="P19" s="36">
        <v>870342418</v>
      </c>
    </row>
    <row r="20" spans="1:16" ht="19.5" x14ac:dyDescent="0.55000000000000004">
      <c r="A20" s="22" t="s">
        <v>152</v>
      </c>
      <c r="B20" s="36">
        <v>200000</v>
      </c>
      <c r="C20" s="36"/>
      <c r="D20" s="36">
        <v>7449410723</v>
      </c>
      <c r="E20" s="36"/>
      <c r="F20" s="36">
        <v>7068384829</v>
      </c>
      <c r="G20" s="36"/>
      <c r="H20" s="36">
        <v>381025894</v>
      </c>
      <c r="I20" s="36"/>
      <c r="J20" s="36">
        <v>1117195</v>
      </c>
      <c r="K20" s="36"/>
      <c r="L20" s="36">
        <v>38355995792</v>
      </c>
      <c r="M20" s="36"/>
      <c r="N20" s="36">
        <v>39513384326</v>
      </c>
      <c r="O20" s="36"/>
      <c r="P20" s="36">
        <v>-1157388534</v>
      </c>
    </row>
    <row r="21" spans="1:16" ht="19.5" x14ac:dyDescent="0.55000000000000004">
      <c r="A21" s="22" t="s">
        <v>134</v>
      </c>
      <c r="B21" s="36">
        <v>152999</v>
      </c>
      <c r="C21" s="36"/>
      <c r="D21" s="36">
        <v>2617160746</v>
      </c>
      <c r="E21" s="36"/>
      <c r="F21" s="36">
        <v>3969513906</v>
      </c>
      <c r="G21" s="36"/>
      <c r="H21" s="36">
        <v>-1352353160</v>
      </c>
      <c r="I21" s="36"/>
      <c r="J21" s="36">
        <v>1153130</v>
      </c>
      <c r="K21" s="36"/>
      <c r="L21" s="36">
        <v>23916878384</v>
      </c>
      <c r="M21" s="36"/>
      <c r="N21" s="36">
        <v>29917617579</v>
      </c>
      <c r="O21" s="36"/>
      <c r="P21" s="36">
        <v>-6000739195</v>
      </c>
    </row>
    <row r="22" spans="1:16" ht="19.5" x14ac:dyDescent="0.55000000000000004">
      <c r="A22" s="22" t="s">
        <v>123</v>
      </c>
      <c r="B22" s="36">
        <v>525826</v>
      </c>
      <c r="C22" s="36"/>
      <c r="D22" s="36">
        <v>8724167798</v>
      </c>
      <c r="E22" s="36"/>
      <c r="F22" s="36">
        <v>9518318460</v>
      </c>
      <c r="G22" s="36"/>
      <c r="H22" s="36">
        <v>-794150662</v>
      </c>
      <c r="I22" s="36"/>
      <c r="J22" s="36">
        <v>2225826</v>
      </c>
      <c r="K22" s="36"/>
      <c r="L22" s="36">
        <v>38015823342</v>
      </c>
      <c r="M22" s="36"/>
      <c r="N22" s="36">
        <v>40291124237</v>
      </c>
      <c r="O22" s="36"/>
      <c r="P22" s="36">
        <v>-2275300895</v>
      </c>
    </row>
    <row r="23" spans="1:16" ht="19.5" x14ac:dyDescent="0.55000000000000004">
      <c r="A23" s="22" t="s">
        <v>91</v>
      </c>
      <c r="B23" s="36">
        <v>50000</v>
      </c>
      <c r="C23" s="36"/>
      <c r="D23" s="36">
        <v>10348557545</v>
      </c>
      <c r="E23" s="36"/>
      <c r="F23" s="36">
        <v>7804286552</v>
      </c>
      <c r="G23" s="36"/>
      <c r="H23" s="36">
        <v>2544270993</v>
      </c>
      <c r="I23" s="36"/>
      <c r="J23" s="36">
        <v>150000</v>
      </c>
      <c r="K23" s="36"/>
      <c r="L23" s="36">
        <v>29702711075</v>
      </c>
      <c r="M23" s="36"/>
      <c r="N23" s="36">
        <v>23412859654</v>
      </c>
      <c r="O23" s="36"/>
      <c r="P23" s="36">
        <v>6289851421</v>
      </c>
    </row>
    <row r="24" spans="1:16" ht="19.5" x14ac:dyDescent="0.55000000000000004">
      <c r="A24" s="22" t="s">
        <v>166</v>
      </c>
      <c r="B24" s="36">
        <v>3000000</v>
      </c>
      <c r="C24" s="36"/>
      <c r="D24" s="36">
        <v>9561965923</v>
      </c>
      <c r="E24" s="36"/>
      <c r="F24" s="36">
        <v>13124442143</v>
      </c>
      <c r="G24" s="36"/>
      <c r="H24" s="36">
        <v>-3562476220</v>
      </c>
      <c r="I24" s="36"/>
      <c r="J24" s="36">
        <v>5226811</v>
      </c>
      <c r="K24" s="36"/>
      <c r="L24" s="36">
        <v>16085036361</v>
      </c>
      <c r="M24" s="36"/>
      <c r="N24" s="36">
        <v>22866326194</v>
      </c>
      <c r="O24" s="36"/>
      <c r="P24" s="36">
        <v>-6781289833</v>
      </c>
    </row>
    <row r="25" spans="1:16" ht="19.5" x14ac:dyDescent="0.55000000000000004">
      <c r="A25" s="22" t="s">
        <v>101</v>
      </c>
      <c r="B25" s="36">
        <v>600000</v>
      </c>
      <c r="C25" s="36"/>
      <c r="D25" s="36">
        <v>6494376283</v>
      </c>
      <c r="E25" s="36"/>
      <c r="F25" s="36">
        <v>5475227401</v>
      </c>
      <c r="G25" s="36"/>
      <c r="H25" s="36">
        <v>1019148882</v>
      </c>
      <c r="I25" s="36"/>
      <c r="J25" s="36">
        <v>1419330</v>
      </c>
      <c r="K25" s="36"/>
      <c r="L25" s="36">
        <v>13722494407</v>
      </c>
      <c r="M25" s="36"/>
      <c r="N25" s="36">
        <v>12951924151</v>
      </c>
      <c r="O25" s="36"/>
      <c r="P25" s="36">
        <v>770570256</v>
      </c>
    </row>
    <row r="26" spans="1:16" ht="19.5" x14ac:dyDescent="0.55000000000000004">
      <c r="A26" s="22" t="s">
        <v>128</v>
      </c>
      <c r="B26" s="36">
        <v>35883</v>
      </c>
      <c r="C26" s="36"/>
      <c r="D26" s="36">
        <v>1214932751</v>
      </c>
      <c r="E26" s="36"/>
      <c r="F26" s="36">
        <v>1330472155</v>
      </c>
      <c r="G26" s="36"/>
      <c r="H26" s="36">
        <v>-115539404</v>
      </c>
      <c r="I26" s="36"/>
      <c r="J26" s="36">
        <v>35883</v>
      </c>
      <c r="K26" s="36"/>
      <c r="L26" s="36">
        <v>1214932751</v>
      </c>
      <c r="M26" s="36"/>
      <c r="N26" s="36">
        <v>1330472155</v>
      </c>
      <c r="O26" s="36"/>
      <c r="P26" s="36">
        <v>-115539404</v>
      </c>
    </row>
    <row r="27" spans="1:16" ht="19.5" x14ac:dyDescent="0.55000000000000004">
      <c r="A27" s="22" t="s">
        <v>129</v>
      </c>
      <c r="B27" s="36">
        <v>78192</v>
      </c>
      <c r="C27" s="36"/>
      <c r="D27" s="36">
        <v>2333736942</v>
      </c>
      <c r="E27" s="36"/>
      <c r="F27" s="36">
        <v>2401756797</v>
      </c>
      <c r="G27" s="36"/>
      <c r="H27" s="36">
        <v>-68019855</v>
      </c>
      <c r="I27" s="36"/>
      <c r="J27" s="36">
        <v>342120</v>
      </c>
      <c r="K27" s="36"/>
      <c r="L27" s="36">
        <v>10237581718</v>
      </c>
      <c r="M27" s="36"/>
      <c r="N27" s="36">
        <v>10508607509</v>
      </c>
      <c r="O27" s="36"/>
      <c r="P27" s="36">
        <v>-271025791</v>
      </c>
    </row>
    <row r="28" spans="1:16" ht="19.5" x14ac:dyDescent="0.55000000000000004">
      <c r="A28" s="22" t="s">
        <v>85</v>
      </c>
      <c r="B28" s="36">
        <v>1600000</v>
      </c>
      <c r="C28" s="36"/>
      <c r="D28" s="36">
        <v>5918176134</v>
      </c>
      <c r="E28" s="36"/>
      <c r="F28" s="36">
        <v>9129355200</v>
      </c>
      <c r="G28" s="36"/>
      <c r="H28" s="36">
        <v>-3211179066</v>
      </c>
      <c r="I28" s="36"/>
      <c r="J28" s="36">
        <v>2000000</v>
      </c>
      <c r="K28" s="36"/>
      <c r="L28" s="36">
        <v>8025562180</v>
      </c>
      <c r="M28" s="36"/>
      <c r="N28" s="36">
        <v>11411693976</v>
      </c>
      <c r="O28" s="36"/>
      <c r="P28" s="36">
        <v>-3386131796</v>
      </c>
    </row>
    <row r="29" spans="1:16" ht="19.5" x14ac:dyDescent="0.55000000000000004">
      <c r="A29" s="22" t="s">
        <v>140</v>
      </c>
      <c r="B29" s="36">
        <v>360023</v>
      </c>
      <c r="C29" s="36"/>
      <c r="D29" s="36">
        <v>7510303484</v>
      </c>
      <c r="E29" s="36"/>
      <c r="F29" s="36">
        <v>7111092748</v>
      </c>
      <c r="G29" s="36"/>
      <c r="H29" s="36">
        <v>399210736</v>
      </c>
      <c r="I29" s="36"/>
      <c r="J29" s="36">
        <v>760023</v>
      </c>
      <c r="K29" s="36"/>
      <c r="L29" s="36">
        <v>14911005771</v>
      </c>
      <c r="M29" s="36"/>
      <c r="N29" s="36">
        <v>15011802137</v>
      </c>
      <c r="O29" s="36"/>
      <c r="P29" s="36">
        <v>-100796366</v>
      </c>
    </row>
    <row r="30" spans="1:16" ht="19.5" x14ac:dyDescent="0.55000000000000004">
      <c r="A30" s="22" t="s">
        <v>151</v>
      </c>
      <c r="B30" s="100">
        <v>0</v>
      </c>
      <c r="C30" s="100"/>
      <c r="D30" s="100">
        <v>0</v>
      </c>
      <c r="E30" s="100"/>
      <c r="F30" s="100">
        <v>0</v>
      </c>
      <c r="G30" s="100"/>
      <c r="H30" s="100">
        <v>0</v>
      </c>
      <c r="I30" s="36"/>
      <c r="J30" s="36">
        <v>8487079</v>
      </c>
      <c r="K30" s="36"/>
      <c r="L30" s="36">
        <v>14882423251</v>
      </c>
      <c r="M30" s="36"/>
      <c r="N30" s="36">
        <v>12874222424</v>
      </c>
      <c r="O30" s="36"/>
      <c r="P30" s="36">
        <v>2008200827</v>
      </c>
    </row>
    <row r="31" spans="1:16" ht="19.5" x14ac:dyDescent="0.55000000000000004">
      <c r="A31" s="22" t="s">
        <v>83</v>
      </c>
      <c r="B31" s="100">
        <v>0</v>
      </c>
      <c r="C31" s="100"/>
      <c r="D31" s="100">
        <v>0</v>
      </c>
      <c r="E31" s="100"/>
      <c r="F31" s="100">
        <v>0</v>
      </c>
      <c r="G31" s="100"/>
      <c r="H31" s="100">
        <v>0</v>
      </c>
      <c r="I31" s="36"/>
      <c r="J31" s="36">
        <v>500000</v>
      </c>
      <c r="K31" s="36"/>
      <c r="L31" s="36">
        <v>1751516160</v>
      </c>
      <c r="M31" s="36"/>
      <c r="N31" s="36">
        <v>1306181694</v>
      </c>
      <c r="O31" s="36"/>
      <c r="P31" s="36">
        <v>445334466</v>
      </c>
    </row>
    <row r="32" spans="1:16" ht="19.5" x14ac:dyDescent="0.55000000000000004">
      <c r="A32" s="22" t="s">
        <v>125</v>
      </c>
      <c r="B32" s="100">
        <v>0</v>
      </c>
      <c r="C32" s="100"/>
      <c r="D32" s="100">
        <v>0</v>
      </c>
      <c r="E32" s="100"/>
      <c r="F32" s="100">
        <v>0</v>
      </c>
      <c r="G32" s="100"/>
      <c r="H32" s="100">
        <v>0</v>
      </c>
      <c r="I32" s="36"/>
      <c r="J32" s="36">
        <v>318782</v>
      </c>
      <c r="K32" s="36"/>
      <c r="L32" s="36">
        <v>8017590281</v>
      </c>
      <c r="M32" s="36"/>
      <c r="N32" s="36">
        <v>9547752416</v>
      </c>
      <c r="O32" s="36"/>
      <c r="P32" s="36">
        <v>-1530162135</v>
      </c>
    </row>
    <row r="33" spans="1:16" ht="19.5" x14ac:dyDescent="0.55000000000000004">
      <c r="A33" s="22" t="s">
        <v>132</v>
      </c>
      <c r="B33" s="100">
        <v>0</v>
      </c>
      <c r="C33" s="100"/>
      <c r="D33" s="100">
        <v>0</v>
      </c>
      <c r="E33" s="100"/>
      <c r="F33" s="100">
        <v>0</v>
      </c>
      <c r="G33" s="100"/>
      <c r="H33" s="100">
        <v>0</v>
      </c>
      <c r="I33" s="36"/>
      <c r="J33" s="36">
        <v>1132605</v>
      </c>
      <c r="K33" s="36"/>
      <c r="L33" s="36">
        <v>66698065559</v>
      </c>
      <c r="M33" s="36"/>
      <c r="N33" s="36">
        <v>78506636113</v>
      </c>
      <c r="O33" s="36"/>
      <c r="P33" s="36">
        <v>-11808570554</v>
      </c>
    </row>
    <row r="34" spans="1:16" ht="19.5" x14ac:dyDescent="0.55000000000000004">
      <c r="A34" s="22" t="s">
        <v>184</v>
      </c>
      <c r="B34" s="100">
        <v>0</v>
      </c>
      <c r="C34" s="100"/>
      <c r="D34" s="100">
        <v>0</v>
      </c>
      <c r="E34" s="100"/>
      <c r="F34" s="100">
        <v>0</v>
      </c>
      <c r="G34" s="100"/>
      <c r="H34" s="100">
        <v>0</v>
      </c>
      <c r="I34" s="36"/>
      <c r="J34" s="36">
        <v>8831842</v>
      </c>
      <c r="K34" s="36"/>
      <c r="L34" s="36">
        <v>45689959230</v>
      </c>
      <c r="M34" s="36"/>
      <c r="N34" s="36">
        <v>37338331173</v>
      </c>
      <c r="O34" s="36"/>
      <c r="P34" s="36">
        <v>8351628057</v>
      </c>
    </row>
    <row r="35" spans="1:16" ht="19.5" x14ac:dyDescent="0.55000000000000004">
      <c r="A35" s="22" t="s">
        <v>127</v>
      </c>
      <c r="B35" s="100">
        <v>0</v>
      </c>
      <c r="C35" s="100"/>
      <c r="D35" s="100">
        <v>0</v>
      </c>
      <c r="E35" s="100"/>
      <c r="F35" s="100">
        <v>0</v>
      </c>
      <c r="G35" s="100"/>
      <c r="H35" s="100">
        <v>0</v>
      </c>
      <c r="I35" s="36"/>
      <c r="J35" s="36">
        <v>81998</v>
      </c>
      <c r="K35" s="36"/>
      <c r="L35" s="36">
        <v>13018540712</v>
      </c>
      <c r="M35" s="36"/>
      <c r="N35" s="36">
        <v>12837691965</v>
      </c>
      <c r="O35" s="36"/>
      <c r="P35" s="36">
        <v>180848747</v>
      </c>
    </row>
    <row r="36" spans="1:16" ht="19.5" x14ac:dyDescent="0.55000000000000004">
      <c r="A36" s="22" t="s">
        <v>149</v>
      </c>
      <c r="B36" s="100">
        <v>0</v>
      </c>
      <c r="C36" s="100"/>
      <c r="D36" s="100">
        <v>0</v>
      </c>
      <c r="E36" s="100"/>
      <c r="F36" s="100">
        <v>0</v>
      </c>
      <c r="G36" s="100"/>
      <c r="H36" s="100">
        <v>0</v>
      </c>
      <c r="I36" s="36"/>
      <c r="J36" s="36">
        <v>555384</v>
      </c>
      <c r="K36" s="36"/>
      <c r="L36" s="36">
        <v>6408238631</v>
      </c>
      <c r="M36" s="36"/>
      <c r="N36" s="36">
        <v>6404121746</v>
      </c>
      <c r="O36" s="36"/>
      <c r="P36" s="36">
        <v>4116885</v>
      </c>
    </row>
    <row r="37" spans="1:16" ht="19.5" x14ac:dyDescent="0.55000000000000004">
      <c r="A37" s="22" t="s">
        <v>96</v>
      </c>
      <c r="B37" s="100">
        <v>0</v>
      </c>
      <c r="C37" s="100"/>
      <c r="D37" s="100">
        <v>0</v>
      </c>
      <c r="E37" s="100"/>
      <c r="F37" s="100">
        <v>0</v>
      </c>
      <c r="G37" s="100"/>
      <c r="H37" s="100">
        <v>0</v>
      </c>
      <c r="I37" s="36"/>
      <c r="J37" s="36">
        <v>2357586</v>
      </c>
      <c r="K37" s="36"/>
      <c r="L37" s="36">
        <v>404639281845</v>
      </c>
      <c r="M37" s="36"/>
      <c r="N37" s="36">
        <v>408552528438</v>
      </c>
      <c r="O37" s="36"/>
      <c r="P37" s="36">
        <v>-3913246593</v>
      </c>
    </row>
    <row r="38" spans="1:16" ht="19.5" x14ac:dyDescent="0.55000000000000004">
      <c r="A38" s="22" t="s">
        <v>107</v>
      </c>
      <c r="B38" s="100">
        <v>0</v>
      </c>
      <c r="C38" s="100"/>
      <c r="D38" s="100">
        <v>0</v>
      </c>
      <c r="E38" s="100"/>
      <c r="F38" s="100">
        <v>0</v>
      </c>
      <c r="G38" s="100"/>
      <c r="H38" s="100">
        <v>0</v>
      </c>
      <c r="I38" s="36"/>
      <c r="J38" s="36">
        <v>1553000</v>
      </c>
      <c r="K38" s="36"/>
      <c r="L38" s="36">
        <v>6076238005</v>
      </c>
      <c r="M38" s="36"/>
      <c r="N38" s="36">
        <v>5364564780</v>
      </c>
      <c r="O38" s="36"/>
      <c r="P38" s="36">
        <v>711673225</v>
      </c>
    </row>
    <row r="39" spans="1:16" ht="19.5" x14ac:dyDescent="0.55000000000000004">
      <c r="A39" s="22" t="s">
        <v>106</v>
      </c>
      <c r="B39" s="100">
        <v>0</v>
      </c>
      <c r="C39" s="100"/>
      <c r="D39" s="100">
        <v>0</v>
      </c>
      <c r="E39" s="100"/>
      <c r="F39" s="100">
        <v>0</v>
      </c>
      <c r="G39" s="100"/>
      <c r="H39" s="100">
        <v>0</v>
      </c>
      <c r="I39" s="36"/>
      <c r="J39" s="36">
        <v>238540</v>
      </c>
      <c r="K39" s="36"/>
      <c r="L39" s="36">
        <v>625524378</v>
      </c>
      <c r="M39" s="36"/>
      <c r="N39" s="36">
        <v>774910404</v>
      </c>
      <c r="O39" s="36"/>
      <c r="P39" s="36">
        <v>-149386026</v>
      </c>
    </row>
    <row r="40" spans="1:16" ht="19.5" x14ac:dyDescent="0.55000000000000004">
      <c r="A40" s="22" t="s">
        <v>143</v>
      </c>
      <c r="B40" s="100">
        <v>0</v>
      </c>
      <c r="C40" s="100"/>
      <c r="D40" s="100">
        <v>0</v>
      </c>
      <c r="E40" s="100"/>
      <c r="F40" s="100">
        <v>0</v>
      </c>
      <c r="G40" s="100"/>
      <c r="H40" s="100">
        <v>0</v>
      </c>
      <c r="I40" s="36"/>
      <c r="J40" s="36">
        <v>4491786</v>
      </c>
      <c r="K40" s="36"/>
      <c r="L40" s="36">
        <v>96786475938</v>
      </c>
      <c r="M40" s="36"/>
      <c r="N40" s="36">
        <v>100195942760</v>
      </c>
      <c r="O40" s="36"/>
      <c r="P40" s="36">
        <v>-3409466822</v>
      </c>
    </row>
    <row r="41" spans="1:16" ht="19.5" x14ac:dyDescent="0.55000000000000004">
      <c r="A41" s="22" t="s">
        <v>185</v>
      </c>
      <c r="B41" s="100">
        <v>0</v>
      </c>
      <c r="C41" s="100"/>
      <c r="D41" s="100">
        <v>0</v>
      </c>
      <c r="E41" s="100"/>
      <c r="F41" s="100">
        <v>0</v>
      </c>
      <c r="G41" s="100"/>
      <c r="H41" s="100">
        <v>0</v>
      </c>
      <c r="I41" s="36"/>
      <c r="J41" s="36">
        <v>572500</v>
      </c>
      <c r="K41" s="36"/>
      <c r="L41" s="36">
        <v>6941219026</v>
      </c>
      <c r="M41" s="36"/>
      <c r="N41" s="36">
        <v>9065661446</v>
      </c>
      <c r="O41" s="36"/>
      <c r="P41" s="36">
        <v>-2124442420</v>
      </c>
    </row>
    <row r="42" spans="1:16" ht="19.5" x14ac:dyDescent="0.55000000000000004">
      <c r="A42" s="22" t="s">
        <v>160</v>
      </c>
      <c r="B42" s="100">
        <v>0</v>
      </c>
      <c r="C42" s="100"/>
      <c r="D42" s="100">
        <v>0</v>
      </c>
      <c r="E42" s="100"/>
      <c r="F42" s="100">
        <v>0</v>
      </c>
      <c r="G42" s="100"/>
      <c r="H42" s="100">
        <v>0</v>
      </c>
      <c r="I42" s="36"/>
      <c r="J42" s="36">
        <v>1646212</v>
      </c>
      <c r="K42" s="36"/>
      <c r="L42" s="36">
        <v>122330288442</v>
      </c>
      <c r="M42" s="36"/>
      <c r="N42" s="36">
        <v>130422437646</v>
      </c>
      <c r="O42" s="36"/>
      <c r="P42" s="36">
        <v>-8092149204</v>
      </c>
    </row>
    <row r="43" spans="1:16" ht="19.5" x14ac:dyDescent="0.55000000000000004">
      <c r="A43" s="22" t="s">
        <v>87</v>
      </c>
      <c r="B43" s="100">
        <v>0</v>
      </c>
      <c r="C43" s="100"/>
      <c r="D43" s="100">
        <v>0</v>
      </c>
      <c r="E43" s="100"/>
      <c r="F43" s="100">
        <v>0</v>
      </c>
      <c r="G43" s="100"/>
      <c r="H43" s="100">
        <v>0</v>
      </c>
      <c r="I43" s="36"/>
      <c r="J43" s="36">
        <v>200000</v>
      </c>
      <c r="K43" s="36"/>
      <c r="L43" s="36">
        <v>2601113846</v>
      </c>
      <c r="M43" s="36"/>
      <c r="N43" s="36">
        <v>2506994105</v>
      </c>
      <c r="O43" s="36"/>
      <c r="P43" s="36">
        <v>94119741</v>
      </c>
    </row>
    <row r="44" spans="1:16" ht="19.5" x14ac:dyDescent="0.55000000000000004">
      <c r="A44" s="22" t="s">
        <v>126</v>
      </c>
      <c r="B44" s="100">
        <v>0</v>
      </c>
      <c r="C44" s="100"/>
      <c r="D44" s="100">
        <v>0</v>
      </c>
      <c r="E44" s="100"/>
      <c r="F44" s="100">
        <v>0</v>
      </c>
      <c r="G44" s="100"/>
      <c r="H44" s="100">
        <v>0</v>
      </c>
      <c r="I44" s="36"/>
      <c r="J44" s="36">
        <v>290017</v>
      </c>
      <c r="K44" s="36"/>
      <c r="L44" s="36">
        <v>11412625457</v>
      </c>
      <c r="M44" s="36"/>
      <c r="N44" s="36">
        <v>14844124126</v>
      </c>
      <c r="O44" s="36"/>
      <c r="P44" s="36">
        <v>-3431498669</v>
      </c>
    </row>
    <row r="45" spans="1:16" ht="19.5" x14ac:dyDescent="0.55000000000000004">
      <c r="A45" s="22" t="s">
        <v>229</v>
      </c>
      <c r="B45" s="100">
        <v>0</v>
      </c>
      <c r="C45" s="100"/>
      <c r="D45" s="100">
        <v>0</v>
      </c>
      <c r="E45" s="100"/>
      <c r="F45" s="100">
        <v>0</v>
      </c>
      <c r="G45" s="100"/>
      <c r="H45" s="100">
        <v>0</v>
      </c>
      <c r="I45" s="36"/>
      <c r="J45" s="36">
        <v>17408214</v>
      </c>
      <c r="K45" s="36"/>
      <c r="L45" s="36">
        <v>76126119822</v>
      </c>
      <c r="M45" s="36"/>
      <c r="N45" s="36">
        <v>76126119822</v>
      </c>
      <c r="O45" s="36"/>
      <c r="P45" s="36">
        <v>0</v>
      </c>
    </row>
    <row r="46" spans="1:16" ht="19.5" x14ac:dyDescent="0.55000000000000004">
      <c r="A46" s="22" t="s">
        <v>100</v>
      </c>
      <c r="B46" s="100">
        <v>0</v>
      </c>
      <c r="C46" s="100"/>
      <c r="D46" s="100">
        <v>0</v>
      </c>
      <c r="E46" s="100"/>
      <c r="F46" s="100">
        <v>0</v>
      </c>
      <c r="G46" s="100"/>
      <c r="H46" s="100">
        <v>0</v>
      </c>
      <c r="I46" s="36"/>
      <c r="J46" s="36">
        <v>17996925</v>
      </c>
      <c r="K46" s="36"/>
      <c r="L46" s="36">
        <v>123031090869</v>
      </c>
      <c r="M46" s="36"/>
      <c r="N46" s="36">
        <v>104834481708</v>
      </c>
      <c r="O46" s="36"/>
      <c r="P46" s="36">
        <v>18196609161</v>
      </c>
    </row>
    <row r="47" spans="1:16" ht="19.5" x14ac:dyDescent="0.55000000000000004">
      <c r="A47" s="22" t="s">
        <v>90</v>
      </c>
      <c r="B47" s="100">
        <v>0</v>
      </c>
      <c r="C47" s="100"/>
      <c r="D47" s="100">
        <v>0</v>
      </c>
      <c r="E47" s="100"/>
      <c r="F47" s="100">
        <v>0</v>
      </c>
      <c r="G47" s="100"/>
      <c r="H47" s="100">
        <v>0</v>
      </c>
      <c r="I47" s="36"/>
      <c r="J47" s="36">
        <v>1470557</v>
      </c>
      <c r="K47" s="36"/>
      <c r="L47" s="36">
        <v>88099292369</v>
      </c>
      <c r="M47" s="36"/>
      <c r="N47" s="36">
        <v>101259382901</v>
      </c>
      <c r="O47" s="36"/>
      <c r="P47" s="36">
        <v>-13160090532</v>
      </c>
    </row>
    <row r="48" spans="1:16" ht="19.5" x14ac:dyDescent="0.55000000000000004">
      <c r="A48" s="22" t="s">
        <v>230</v>
      </c>
      <c r="B48" s="100">
        <v>0</v>
      </c>
      <c r="C48" s="100"/>
      <c r="D48" s="100">
        <v>0</v>
      </c>
      <c r="E48" s="100"/>
      <c r="F48" s="100">
        <v>0</v>
      </c>
      <c r="G48" s="100"/>
      <c r="H48" s="100">
        <v>0</v>
      </c>
      <c r="I48" s="36"/>
      <c r="J48" s="36">
        <v>4500</v>
      </c>
      <c r="K48" s="36"/>
      <c r="L48" s="36">
        <v>17644500000</v>
      </c>
      <c r="M48" s="36"/>
      <c r="N48" s="36">
        <v>20174867353</v>
      </c>
      <c r="O48" s="36"/>
      <c r="P48" s="36">
        <v>-2530367353</v>
      </c>
    </row>
    <row r="49" spans="1:16" ht="19.5" x14ac:dyDescent="0.55000000000000004">
      <c r="A49" s="22" t="s">
        <v>231</v>
      </c>
      <c r="B49" s="100">
        <v>0</v>
      </c>
      <c r="C49" s="100"/>
      <c r="D49" s="100">
        <v>0</v>
      </c>
      <c r="E49" s="100"/>
      <c r="F49" s="100">
        <v>0</v>
      </c>
      <c r="G49" s="100"/>
      <c r="H49" s="100">
        <v>0</v>
      </c>
      <c r="I49" s="36"/>
      <c r="J49" s="36">
        <v>1443033</v>
      </c>
      <c r="K49" s="36"/>
      <c r="L49" s="36">
        <v>8360933202</v>
      </c>
      <c r="M49" s="36"/>
      <c r="N49" s="36">
        <v>8360933202</v>
      </c>
      <c r="O49" s="36"/>
      <c r="P49" s="36">
        <v>0</v>
      </c>
    </row>
    <row r="50" spans="1:16" ht="19.5" x14ac:dyDescent="0.55000000000000004">
      <c r="A50" s="22" t="s">
        <v>84</v>
      </c>
      <c r="B50" s="100">
        <v>0</v>
      </c>
      <c r="C50" s="100"/>
      <c r="D50" s="100">
        <v>0</v>
      </c>
      <c r="E50" s="100"/>
      <c r="F50" s="100">
        <v>0</v>
      </c>
      <c r="G50" s="100"/>
      <c r="H50" s="100">
        <v>0</v>
      </c>
      <c r="I50" s="36"/>
      <c r="J50" s="36">
        <v>12005539</v>
      </c>
      <c r="K50" s="36"/>
      <c r="L50" s="36">
        <v>163556800255</v>
      </c>
      <c r="M50" s="36"/>
      <c r="N50" s="36">
        <v>163114879547</v>
      </c>
      <c r="O50" s="36"/>
      <c r="P50" s="36">
        <v>441920708</v>
      </c>
    </row>
    <row r="51" spans="1:16" ht="19.5" x14ac:dyDescent="0.55000000000000004">
      <c r="A51" s="22" t="s">
        <v>118</v>
      </c>
      <c r="B51" s="100">
        <v>0</v>
      </c>
      <c r="C51" s="100"/>
      <c r="D51" s="100">
        <v>0</v>
      </c>
      <c r="E51" s="100"/>
      <c r="F51" s="100">
        <v>0</v>
      </c>
      <c r="G51" s="100"/>
      <c r="H51" s="100">
        <v>0</v>
      </c>
      <c r="I51" s="36"/>
      <c r="J51" s="36">
        <v>4854</v>
      </c>
      <c r="K51" s="36"/>
      <c r="L51" s="36">
        <v>127672650</v>
      </c>
      <c r="M51" s="36"/>
      <c r="N51" s="36">
        <v>136213098</v>
      </c>
      <c r="O51" s="36"/>
      <c r="P51" s="36">
        <v>-8540448</v>
      </c>
    </row>
    <row r="52" spans="1:16" ht="19.5" x14ac:dyDescent="0.55000000000000004">
      <c r="A52" s="22" t="s">
        <v>142</v>
      </c>
      <c r="B52" s="100">
        <v>0</v>
      </c>
      <c r="C52" s="100"/>
      <c r="D52" s="100">
        <v>0</v>
      </c>
      <c r="E52" s="100"/>
      <c r="F52" s="100">
        <v>0</v>
      </c>
      <c r="G52" s="100"/>
      <c r="H52" s="100">
        <v>0</v>
      </c>
      <c r="I52" s="36"/>
      <c r="J52" s="36">
        <v>537041</v>
      </c>
      <c r="K52" s="36"/>
      <c r="L52" s="36">
        <v>2423269717</v>
      </c>
      <c r="M52" s="36"/>
      <c r="N52" s="36">
        <v>2426579751</v>
      </c>
      <c r="O52" s="36"/>
      <c r="P52" s="36">
        <v>-3310034</v>
      </c>
    </row>
    <row r="53" spans="1:16" ht="19.5" x14ac:dyDescent="0.55000000000000004">
      <c r="A53" s="22" t="s">
        <v>108</v>
      </c>
      <c r="B53" s="100">
        <v>0</v>
      </c>
      <c r="C53" s="100"/>
      <c r="D53" s="100">
        <v>0</v>
      </c>
      <c r="E53" s="100"/>
      <c r="F53" s="100">
        <v>0</v>
      </c>
      <c r="G53" s="100"/>
      <c r="H53" s="100">
        <v>0</v>
      </c>
      <c r="I53" s="36"/>
      <c r="J53" s="36">
        <v>1571859</v>
      </c>
      <c r="K53" s="36"/>
      <c r="L53" s="36">
        <v>5875142688</v>
      </c>
      <c r="M53" s="36"/>
      <c r="N53" s="36">
        <v>7342217722</v>
      </c>
      <c r="O53" s="36"/>
      <c r="P53" s="36">
        <v>-1467075034</v>
      </c>
    </row>
    <row r="54" spans="1:16" ht="19.5" x14ac:dyDescent="0.55000000000000004">
      <c r="A54" s="22" t="s">
        <v>165</v>
      </c>
      <c r="B54" s="100">
        <v>0</v>
      </c>
      <c r="C54" s="100"/>
      <c r="D54" s="100">
        <v>0</v>
      </c>
      <c r="E54" s="100"/>
      <c r="F54" s="100">
        <v>0</v>
      </c>
      <c r="G54" s="100"/>
      <c r="H54" s="100">
        <v>0</v>
      </c>
      <c r="I54" s="36"/>
      <c r="J54" s="36">
        <v>100000</v>
      </c>
      <c r="K54" s="36"/>
      <c r="L54" s="36">
        <v>1133217005</v>
      </c>
      <c r="M54" s="36"/>
      <c r="N54" s="36">
        <v>1024865551</v>
      </c>
      <c r="O54" s="36"/>
      <c r="P54" s="36">
        <v>108351454</v>
      </c>
    </row>
    <row r="55" spans="1:16" ht="19.5" x14ac:dyDescent="0.55000000000000004">
      <c r="A55" s="22" t="s">
        <v>75</v>
      </c>
      <c r="B55" s="100">
        <v>0</v>
      </c>
      <c r="C55" s="100"/>
      <c r="D55" s="100">
        <v>0</v>
      </c>
      <c r="E55" s="100"/>
      <c r="F55" s="100">
        <v>0</v>
      </c>
      <c r="G55" s="100"/>
      <c r="H55" s="100">
        <v>0</v>
      </c>
      <c r="I55" s="36"/>
      <c r="J55" s="36">
        <v>30384832</v>
      </c>
      <c r="K55" s="36"/>
      <c r="L55" s="36">
        <v>247326362883</v>
      </c>
      <c r="M55" s="36"/>
      <c r="N55" s="36">
        <v>266097612047</v>
      </c>
      <c r="O55" s="36"/>
      <c r="P55" s="36">
        <v>-18771249164</v>
      </c>
    </row>
    <row r="56" spans="1:16" ht="19.5" x14ac:dyDescent="0.55000000000000004">
      <c r="A56" s="22" t="s">
        <v>114</v>
      </c>
      <c r="B56" s="100">
        <v>0</v>
      </c>
      <c r="C56" s="100"/>
      <c r="D56" s="100">
        <v>0</v>
      </c>
      <c r="E56" s="100"/>
      <c r="F56" s="100">
        <v>0</v>
      </c>
      <c r="G56" s="100"/>
      <c r="H56" s="100">
        <v>0</v>
      </c>
      <c r="I56" s="36"/>
      <c r="J56" s="36">
        <v>527250</v>
      </c>
      <c r="K56" s="36"/>
      <c r="L56" s="36">
        <v>854327381</v>
      </c>
      <c r="M56" s="36"/>
      <c r="N56" s="36">
        <v>880509609</v>
      </c>
      <c r="O56" s="36"/>
      <c r="P56" s="36">
        <v>-26182228</v>
      </c>
    </row>
    <row r="57" spans="1:16" ht="19.5" x14ac:dyDescent="0.55000000000000004">
      <c r="A57" s="22" t="s">
        <v>162</v>
      </c>
      <c r="B57" s="100">
        <v>0</v>
      </c>
      <c r="C57" s="100"/>
      <c r="D57" s="100">
        <v>0</v>
      </c>
      <c r="E57" s="100"/>
      <c r="F57" s="100">
        <v>0</v>
      </c>
      <c r="G57" s="100"/>
      <c r="H57" s="100">
        <v>0</v>
      </c>
      <c r="I57" s="36"/>
      <c r="J57" s="36">
        <v>600000</v>
      </c>
      <c r="K57" s="36"/>
      <c r="L57" s="36">
        <v>7234695943</v>
      </c>
      <c r="M57" s="36"/>
      <c r="N57" s="36">
        <v>9119414683</v>
      </c>
      <c r="O57" s="36"/>
      <c r="P57" s="36">
        <v>-1884718740</v>
      </c>
    </row>
    <row r="58" spans="1:16" ht="19.5" x14ac:dyDescent="0.55000000000000004">
      <c r="A58" s="22" t="s">
        <v>98</v>
      </c>
      <c r="B58" s="100">
        <v>0</v>
      </c>
      <c r="C58" s="100"/>
      <c r="D58" s="100">
        <v>0</v>
      </c>
      <c r="E58" s="100"/>
      <c r="F58" s="100">
        <v>0</v>
      </c>
      <c r="G58" s="100"/>
      <c r="H58" s="100">
        <v>0</v>
      </c>
      <c r="I58" s="36"/>
      <c r="J58" s="36">
        <v>72750</v>
      </c>
      <c r="K58" s="36"/>
      <c r="L58" s="36">
        <v>1751667698</v>
      </c>
      <c r="M58" s="36"/>
      <c r="N58" s="36">
        <v>1893262655</v>
      </c>
      <c r="O58" s="36"/>
      <c r="P58" s="36">
        <v>-141594957</v>
      </c>
    </row>
    <row r="59" spans="1:16" ht="19.5" x14ac:dyDescent="0.55000000000000004">
      <c r="A59" s="22" t="s">
        <v>117</v>
      </c>
      <c r="B59" s="100">
        <v>0</v>
      </c>
      <c r="C59" s="100"/>
      <c r="D59" s="100">
        <v>0</v>
      </c>
      <c r="E59" s="100"/>
      <c r="F59" s="100">
        <v>0</v>
      </c>
      <c r="G59" s="100"/>
      <c r="H59" s="100">
        <v>0</v>
      </c>
      <c r="I59" s="36"/>
      <c r="J59" s="36">
        <v>11401451</v>
      </c>
      <c r="K59" s="36"/>
      <c r="L59" s="36">
        <v>13238784158</v>
      </c>
      <c r="M59" s="36"/>
      <c r="N59" s="36">
        <v>12597237280</v>
      </c>
      <c r="O59" s="36"/>
      <c r="P59" s="36">
        <v>641546878</v>
      </c>
    </row>
    <row r="60" spans="1:16" ht="19.5" x14ac:dyDescent="0.55000000000000004">
      <c r="A60" s="22" t="s">
        <v>112</v>
      </c>
      <c r="B60" s="100">
        <v>0</v>
      </c>
      <c r="C60" s="100"/>
      <c r="D60" s="100">
        <v>0</v>
      </c>
      <c r="E60" s="100"/>
      <c r="F60" s="100">
        <v>0</v>
      </c>
      <c r="G60" s="100"/>
      <c r="H60" s="100">
        <v>0</v>
      </c>
      <c r="I60" s="36"/>
      <c r="J60" s="36">
        <v>500000</v>
      </c>
      <c r="K60" s="36"/>
      <c r="L60" s="36">
        <v>6481206035</v>
      </c>
      <c r="M60" s="36"/>
      <c r="N60" s="36">
        <v>6307247252</v>
      </c>
      <c r="O60" s="36"/>
      <c r="P60" s="36">
        <v>173958783</v>
      </c>
    </row>
    <row r="61" spans="1:16" ht="19.5" x14ac:dyDescent="0.55000000000000004">
      <c r="A61" s="22" t="s">
        <v>95</v>
      </c>
      <c r="B61" s="100">
        <v>0</v>
      </c>
      <c r="C61" s="100"/>
      <c r="D61" s="100">
        <v>0</v>
      </c>
      <c r="E61" s="100"/>
      <c r="F61" s="100">
        <v>0</v>
      </c>
      <c r="G61" s="100"/>
      <c r="H61" s="100">
        <v>0</v>
      </c>
      <c r="I61" s="36"/>
      <c r="J61" s="36">
        <v>1301110</v>
      </c>
      <c r="K61" s="36"/>
      <c r="L61" s="36">
        <v>36901261913</v>
      </c>
      <c r="M61" s="36"/>
      <c r="N61" s="36">
        <v>39965083413</v>
      </c>
      <c r="O61" s="36"/>
      <c r="P61" s="36">
        <v>-3063821500</v>
      </c>
    </row>
    <row r="62" spans="1:16" ht="19.5" x14ac:dyDescent="0.55000000000000004">
      <c r="A62" s="22" t="s">
        <v>148</v>
      </c>
      <c r="B62" s="100">
        <v>0</v>
      </c>
      <c r="C62" s="100"/>
      <c r="D62" s="100">
        <v>0</v>
      </c>
      <c r="E62" s="100"/>
      <c r="F62" s="100">
        <v>0</v>
      </c>
      <c r="G62" s="100"/>
      <c r="H62" s="100">
        <v>0</v>
      </c>
      <c r="I62" s="36"/>
      <c r="J62" s="36">
        <v>8269638</v>
      </c>
      <c r="K62" s="36"/>
      <c r="L62" s="36">
        <v>36699074639</v>
      </c>
      <c r="M62" s="36"/>
      <c r="N62" s="36">
        <v>41584830172</v>
      </c>
      <c r="O62" s="36"/>
      <c r="P62" s="36">
        <v>-4885755533</v>
      </c>
    </row>
    <row r="63" spans="1:16" ht="19.5" x14ac:dyDescent="0.55000000000000004">
      <c r="A63" s="22" t="s">
        <v>232</v>
      </c>
      <c r="B63" s="100">
        <v>0</v>
      </c>
      <c r="C63" s="100"/>
      <c r="D63" s="100">
        <v>0</v>
      </c>
      <c r="E63" s="100"/>
      <c r="F63" s="100">
        <v>0</v>
      </c>
      <c r="G63" s="100"/>
      <c r="H63" s="100">
        <v>0</v>
      </c>
      <c r="I63" s="36"/>
      <c r="J63" s="36">
        <v>17667741</v>
      </c>
      <c r="K63" s="36"/>
      <c r="L63" s="36">
        <v>164463876736</v>
      </c>
      <c r="M63" s="36"/>
      <c r="N63" s="36">
        <v>152267897548</v>
      </c>
      <c r="O63" s="36"/>
      <c r="P63" s="36">
        <v>12195979188</v>
      </c>
    </row>
    <row r="64" spans="1:16" ht="19.5" x14ac:dyDescent="0.55000000000000004">
      <c r="A64" s="22" t="s">
        <v>233</v>
      </c>
      <c r="B64" s="100">
        <v>0</v>
      </c>
      <c r="C64" s="100"/>
      <c r="D64" s="100">
        <v>0</v>
      </c>
      <c r="E64" s="100"/>
      <c r="F64" s="100">
        <v>0</v>
      </c>
      <c r="G64" s="100"/>
      <c r="H64" s="100">
        <v>0</v>
      </c>
      <c r="I64" s="36"/>
      <c r="J64" s="36">
        <v>15857397</v>
      </c>
      <c r="K64" s="36"/>
      <c r="L64" s="36">
        <v>17680996541</v>
      </c>
      <c r="M64" s="36"/>
      <c r="N64" s="36">
        <v>17680997655</v>
      </c>
      <c r="O64" s="36"/>
      <c r="P64" s="36">
        <v>-1114</v>
      </c>
    </row>
    <row r="65" spans="1:16" ht="19.5" x14ac:dyDescent="0.55000000000000004">
      <c r="A65" s="22" t="s">
        <v>234</v>
      </c>
      <c r="B65" s="100">
        <v>0</v>
      </c>
      <c r="C65" s="100"/>
      <c r="D65" s="100">
        <v>0</v>
      </c>
      <c r="E65" s="100"/>
      <c r="F65" s="100">
        <v>0</v>
      </c>
      <c r="G65" s="100"/>
      <c r="H65" s="100">
        <v>0</v>
      </c>
      <c r="I65" s="36"/>
      <c r="J65" s="36">
        <v>100000</v>
      </c>
      <c r="K65" s="36"/>
      <c r="L65" s="36">
        <v>87337467221</v>
      </c>
      <c r="M65" s="36"/>
      <c r="N65" s="36">
        <v>87054219968</v>
      </c>
      <c r="O65" s="36"/>
      <c r="P65" s="36">
        <v>283247253</v>
      </c>
    </row>
    <row r="66" spans="1:16" ht="19.5" x14ac:dyDescent="0.55000000000000004">
      <c r="A66" s="22" t="s">
        <v>181</v>
      </c>
      <c r="B66" s="100">
        <v>0</v>
      </c>
      <c r="C66" s="100"/>
      <c r="D66" s="100">
        <v>0</v>
      </c>
      <c r="E66" s="100"/>
      <c r="F66" s="100">
        <v>0</v>
      </c>
      <c r="G66" s="100"/>
      <c r="H66" s="100">
        <v>0</v>
      </c>
      <c r="I66" s="36"/>
      <c r="J66" s="36">
        <v>53116</v>
      </c>
      <c r="K66" s="36"/>
      <c r="L66" s="36">
        <v>46495941209</v>
      </c>
      <c r="M66" s="36"/>
      <c r="N66" s="36">
        <v>47505243593</v>
      </c>
      <c r="O66" s="36"/>
      <c r="P66" s="36">
        <v>-1009302384</v>
      </c>
    </row>
    <row r="67" spans="1:16" ht="20.25" thickBot="1" x14ac:dyDescent="0.6">
      <c r="A67" s="22"/>
      <c r="B67" s="26"/>
      <c r="C67" s="42"/>
      <c r="D67" s="41">
        <f>SUM(D7:D66)</f>
        <v>204308221098</v>
      </c>
      <c r="E67" s="36"/>
      <c r="F67" s="41">
        <f>SUM(F7:F66)</f>
        <v>212364863646</v>
      </c>
      <c r="G67" s="36"/>
      <c r="H67" s="41">
        <f>SUM(H7:H66)</f>
        <v>-8056642548</v>
      </c>
      <c r="I67" s="36"/>
      <c r="J67" s="36"/>
      <c r="K67" s="36"/>
      <c r="L67" s="41">
        <f>SUM(L7:L66)</f>
        <v>3179302245311</v>
      </c>
      <c r="M67" s="36"/>
      <c r="N67" s="41">
        <f>SUM(N7:N66)</f>
        <v>3332557754495</v>
      </c>
      <c r="O67" s="36"/>
      <c r="P67" s="41">
        <f>SUM(P7:P66)</f>
        <v>-153255509184</v>
      </c>
    </row>
    <row r="68" spans="1:16" s="34" customFormat="1" ht="20.25" thickTop="1" x14ac:dyDescent="0.55000000000000004">
      <c r="A68" s="43"/>
      <c r="B68" s="44"/>
      <c r="C68" s="45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</row>
    <row r="69" spans="1:16" s="34" customFormat="1" ht="19.5" x14ac:dyDescent="0.55000000000000004">
      <c r="A69" s="43"/>
      <c r="B69" s="44"/>
      <c r="C69" s="45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</row>
    <row r="70" spans="1:16" s="34" customFormat="1" ht="19.5" x14ac:dyDescent="0.55000000000000004">
      <c r="A70" s="43"/>
      <c r="B70" s="44"/>
      <c r="C70" s="45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1:16" ht="19.5" x14ac:dyDescent="0.55000000000000004">
      <c r="A71" s="163" t="s">
        <v>50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</row>
  </sheetData>
  <mergeCells count="8">
    <mergeCell ref="A1:P1"/>
    <mergeCell ref="A2:P2"/>
    <mergeCell ref="A3:P3"/>
    <mergeCell ref="A71:P71"/>
    <mergeCell ref="B5:H5"/>
    <mergeCell ref="J5:P5"/>
    <mergeCell ref="A4:H4"/>
    <mergeCell ref="I4:P4"/>
  </mergeCells>
  <pageMargins left="0.7" right="0.7" top="0.75" bottom="0.75" header="0.3" footer="0.3"/>
  <pageSetup scale="8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5"/>
  <sheetViews>
    <sheetView rightToLeft="1" view="pageBreakPreview" topLeftCell="A100" zoomScaleNormal="100" zoomScaleSheetLayoutView="100" workbookViewId="0">
      <selection activeCell="K7" sqref="K7:K8"/>
    </sheetView>
  </sheetViews>
  <sheetFormatPr defaultRowHeight="14.25" x14ac:dyDescent="0.2"/>
  <cols>
    <col min="1" max="1" width="25" bestFit="1" customWidth="1"/>
    <col min="2" max="2" width="0.625" customWidth="1"/>
    <col min="3" max="3" width="11.25" bestFit="1" customWidth="1"/>
    <col min="4" max="4" width="0.75" customWidth="1"/>
    <col min="5" max="5" width="15.25" bestFit="1" customWidth="1"/>
    <col min="6" max="6" width="0.625" customWidth="1"/>
    <col min="7" max="7" width="15.25" bestFit="1" customWidth="1"/>
    <col min="8" max="8" width="0.75" customWidth="1"/>
    <col min="9" max="9" width="14.375" bestFit="1" customWidth="1"/>
    <col min="10" max="10" width="1" customWidth="1"/>
    <col min="11" max="11" width="11.25" bestFit="1" customWidth="1"/>
    <col min="12" max="12" width="0.75" customWidth="1"/>
    <col min="13" max="13" width="15.25" bestFit="1" customWidth="1"/>
    <col min="14" max="14" width="1" customWidth="1"/>
    <col min="15" max="15" width="15.25" bestFit="1" customWidth="1"/>
    <col min="16" max="16" width="1" customWidth="1"/>
    <col min="17" max="17" width="13.625" bestFit="1" customWidth="1"/>
  </cols>
  <sheetData>
    <row r="1" spans="1:17" ht="21" x14ac:dyDescent="0.55000000000000004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21" x14ac:dyDescent="0.55000000000000004">
      <c r="A2" s="128" t="s">
        <v>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21" x14ac:dyDescent="0.55000000000000004">
      <c r="A3" s="128" t="s">
        <v>238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ht="25.5" x14ac:dyDescent="0.2">
      <c r="A4" s="129" t="s">
        <v>47</v>
      </c>
      <c r="B4" s="129"/>
      <c r="C4" s="129"/>
      <c r="D4" s="129"/>
      <c r="E4" s="129"/>
      <c r="F4" s="129"/>
      <c r="G4" s="129"/>
      <c r="H4" s="129"/>
    </row>
    <row r="5" spans="1:17" s="32" customFormat="1" ht="16.5" customHeight="1" thickBot="1" x14ac:dyDescent="0.25">
      <c r="A5" s="14"/>
      <c r="B5" s="14"/>
      <c r="C5" s="169" t="s">
        <v>179</v>
      </c>
      <c r="D5" s="169"/>
      <c r="E5" s="169"/>
      <c r="F5" s="169"/>
      <c r="G5" s="169"/>
      <c r="H5" s="169"/>
      <c r="I5" s="169"/>
      <c r="J5" s="14"/>
      <c r="K5" s="158" t="s">
        <v>180</v>
      </c>
      <c r="L5" s="158"/>
      <c r="M5" s="158"/>
      <c r="N5" s="158"/>
      <c r="O5" s="158"/>
      <c r="P5" s="158"/>
      <c r="Q5" s="158"/>
    </row>
    <row r="6" spans="1:17" s="32" customFormat="1" ht="42.75" customHeight="1" thickBot="1" x14ac:dyDescent="0.25">
      <c r="A6" s="14" t="s">
        <v>36</v>
      </c>
      <c r="B6" s="14"/>
      <c r="C6" s="18" t="s">
        <v>4</v>
      </c>
      <c r="D6" s="14"/>
      <c r="E6" s="20" t="s">
        <v>21</v>
      </c>
      <c r="F6" s="14"/>
      <c r="G6" s="18" t="s">
        <v>48</v>
      </c>
      <c r="H6" s="14"/>
      <c r="I6" s="20" t="s">
        <v>49</v>
      </c>
      <c r="J6" s="14"/>
      <c r="K6" s="18" t="s">
        <v>4</v>
      </c>
      <c r="L6" s="14"/>
      <c r="M6" s="20" t="s">
        <v>21</v>
      </c>
      <c r="N6" s="14"/>
      <c r="O6" s="18" t="s">
        <v>48</v>
      </c>
      <c r="P6" s="14"/>
      <c r="Q6" s="20" t="s">
        <v>49</v>
      </c>
    </row>
    <row r="7" spans="1:17" s="32" customFormat="1" ht="18.75" customHeight="1" x14ac:dyDescent="0.2">
      <c r="A7" s="14" t="s">
        <v>134</v>
      </c>
      <c r="B7" s="14"/>
      <c r="C7" s="36">
        <v>44708844</v>
      </c>
      <c r="D7" s="36"/>
      <c r="E7" s="36">
        <v>746195054889</v>
      </c>
      <c r="F7" s="36"/>
      <c r="G7" s="36">
        <v>747008855269</v>
      </c>
      <c r="H7" s="36"/>
      <c r="I7" s="36">
        <v>-813800379</v>
      </c>
      <c r="J7" s="36"/>
      <c r="K7" s="36">
        <v>44708844</v>
      </c>
      <c r="L7" s="36"/>
      <c r="M7" s="36">
        <v>746195054889</v>
      </c>
      <c r="N7" s="36"/>
      <c r="O7" s="36">
        <v>1159957768568</v>
      </c>
      <c r="P7" s="36"/>
      <c r="Q7" s="36">
        <v>-413762713678</v>
      </c>
    </row>
    <row r="8" spans="1:17" s="32" customFormat="1" ht="18.75" customHeight="1" x14ac:dyDescent="0.2">
      <c r="A8" s="14" t="s">
        <v>120</v>
      </c>
      <c r="B8" s="14"/>
      <c r="C8" s="36">
        <v>141290388</v>
      </c>
      <c r="D8" s="36"/>
      <c r="E8" s="36">
        <v>677388952253</v>
      </c>
      <c r="F8" s="36"/>
      <c r="G8" s="36">
        <v>577669658017</v>
      </c>
      <c r="H8" s="36"/>
      <c r="I8" s="36">
        <v>99719294236</v>
      </c>
      <c r="J8" s="36"/>
      <c r="K8" s="36">
        <v>141290388</v>
      </c>
      <c r="L8" s="36"/>
      <c r="M8" s="36">
        <v>677388952253</v>
      </c>
      <c r="N8" s="36"/>
      <c r="O8" s="36">
        <v>601546108749</v>
      </c>
      <c r="P8" s="36"/>
      <c r="Q8" s="36">
        <v>75842843504</v>
      </c>
    </row>
    <row r="9" spans="1:17" s="32" customFormat="1" ht="18.75" customHeight="1" x14ac:dyDescent="0.2">
      <c r="A9" s="14" t="s">
        <v>150</v>
      </c>
      <c r="B9" s="14"/>
      <c r="C9" s="36">
        <v>257822218</v>
      </c>
      <c r="D9" s="36"/>
      <c r="E9" s="36">
        <v>761175882134</v>
      </c>
      <c r="F9" s="36"/>
      <c r="G9" s="36">
        <v>674662915959</v>
      </c>
      <c r="H9" s="36"/>
      <c r="I9" s="36">
        <v>86512966175</v>
      </c>
      <c r="J9" s="36"/>
      <c r="K9" s="36">
        <v>257822218</v>
      </c>
      <c r="L9" s="36"/>
      <c r="M9" s="36">
        <v>761175882134</v>
      </c>
      <c r="N9" s="36"/>
      <c r="O9" s="36">
        <v>768822090389</v>
      </c>
      <c r="P9" s="36"/>
      <c r="Q9" s="36">
        <v>-7646208254</v>
      </c>
    </row>
    <row r="10" spans="1:17" s="32" customFormat="1" ht="18.75" customHeight="1" x14ac:dyDescent="0.2">
      <c r="A10" s="14" t="s">
        <v>108</v>
      </c>
      <c r="B10" s="14"/>
      <c r="C10" s="36">
        <v>44800000</v>
      </c>
      <c r="D10" s="36"/>
      <c r="E10" s="36">
        <v>134535522240</v>
      </c>
      <c r="F10" s="36"/>
      <c r="G10" s="36">
        <v>148899373500</v>
      </c>
      <c r="H10" s="36"/>
      <c r="I10" s="36">
        <v>-14363851260</v>
      </c>
      <c r="J10" s="36"/>
      <c r="K10" s="36">
        <v>44800000</v>
      </c>
      <c r="L10" s="36"/>
      <c r="M10" s="36">
        <v>134535522240</v>
      </c>
      <c r="N10" s="36"/>
      <c r="O10" s="36">
        <v>188044267294</v>
      </c>
      <c r="P10" s="36"/>
      <c r="Q10" s="36">
        <v>-53508745054</v>
      </c>
    </row>
    <row r="11" spans="1:17" s="32" customFormat="1" ht="18.75" customHeight="1" x14ac:dyDescent="0.2">
      <c r="A11" s="14" t="s">
        <v>165</v>
      </c>
      <c r="B11" s="14"/>
      <c r="C11" s="36">
        <v>13733515</v>
      </c>
      <c r="D11" s="36"/>
      <c r="E11" s="36">
        <v>102251986387</v>
      </c>
      <c r="F11" s="36"/>
      <c r="G11" s="36">
        <v>98429482223</v>
      </c>
      <c r="H11" s="36"/>
      <c r="I11" s="36">
        <v>3822504164</v>
      </c>
      <c r="J11" s="36"/>
      <c r="K11" s="36">
        <v>13733515</v>
      </c>
      <c r="L11" s="36"/>
      <c r="M11" s="36">
        <v>102251986387</v>
      </c>
      <c r="N11" s="36"/>
      <c r="O11" s="36">
        <v>140750064038</v>
      </c>
      <c r="P11" s="36"/>
      <c r="Q11" s="36">
        <v>-38498077650</v>
      </c>
    </row>
    <row r="12" spans="1:17" s="32" customFormat="1" ht="18.75" customHeight="1" x14ac:dyDescent="0.2">
      <c r="A12" s="14" t="s">
        <v>75</v>
      </c>
      <c r="B12" s="14"/>
      <c r="C12" s="36">
        <v>8658201</v>
      </c>
      <c r="D12" s="36"/>
      <c r="E12" s="36">
        <v>48799902271</v>
      </c>
      <c r="F12" s="36"/>
      <c r="G12" s="36">
        <v>53189311471</v>
      </c>
      <c r="H12" s="36"/>
      <c r="I12" s="36">
        <v>-4389409199</v>
      </c>
      <c r="J12" s="36"/>
      <c r="K12" s="36">
        <v>8658201</v>
      </c>
      <c r="L12" s="36"/>
      <c r="M12" s="36">
        <v>48799902271</v>
      </c>
      <c r="N12" s="36"/>
      <c r="O12" s="36">
        <v>64630447753</v>
      </c>
      <c r="P12" s="36"/>
      <c r="Q12" s="36">
        <v>-15830545481</v>
      </c>
    </row>
    <row r="13" spans="1:17" s="32" customFormat="1" ht="18.75" customHeight="1" x14ac:dyDescent="0.2">
      <c r="A13" s="14" t="s">
        <v>109</v>
      </c>
      <c r="B13" s="14"/>
      <c r="C13" s="36">
        <v>29540974</v>
      </c>
      <c r="D13" s="36"/>
      <c r="E13" s="36">
        <v>354438026820</v>
      </c>
      <c r="F13" s="36"/>
      <c r="G13" s="36">
        <v>382041319713</v>
      </c>
      <c r="H13" s="36"/>
      <c r="I13" s="36">
        <v>-27603292892</v>
      </c>
      <c r="J13" s="36"/>
      <c r="K13" s="36">
        <v>29540974</v>
      </c>
      <c r="L13" s="36"/>
      <c r="M13" s="36">
        <v>354438026820</v>
      </c>
      <c r="N13" s="36"/>
      <c r="O13" s="36">
        <v>499101707546</v>
      </c>
      <c r="P13" s="36"/>
      <c r="Q13" s="36">
        <v>-144663680725</v>
      </c>
    </row>
    <row r="14" spans="1:17" s="32" customFormat="1" ht="18.75" customHeight="1" x14ac:dyDescent="0.2">
      <c r="A14" s="14" t="s">
        <v>155</v>
      </c>
      <c r="B14" s="14"/>
      <c r="C14" s="36">
        <v>32200000</v>
      </c>
      <c r="D14" s="36"/>
      <c r="E14" s="36">
        <v>254786943600</v>
      </c>
      <c r="F14" s="36"/>
      <c r="G14" s="36">
        <v>238782738600</v>
      </c>
      <c r="H14" s="36"/>
      <c r="I14" s="36">
        <v>16004205000</v>
      </c>
      <c r="J14" s="36"/>
      <c r="K14" s="36">
        <v>32200000</v>
      </c>
      <c r="L14" s="36"/>
      <c r="M14" s="36">
        <v>254786943600</v>
      </c>
      <c r="N14" s="36"/>
      <c r="O14" s="36">
        <v>306320483700</v>
      </c>
      <c r="P14" s="36"/>
      <c r="Q14" s="36">
        <v>-51533540100</v>
      </c>
    </row>
    <row r="15" spans="1:17" s="32" customFormat="1" ht="18.75" customHeight="1" x14ac:dyDescent="0.2">
      <c r="A15" s="14" t="s">
        <v>123</v>
      </c>
      <c r="B15" s="14"/>
      <c r="C15" s="36">
        <v>47725404</v>
      </c>
      <c r="D15" s="36"/>
      <c r="E15" s="36">
        <v>856792367502</v>
      </c>
      <c r="F15" s="36"/>
      <c r="G15" s="36">
        <v>795799511237</v>
      </c>
      <c r="H15" s="36"/>
      <c r="I15" s="36">
        <v>60992856265</v>
      </c>
      <c r="J15" s="36"/>
      <c r="K15" s="36">
        <v>47725404</v>
      </c>
      <c r="L15" s="36"/>
      <c r="M15" s="36">
        <v>856792367502</v>
      </c>
      <c r="N15" s="36"/>
      <c r="O15" s="36">
        <v>863908583268</v>
      </c>
      <c r="P15" s="36"/>
      <c r="Q15" s="36">
        <v>-7116215765</v>
      </c>
    </row>
    <row r="16" spans="1:17" s="32" customFormat="1" ht="18.75" customHeight="1" x14ac:dyDescent="0.2">
      <c r="A16" s="14" t="s">
        <v>89</v>
      </c>
      <c r="B16" s="14"/>
      <c r="C16" s="36">
        <v>23310373</v>
      </c>
      <c r="D16" s="36"/>
      <c r="E16" s="36">
        <v>271572046009</v>
      </c>
      <c r="F16" s="36"/>
      <c r="G16" s="36">
        <v>255075579626</v>
      </c>
      <c r="H16" s="36"/>
      <c r="I16" s="36">
        <v>16496466383</v>
      </c>
      <c r="J16" s="36"/>
      <c r="K16" s="36">
        <v>23310373</v>
      </c>
      <c r="L16" s="36"/>
      <c r="M16" s="36">
        <v>271572046009</v>
      </c>
      <c r="N16" s="36"/>
      <c r="O16" s="36">
        <v>294743722292</v>
      </c>
      <c r="P16" s="36"/>
      <c r="Q16" s="36">
        <v>-23171676282</v>
      </c>
    </row>
    <row r="17" spans="1:17" s="32" customFormat="1" ht="18.75" customHeight="1" x14ac:dyDescent="0.2">
      <c r="A17" s="14" t="s">
        <v>169</v>
      </c>
      <c r="B17" s="14"/>
      <c r="C17" s="36">
        <v>19000000</v>
      </c>
      <c r="D17" s="36"/>
      <c r="E17" s="36">
        <v>102745008000</v>
      </c>
      <c r="F17" s="36"/>
      <c r="G17" s="36">
        <v>102692236800</v>
      </c>
      <c r="H17" s="36"/>
      <c r="I17" s="36">
        <v>52771200</v>
      </c>
      <c r="J17" s="36"/>
      <c r="K17" s="36">
        <v>19000000</v>
      </c>
      <c r="L17" s="36"/>
      <c r="M17" s="36">
        <v>102745008000</v>
      </c>
      <c r="N17" s="36"/>
      <c r="O17" s="36">
        <v>102692236800</v>
      </c>
      <c r="P17" s="36"/>
      <c r="Q17" s="36">
        <v>52771200</v>
      </c>
    </row>
    <row r="18" spans="1:17" s="32" customFormat="1" ht="18.75" customHeight="1" x14ac:dyDescent="0.2">
      <c r="A18" s="14" t="s">
        <v>154</v>
      </c>
      <c r="B18" s="14"/>
      <c r="C18" s="36">
        <v>150945796</v>
      </c>
      <c r="D18" s="36"/>
      <c r="E18" s="36">
        <v>1362432830105</v>
      </c>
      <c r="F18" s="36"/>
      <c r="G18" s="36">
        <v>1056335586337</v>
      </c>
      <c r="H18" s="36"/>
      <c r="I18" s="36">
        <v>306097243768</v>
      </c>
      <c r="J18" s="36"/>
      <c r="K18" s="36">
        <v>150945796</v>
      </c>
      <c r="L18" s="36"/>
      <c r="M18" s="36">
        <v>1362432830105</v>
      </c>
      <c r="N18" s="36"/>
      <c r="O18" s="36">
        <v>1275405182367</v>
      </c>
      <c r="P18" s="36"/>
      <c r="Q18" s="36">
        <v>87027647738</v>
      </c>
    </row>
    <row r="19" spans="1:17" s="32" customFormat="1" ht="18.75" customHeight="1" x14ac:dyDescent="0.2">
      <c r="A19" s="14" t="s">
        <v>147</v>
      </c>
      <c r="B19" s="14"/>
      <c r="C19" s="36">
        <v>244748986</v>
      </c>
      <c r="D19" s="36"/>
      <c r="E19" s="36">
        <v>878773339074</v>
      </c>
      <c r="F19" s="36"/>
      <c r="G19" s="36">
        <v>766771358293</v>
      </c>
      <c r="H19" s="36"/>
      <c r="I19" s="36">
        <v>112001980781</v>
      </c>
      <c r="J19" s="36"/>
      <c r="K19" s="36">
        <v>244748986</v>
      </c>
      <c r="L19" s="36"/>
      <c r="M19" s="36">
        <v>878773339074</v>
      </c>
      <c r="N19" s="36"/>
      <c r="O19" s="36">
        <v>1274168790286</v>
      </c>
      <c r="P19" s="36"/>
      <c r="Q19" s="36">
        <v>-395395451211</v>
      </c>
    </row>
    <row r="20" spans="1:17" s="32" customFormat="1" ht="18.75" customHeight="1" x14ac:dyDescent="0.2">
      <c r="A20" s="14" t="s">
        <v>133</v>
      </c>
      <c r="B20" s="14"/>
      <c r="C20" s="36">
        <v>119643414</v>
      </c>
      <c r="D20" s="36"/>
      <c r="E20" s="36">
        <v>180181276565</v>
      </c>
      <c r="F20" s="36"/>
      <c r="G20" s="36">
        <v>151399844929</v>
      </c>
      <c r="H20" s="36"/>
      <c r="I20" s="36">
        <v>28781431636</v>
      </c>
      <c r="J20" s="36"/>
      <c r="K20" s="36">
        <v>119643414</v>
      </c>
      <c r="L20" s="36"/>
      <c r="M20" s="36">
        <v>180181276565</v>
      </c>
      <c r="N20" s="36"/>
      <c r="O20" s="36">
        <v>176934683400</v>
      </c>
      <c r="P20" s="36"/>
      <c r="Q20" s="36">
        <v>3246593165</v>
      </c>
    </row>
    <row r="21" spans="1:17" s="32" customFormat="1" ht="18.75" customHeight="1" x14ac:dyDescent="0.2">
      <c r="A21" s="14" t="s">
        <v>139</v>
      </c>
      <c r="B21" s="14"/>
      <c r="C21" s="36">
        <v>21000000</v>
      </c>
      <c r="D21" s="36"/>
      <c r="E21" s="36">
        <v>81203944500</v>
      </c>
      <c r="F21" s="36"/>
      <c r="G21" s="36">
        <v>71559671400</v>
      </c>
      <c r="H21" s="36"/>
      <c r="I21" s="36">
        <v>9644273100</v>
      </c>
      <c r="J21" s="36"/>
      <c r="K21" s="36">
        <v>21000000</v>
      </c>
      <c r="L21" s="36"/>
      <c r="M21" s="36">
        <v>81203944500</v>
      </c>
      <c r="N21" s="36"/>
      <c r="O21" s="36">
        <v>80076691800</v>
      </c>
      <c r="P21" s="36"/>
      <c r="Q21" s="36">
        <v>1127252700</v>
      </c>
    </row>
    <row r="22" spans="1:17" s="32" customFormat="1" ht="18.75" customHeight="1" x14ac:dyDescent="0.2">
      <c r="A22" s="14" t="s">
        <v>103</v>
      </c>
      <c r="B22" s="14"/>
      <c r="C22" s="36">
        <v>361300</v>
      </c>
      <c r="D22" s="36"/>
      <c r="E22" s="36">
        <v>1853380763314</v>
      </c>
      <c r="F22" s="36"/>
      <c r="G22" s="36">
        <v>1943325468418</v>
      </c>
      <c r="H22" s="36"/>
      <c r="I22" s="36">
        <v>-89944705104</v>
      </c>
      <c r="J22" s="36"/>
      <c r="K22" s="36">
        <v>361300</v>
      </c>
      <c r="L22" s="36"/>
      <c r="M22" s="36">
        <v>1853380763314</v>
      </c>
      <c r="N22" s="36"/>
      <c r="O22" s="36">
        <v>1601905891624</v>
      </c>
      <c r="P22" s="36"/>
      <c r="Q22" s="36">
        <v>251474871690</v>
      </c>
    </row>
    <row r="23" spans="1:17" s="32" customFormat="1" ht="18.75" customHeight="1" x14ac:dyDescent="0.2">
      <c r="A23" s="14" t="s">
        <v>97</v>
      </c>
      <c r="B23" s="14"/>
      <c r="C23" s="36">
        <v>3890102</v>
      </c>
      <c r="D23" s="36"/>
      <c r="E23" s="36">
        <v>228769110635</v>
      </c>
      <c r="F23" s="36"/>
      <c r="G23" s="36">
        <v>214886738979</v>
      </c>
      <c r="H23" s="36"/>
      <c r="I23" s="36">
        <v>13882371656</v>
      </c>
      <c r="J23" s="36"/>
      <c r="K23" s="36">
        <v>3890102</v>
      </c>
      <c r="L23" s="36"/>
      <c r="M23" s="36">
        <v>228769110635</v>
      </c>
      <c r="N23" s="36"/>
      <c r="O23" s="36">
        <v>191414316708</v>
      </c>
      <c r="P23" s="36"/>
      <c r="Q23" s="36">
        <v>37354793927</v>
      </c>
    </row>
    <row r="24" spans="1:17" s="32" customFormat="1" ht="18.75" customHeight="1" x14ac:dyDescent="0.2">
      <c r="A24" s="14" t="s">
        <v>168</v>
      </c>
      <c r="B24" s="14"/>
      <c r="C24" s="36">
        <v>25000000</v>
      </c>
      <c r="D24" s="36"/>
      <c r="E24" s="36">
        <v>105965730000</v>
      </c>
      <c r="F24" s="36"/>
      <c r="G24" s="36">
        <v>104067467800</v>
      </c>
      <c r="H24" s="36"/>
      <c r="I24" s="36">
        <v>1898262200</v>
      </c>
      <c r="J24" s="36"/>
      <c r="K24" s="36">
        <v>25000000</v>
      </c>
      <c r="L24" s="36"/>
      <c r="M24" s="36">
        <v>105965730000</v>
      </c>
      <c r="N24" s="36"/>
      <c r="O24" s="36">
        <v>104067467800</v>
      </c>
      <c r="P24" s="36"/>
      <c r="Q24" s="36">
        <v>1898262200</v>
      </c>
    </row>
    <row r="25" spans="1:17" s="32" customFormat="1" ht="18.75" customHeight="1" x14ac:dyDescent="0.2">
      <c r="A25" s="14" t="s">
        <v>122</v>
      </c>
      <c r="B25" s="14"/>
      <c r="C25" s="36">
        <v>68200000</v>
      </c>
      <c r="D25" s="36"/>
      <c r="E25" s="36">
        <v>223246333530</v>
      </c>
      <c r="F25" s="36"/>
      <c r="G25" s="36">
        <v>211512457460</v>
      </c>
      <c r="H25" s="36"/>
      <c r="I25" s="36">
        <v>11733876070</v>
      </c>
      <c r="J25" s="36"/>
      <c r="K25" s="36">
        <v>68200000</v>
      </c>
      <c r="L25" s="36"/>
      <c r="M25" s="36">
        <v>223246333530</v>
      </c>
      <c r="N25" s="36"/>
      <c r="O25" s="36">
        <v>205309082172</v>
      </c>
      <c r="P25" s="36"/>
      <c r="Q25" s="36">
        <v>17937251358</v>
      </c>
    </row>
    <row r="26" spans="1:17" s="32" customFormat="1" ht="18.75" customHeight="1" x14ac:dyDescent="0.2">
      <c r="A26" s="14" t="s">
        <v>156</v>
      </c>
      <c r="B26" s="14"/>
      <c r="C26" s="36">
        <v>2439009</v>
      </c>
      <c r="D26" s="36"/>
      <c r="E26" s="36">
        <v>40464853201</v>
      </c>
      <c r="F26" s="36"/>
      <c r="G26" s="36">
        <v>33555037046</v>
      </c>
      <c r="H26" s="36"/>
      <c r="I26" s="36">
        <v>6909816155</v>
      </c>
      <c r="J26" s="36"/>
      <c r="K26" s="36">
        <v>2439009</v>
      </c>
      <c r="L26" s="36"/>
      <c r="M26" s="36">
        <v>40464853201</v>
      </c>
      <c r="N26" s="36"/>
      <c r="O26" s="36">
        <v>36956045532</v>
      </c>
      <c r="P26" s="36"/>
      <c r="Q26" s="36">
        <v>3508807669</v>
      </c>
    </row>
    <row r="27" spans="1:17" s="32" customFormat="1" ht="18.75" customHeight="1" x14ac:dyDescent="0.2">
      <c r="A27" s="14" t="s">
        <v>160</v>
      </c>
      <c r="B27" s="14"/>
      <c r="C27" s="36">
        <v>15218593</v>
      </c>
      <c r="D27" s="36"/>
      <c r="E27" s="36">
        <v>1136115982110</v>
      </c>
      <c r="F27" s="36"/>
      <c r="G27" s="36">
        <v>1036270902458</v>
      </c>
      <c r="H27" s="36"/>
      <c r="I27" s="36">
        <v>99845079652</v>
      </c>
      <c r="J27" s="36"/>
      <c r="K27" s="36">
        <v>15218593</v>
      </c>
      <c r="L27" s="36"/>
      <c r="M27" s="36">
        <v>1136115982110</v>
      </c>
      <c r="N27" s="36"/>
      <c r="O27" s="36">
        <v>1205704977350</v>
      </c>
      <c r="P27" s="36"/>
      <c r="Q27" s="36">
        <v>-69588995239</v>
      </c>
    </row>
    <row r="28" spans="1:17" s="32" customFormat="1" ht="18.75" customHeight="1" x14ac:dyDescent="0.2">
      <c r="A28" s="14" t="s">
        <v>87</v>
      </c>
      <c r="B28" s="14"/>
      <c r="C28" s="36">
        <v>13718781</v>
      </c>
      <c r="D28" s="36"/>
      <c r="E28" s="36">
        <v>156690902367</v>
      </c>
      <c r="F28" s="36"/>
      <c r="G28" s="36">
        <v>143326491199</v>
      </c>
      <c r="H28" s="36"/>
      <c r="I28" s="36">
        <v>13364411168</v>
      </c>
      <c r="J28" s="36"/>
      <c r="K28" s="36">
        <v>13718781</v>
      </c>
      <c r="L28" s="36"/>
      <c r="M28" s="36">
        <v>156690902367</v>
      </c>
      <c r="N28" s="36"/>
      <c r="O28" s="36">
        <v>171773513190</v>
      </c>
      <c r="P28" s="36"/>
      <c r="Q28" s="36">
        <v>-15082610822</v>
      </c>
    </row>
    <row r="29" spans="1:17" s="32" customFormat="1" ht="18.75" customHeight="1" x14ac:dyDescent="0.2">
      <c r="A29" s="14" t="s">
        <v>121</v>
      </c>
      <c r="B29" s="14"/>
      <c r="C29" s="36">
        <v>17439506</v>
      </c>
      <c r="D29" s="36"/>
      <c r="E29" s="36">
        <v>78097512931</v>
      </c>
      <c r="F29" s="36"/>
      <c r="G29" s="36">
        <v>66309209092</v>
      </c>
      <c r="H29" s="36"/>
      <c r="I29" s="36">
        <v>11788303839</v>
      </c>
      <c r="J29" s="36"/>
      <c r="K29" s="36">
        <v>17439506</v>
      </c>
      <c r="L29" s="36"/>
      <c r="M29" s="36">
        <v>78097512931</v>
      </c>
      <c r="N29" s="36"/>
      <c r="O29" s="36">
        <v>74647700484</v>
      </c>
      <c r="P29" s="36"/>
      <c r="Q29" s="36">
        <v>3449812447</v>
      </c>
    </row>
    <row r="30" spans="1:17" s="32" customFormat="1" ht="18.75" customHeight="1" x14ac:dyDescent="0.2">
      <c r="A30" s="14" t="s">
        <v>137</v>
      </c>
      <c r="B30" s="14"/>
      <c r="C30" s="36">
        <v>7841567</v>
      </c>
      <c r="D30" s="36"/>
      <c r="E30" s="36">
        <v>35747455775</v>
      </c>
      <c r="F30" s="36"/>
      <c r="G30" s="36">
        <v>38413314885</v>
      </c>
      <c r="H30" s="36"/>
      <c r="I30" s="36">
        <v>-2665859109</v>
      </c>
      <c r="J30" s="36"/>
      <c r="K30" s="36">
        <v>7841567</v>
      </c>
      <c r="L30" s="36"/>
      <c r="M30" s="36">
        <v>35747455775</v>
      </c>
      <c r="N30" s="36"/>
      <c r="O30" s="36">
        <v>47948944245</v>
      </c>
      <c r="P30" s="36"/>
      <c r="Q30" s="36">
        <v>-12201488469</v>
      </c>
    </row>
    <row r="31" spans="1:17" s="32" customFormat="1" ht="18.75" customHeight="1" x14ac:dyDescent="0.2">
      <c r="A31" s="14" t="s">
        <v>140</v>
      </c>
      <c r="B31" s="14"/>
      <c r="C31" s="36">
        <v>4278054</v>
      </c>
      <c r="D31" s="36"/>
      <c r="E31" s="36">
        <v>92876774798</v>
      </c>
      <c r="F31" s="36"/>
      <c r="G31" s="36">
        <v>83992000782</v>
      </c>
      <c r="H31" s="36"/>
      <c r="I31" s="36">
        <v>8884774016</v>
      </c>
      <c r="J31" s="36"/>
      <c r="K31" s="36">
        <v>4278054</v>
      </c>
      <c r="L31" s="36"/>
      <c r="M31" s="36">
        <v>92876774798</v>
      </c>
      <c r="N31" s="36"/>
      <c r="O31" s="36">
        <v>84499153642</v>
      </c>
      <c r="P31" s="36"/>
      <c r="Q31" s="36">
        <v>8377621156</v>
      </c>
    </row>
    <row r="32" spans="1:17" s="32" customFormat="1" ht="18.75" customHeight="1" x14ac:dyDescent="0.2">
      <c r="A32" s="14" t="s">
        <v>95</v>
      </c>
      <c r="B32" s="14"/>
      <c r="C32" s="36">
        <v>8445008</v>
      </c>
      <c r="D32" s="36"/>
      <c r="E32" s="36">
        <v>197192917154</v>
      </c>
      <c r="F32" s="36"/>
      <c r="G32" s="36">
        <v>192604100297</v>
      </c>
      <c r="H32" s="36"/>
      <c r="I32" s="36">
        <v>4588816857</v>
      </c>
      <c r="J32" s="36"/>
      <c r="K32" s="36">
        <v>8445008</v>
      </c>
      <c r="L32" s="36"/>
      <c r="M32" s="36">
        <v>197192917154</v>
      </c>
      <c r="N32" s="36"/>
      <c r="O32" s="36">
        <v>250880671143</v>
      </c>
      <c r="P32" s="36"/>
      <c r="Q32" s="36">
        <v>-53687753988</v>
      </c>
    </row>
    <row r="33" spans="1:17" s="32" customFormat="1" ht="18.75" customHeight="1" x14ac:dyDescent="0.2">
      <c r="A33" s="14" t="s">
        <v>94</v>
      </c>
      <c r="B33" s="14"/>
      <c r="C33" s="36">
        <v>999790</v>
      </c>
      <c r="D33" s="36"/>
      <c r="E33" s="36">
        <v>131336121121</v>
      </c>
      <c r="F33" s="36"/>
      <c r="G33" s="36">
        <v>110763607256</v>
      </c>
      <c r="H33" s="36"/>
      <c r="I33" s="36">
        <v>20572513865</v>
      </c>
      <c r="J33" s="36"/>
      <c r="K33" s="36">
        <v>999790</v>
      </c>
      <c r="L33" s="36"/>
      <c r="M33" s="36">
        <v>131336121121</v>
      </c>
      <c r="N33" s="36"/>
      <c r="O33" s="36">
        <v>128752133872</v>
      </c>
      <c r="P33" s="36"/>
      <c r="Q33" s="36">
        <v>2583987249</v>
      </c>
    </row>
    <row r="34" spans="1:17" s="32" customFormat="1" ht="18.75" customHeight="1" x14ac:dyDescent="0.2">
      <c r="A34" s="14" t="s">
        <v>166</v>
      </c>
      <c r="B34" s="14"/>
      <c r="C34" s="36">
        <v>11000000</v>
      </c>
      <c r="D34" s="36"/>
      <c r="E34" s="36">
        <v>33623741250</v>
      </c>
      <c r="F34" s="36"/>
      <c r="G34" s="36">
        <v>32090916157</v>
      </c>
      <c r="H34" s="36"/>
      <c r="I34" s="36">
        <v>1532825093</v>
      </c>
      <c r="J34" s="36"/>
      <c r="K34" s="36">
        <v>11000000</v>
      </c>
      <c r="L34" s="36"/>
      <c r="M34" s="36">
        <v>33623741250</v>
      </c>
      <c r="N34" s="36"/>
      <c r="O34" s="36">
        <v>48122954555</v>
      </c>
      <c r="P34" s="36"/>
      <c r="Q34" s="36">
        <v>-14499213305</v>
      </c>
    </row>
    <row r="35" spans="1:17" s="32" customFormat="1" ht="18.75" customHeight="1" x14ac:dyDescent="0.2">
      <c r="A35" s="14" t="s">
        <v>101</v>
      </c>
      <c r="B35" s="14"/>
      <c r="C35" s="36">
        <v>27000000</v>
      </c>
      <c r="D35" s="36"/>
      <c r="E35" s="36">
        <v>330124005000</v>
      </c>
      <c r="F35" s="36"/>
      <c r="G35" s="36">
        <v>278485095599</v>
      </c>
      <c r="H35" s="36"/>
      <c r="I35" s="36">
        <v>51638909401</v>
      </c>
      <c r="J35" s="36"/>
      <c r="K35" s="36">
        <v>27000000</v>
      </c>
      <c r="L35" s="36"/>
      <c r="M35" s="36">
        <v>330124005000</v>
      </c>
      <c r="N35" s="36"/>
      <c r="O35" s="36">
        <v>246385233025</v>
      </c>
      <c r="P35" s="36"/>
      <c r="Q35" s="36">
        <v>83738771975</v>
      </c>
    </row>
    <row r="36" spans="1:17" s="32" customFormat="1" ht="18.75" customHeight="1" x14ac:dyDescent="0.2">
      <c r="A36" s="14" t="s">
        <v>117</v>
      </c>
      <c r="B36" s="14"/>
      <c r="C36" s="36">
        <v>1640400000</v>
      </c>
      <c r="D36" s="36"/>
      <c r="E36" s="36">
        <v>1788811663140</v>
      </c>
      <c r="F36" s="36"/>
      <c r="G36" s="36">
        <v>1534431882420</v>
      </c>
      <c r="H36" s="36"/>
      <c r="I36" s="36">
        <v>254379780720</v>
      </c>
      <c r="J36" s="36"/>
      <c r="K36" s="36">
        <v>1640400000</v>
      </c>
      <c r="L36" s="36"/>
      <c r="M36" s="36">
        <v>1788811663140</v>
      </c>
      <c r="N36" s="36"/>
      <c r="O36" s="36">
        <v>1812445454597</v>
      </c>
      <c r="P36" s="36"/>
      <c r="Q36" s="36">
        <v>-23633791457</v>
      </c>
    </row>
    <row r="37" spans="1:17" s="32" customFormat="1" ht="18.75" customHeight="1" x14ac:dyDescent="0.2">
      <c r="A37" s="14" t="s">
        <v>128</v>
      </c>
      <c r="B37" s="14"/>
      <c r="C37" s="36">
        <v>6566028</v>
      </c>
      <c r="D37" s="36"/>
      <c r="E37" s="36">
        <v>255726298026</v>
      </c>
      <c r="F37" s="36"/>
      <c r="G37" s="36">
        <v>227114665249</v>
      </c>
      <c r="H37" s="36"/>
      <c r="I37" s="36">
        <v>28611632777</v>
      </c>
      <c r="J37" s="36"/>
      <c r="K37" s="36">
        <v>6566028</v>
      </c>
      <c r="L37" s="36"/>
      <c r="M37" s="36">
        <v>255726298026</v>
      </c>
      <c r="N37" s="36"/>
      <c r="O37" s="36">
        <v>243455613027</v>
      </c>
      <c r="P37" s="36"/>
      <c r="Q37" s="36">
        <v>12270684999</v>
      </c>
    </row>
    <row r="38" spans="1:17" s="32" customFormat="1" ht="18.75" customHeight="1" x14ac:dyDescent="0.2">
      <c r="A38" s="14" t="s">
        <v>112</v>
      </c>
      <c r="B38" s="14"/>
      <c r="C38" s="36">
        <v>3000000</v>
      </c>
      <c r="D38" s="36"/>
      <c r="E38" s="36">
        <v>43002603000</v>
      </c>
      <c r="F38" s="36"/>
      <c r="G38" s="36">
        <v>35845443000</v>
      </c>
      <c r="H38" s="36"/>
      <c r="I38" s="36">
        <v>7157160000</v>
      </c>
      <c r="J38" s="36"/>
      <c r="K38" s="36">
        <v>3000000</v>
      </c>
      <c r="L38" s="36"/>
      <c r="M38" s="36">
        <v>43002603000</v>
      </c>
      <c r="N38" s="36"/>
      <c r="O38" s="36">
        <v>37843483498</v>
      </c>
      <c r="P38" s="36"/>
      <c r="Q38" s="36">
        <v>5159119502</v>
      </c>
    </row>
    <row r="39" spans="1:17" s="32" customFormat="1" ht="18.75" customHeight="1" x14ac:dyDescent="0.2">
      <c r="A39" s="14" t="s">
        <v>136</v>
      </c>
      <c r="B39" s="14"/>
      <c r="C39" s="36">
        <v>119221</v>
      </c>
      <c r="D39" s="36"/>
      <c r="E39" s="36">
        <v>721351401871</v>
      </c>
      <c r="F39" s="36"/>
      <c r="G39" s="36">
        <v>691693208113</v>
      </c>
      <c r="H39" s="36"/>
      <c r="I39" s="36">
        <v>29658193758</v>
      </c>
      <c r="J39" s="36"/>
      <c r="K39" s="36">
        <v>119221</v>
      </c>
      <c r="L39" s="36"/>
      <c r="M39" s="36">
        <v>721351401871</v>
      </c>
      <c r="N39" s="36"/>
      <c r="O39" s="36">
        <v>615164447334</v>
      </c>
      <c r="P39" s="36"/>
      <c r="Q39" s="36">
        <v>106186954537</v>
      </c>
    </row>
    <row r="40" spans="1:17" s="32" customFormat="1" ht="18.75" customHeight="1" x14ac:dyDescent="0.2">
      <c r="A40" s="14" t="s">
        <v>74</v>
      </c>
      <c r="B40" s="14"/>
      <c r="C40" s="36">
        <v>45</v>
      </c>
      <c r="D40" s="36"/>
      <c r="E40" s="36">
        <v>23057584871</v>
      </c>
      <c r="F40" s="36"/>
      <c r="G40" s="36">
        <v>24494885232</v>
      </c>
      <c r="H40" s="36"/>
      <c r="I40" s="36">
        <v>-1437300360</v>
      </c>
      <c r="J40" s="36"/>
      <c r="K40" s="36">
        <v>45</v>
      </c>
      <c r="L40" s="36"/>
      <c r="M40" s="36">
        <v>23057584871</v>
      </c>
      <c r="N40" s="36"/>
      <c r="O40" s="36">
        <v>17644500000</v>
      </c>
      <c r="P40" s="36"/>
      <c r="Q40" s="36">
        <v>5413084871</v>
      </c>
    </row>
    <row r="41" spans="1:17" s="32" customFormat="1" ht="18.75" customHeight="1" x14ac:dyDescent="0.2">
      <c r="A41" s="14" t="s">
        <v>129</v>
      </c>
      <c r="B41" s="14"/>
      <c r="C41" s="36">
        <v>6127880</v>
      </c>
      <c r="D41" s="36"/>
      <c r="E41" s="36">
        <v>198092949587</v>
      </c>
      <c r="F41" s="36"/>
      <c r="G41" s="36">
        <v>181130332883</v>
      </c>
      <c r="H41" s="36"/>
      <c r="I41" s="36">
        <v>16962616704</v>
      </c>
      <c r="J41" s="36"/>
      <c r="K41" s="36">
        <v>6127880</v>
      </c>
      <c r="L41" s="36"/>
      <c r="M41" s="36">
        <v>198092949587</v>
      </c>
      <c r="N41" s="36"/>
      <c r="O41" s="36">
        <v>188224850641</v>
      </c>
      <c r="P41" s="36"/>
      <c r="Q41" s="36">
        <v>9868098946</v>
      </c>
    </row>
    <row r="42" spans="1:17" s="32" customFormat="1" ht="18.75" customHeight="1" x14ac:dyDescent="0.2">
      <c r="A42" s="14" t="s">
        <v>85</v>
      </c>
      <c r="B42" s="14"/>
      <c r="C42" s="36">
        <v>253821848</v>
      </c>
      <c r="D42" s="36"/>
      <c r="E42" s="36">
        <v>927497471024</v>
      </c>
      <c r="F42" s="36"/>
      <c r="G42" s="36">
        <v>821384374662</v>
      </c>
      <c r="H42" s="36"/>
      <c r="I42" s="36">
        <v>106113096362</v>
      </c>
      <c r="J42" s="36"/>
      <c r="K42" s="36">
        <v>253821848</v>
      </c>
      <c r="L42" s="36"/>
      <c r="M42" s="36">
        <v>927497471024</v>
      </c>
      <c r="N42" s="36"/>
      <c r="O42" s="36">
        <v>1448268629969</v>
      </c>
      <c r="P42" s="36"/>
      <c r="Q42" s="36">
        <v>-520771158944</v>
      </c>
    </row>
    <row r="43" spans="1:17" s="32" customFormat="1" ht="18.75" customHeight="1" x14ac:dyDescent="0.2">
      <c r="A43" s="14" t="s">
        <v>90</v>
      </c>
      <c r="B43" s="14"/>
      <c r="C43" s="36">
        <v>8729443</v>
      </c>
      <c r="D43" s="36"/>
      <c r="E43" s="36">
        <v>555707280218</v>
      </c>
      <c r="F43" s="36"/>
      <c r="G43" s="36">
        <v>459994424178</v>
      </c>
      <c r="H43" s="36"/>
      <c r="I43" s="36">
        <v>95712856040</v>
      </c>
      <c r="J43" s="36"/>
      <c r="K43" s="36">
        <v>8729443</v>
      </c>
      <c r="L43" s="36"/>
      <c r="M43" s="36">
        <v>555707280218</v>
      </c>
      <c r="N43" s="36"/>
      <c r="O43" s="36">
        <v>601090620799</v>
      </c>
      <c r="P43" s="36"/>
      <c r="Q43" s="36">
        <v>-45383340580</v>
      </c>
    </row>
    <row r="44" spans="1:17" s="32" customFormat="1" ht="18.75" customHeight="1" x14ac:dyDescent="0.2">
      <c r="A44" s="14" t="s">
        <v>158</v>
      </c>
      <c r="B44" s="14"/>
      <c r="C44" s="36">
        <v>140400270</v>
      </c>
      <c r="D44" s="36"/>
      <c r="E44" s="36">
        <v>909963072325</v>
      </c>
      <c r="F44" s="36"/>
      <c r="G44" s="36">
        <v>800686280808</v>
      </c>
      <c r="H44" s="36"/>
      <c r="I44" s="36">
        <v>109276791517</v>
      </c>
      <c r="J44" s="36"/>
      <c r="K44" s="36">
        <v>140400270</v>
      </c>
      <c r="L44" s="36"/>
      <c r="M44" s="36">
        <v>909963072325</v>
      </c>
      <c r="N44" s="36"/>
      <c r="O44" s="36">
        <v>997888952809</v>
      </c>
      <c r="P44" s="36"/>
      <c r="Q44" s="36">
        <v>-87925880483</v>
      </c>
    </row>
    <row r="45" spans="1:17" s="32" customFormat="1" ht="18.75" customHeight="1" x14ac:dyDescent="0.2">
      <c r="A45" s="14" t="s">
        <v>88</v>
      </c>
      <c r="B45" s="14"/>
      <c r="C45" s="36">
        <v>36648453</v>
      </c>
      <c r="D45" s="36"/>
      <c r="E45" s="36">
        <v>82988439137</v>
      </c>
      <c r="F45" s="36"/>
      <c r="G45" s="36">
        <v>72059320725</v>
      </c>
      <c r="H45" s="36"/>
      <c r="I45" s="36">
        <v>10929118412</v>
      </c>
      <c r="J45" s="36"/>
      <c r="K45" s="36">
        <v>36648453</v>
      </c>
      <c r="L45" s="36"/>
      <c r="M45" s="36">
        <v>82988439137</v>
      </c>
      <c r="N45" s="36"/>
      <c r="O45" s="36">
        <v>108380424246</v>
      </c>
      <c r="P45" s="36"/>
      <c r="Q45" s="36">
        <v>-25391985108</v>
      </c>
    </row>
    <row r="46" spans="1:17" s="32" customFormat="1" ht="18.75" customHeight="1" x14ac:dyDescent="0.2">
      <c r="A46" s="14" t="s">
        <v>124</v>
      </c>
      <c r="B46" s="14"/>
      <c r="C46" s="36">
        <v>281756444</v>
      </c>
      <c r="D46" s="36"/>
      <c r="E46" s="36">
        <v>2207030346086</v>
      </c>
      <c r="F46" s="36"/>
      <c r="G46" s="36">
        <v>1900918780554</v>
      </c>
      <c r="H46" s="36"/>
      <c r="I46" s="36">
        <v>306111565532</v>
      </c>
      <c r="J46" s="36"/>
      <c r="K46" s="36">
        <v>281756444</v>
      </c>
      <c r="L46" s="36"/>
      <c r="M46" s="36">
        <v>2207030346086</v>
      </c>
      <c r="N46" s="36"/>
      <c r="O46" s="36">
        <v>2017879357070</v>
      </c>
      <c r="P46" s="36"/>
      <c r="Q46" s="36">
        <v>189150989016</v>
      </c>
    </row>
    <row r="47" spans="1:17" s="32" customFormat="1" ht="18.75" customHeight="1" x14ac:dyDescent="0.2">
      <c r="A47" s="14" t="s">
        <v>170</v>
      </c>
      <c r="B47" s="14"/>
      <c r="C47" s="36">
        <v>21762428</v>
      </c>
      <c r="D47" s="36"/>
      <c r="E47" s="36">
        <v>43720174879</v>
      </c>
      <c r="F47" s="36"/>
      <c r="G47" s="36">
        <v>21218367300</v>
      </c>
      <c r="H47" s="36"/>
      <c r="I47" s="36">
        <v>22501807579</v>
      </c>
      <c r="J47" s="36"/>
      <c r="K47" s="36">
        <v>21762428</v>
      </c>
      <c r="L47" s="36"/>
      <c r="M47" s="36">
        <v>43720174879</v>
      </c>
      <c r="N47" s="36"/>
      <c r="O47" s="36">
        <v>21218367300</v>
      </c>
      <c r="P47" s="36"/>
      <c r="Q47" s="36">
        <v>22501807579</v>
      </c>
    </row>
    <row r="48" spans="1:17" s="32" customFormat="1" ht="18.75" customHeight="1" x14ac:dyDescent="0.2">
      <c r="A48" s="14" t="s">
        <v>135</v>
      </c>
      <c r="B48" s="14"/>
      <c r="C48" s="36">
        <v>59638785</v>
      </c>
      <c r="D48" s="36"/>
      <c r="E48" s="36">
        <v>239744230023</v>
      </c>
      <c r="F48" s="36"/>
      <c r="G48" s="36">
        <v>217749890424</v>
      </c>
      <c r="H48" s="36"/>
      <c r="I48" s="36">
        <v>21994339599</v>
      </c>
      <c r="J48" s="36"/>
      <c r="K48" s="36">
        <v>59638785</v>
      </c>
      <c r="L48" s="36"/>
      <c r="M48" s="36">
        <v>239744230023</v>
      </c>
      <c r="N48" s="36"/>
      <c r="O48" s="36">
        <v>243688594739</v>
      </c>
      <c r="P48" s="36"/>
      <c r="Q48" s="36">
        <v>-3944364715</v>
      </c>
    </row>
    <row r="49" spans="1:17" s="32" customFormat="1" ht="18.75" customHeight="1" x14ac:dyDescent="0.2">
      <c r="A49" s="14" t="s">
        <v>141</v>
      </c>
      <c r="B49" s="14"/>
      <c r="C49" s="36">
        <v>62370972</v>
      </c>
      <c r="D49" s="36"/>
      <c r="E49" s="36">
        <v>74523837389</v>
      </c>
      <c r="F49" s="36"/>
      <c r="G49" s="36">
        <v>72725841312</v>
      </c>
      <c r="H49" s="36"/>
      <c r="I49" s="36">
        <v>1797996077</v>
      </c>
      <c r="J49" s="36"/>
      <c r="K49" s="36">
        <v>62370972</v>
      </c>
      <c r="L49" s="36"/>
      <c r="M49" s="36">
        <v>74523837389</v>
      </c>
      <c r="N49" s="36"/>
      <c r="O49" s="36">
        <v>134353706840</v>
      </c>
      <c r="P49" s="36"/>
      <c r="Q49" s="36">
        <v>-59829869450</v>
      </c>
    </row>
    <row r="50" spans="1:17" s="32" customFormat="1" ht="18.75" customHeight="1" x14ac:dyDescent="0.2">
      <c r="A50" s="14" t="s">
        <v>84</v>
      </c>
      <c r="B50" s="14"/>
      <c r="C50" s="36">
        <v>24650295</v>
      </c>
      <c r="D50" s="36"/>
      <c r="E50" s="36">
        <v>114088881467</v>
      </c>
      <c r="F50" s="36"/>
      <c r="G50" s="36">
        <v>114750479362</v>
      </c>
      <c r="H50" s="36"/>
      <c r="I50" s="36">
        <v>-661597894</v>
      </c>
      <c r="J50" s="36"/>
      <c r="K50" s="36">
        <v>24650295</v>
      </c>
      <c r="L50" s="36"/>
      <c r="M50" s="36">
        <v>114088881467</v>
      </c>
      <c r="N50" s="36"/>
      <c r="O50" s="36">
        <v>131893449101</v>
      </c>
      <c r="P50" s="36"/>
      <c r="Q50" s="36">
        <v>-17804567633</v>
      </c>
    </row>
    <row r="51" spans="1:17" s="32" customFormat="1" ht="18.75" customHeight="1" x14ac:dyDescent="0.2">
      <c r="A51" s="14" t="s">
        <v>131</v>
      </c>
      <c r="B51" s="14"/>
      <c r="C51" s="36">
        <v>11341531</v>
      </c>
      <c r="D51" s="36"/>
      <c r="E51" s="36">
        <v>357725571297</v>
      </c>
      <c r="F51" s="36"/>
      <c r="G51" s="36">
        <v>296586031951</v>
      </c>
      <c r="H51" s="36"/>
      <c r="I51" s="36">
        <v>61139539346</v>
      </c>
      <c r="J51" s="36"/>
      <c r="K51" s="36">
        <v>11341531</v>
      </c>
      <c r="L51" s="36"/>
      <c r="M51" s="36">
        <v>357725571297</v>
      </c>
      <c r="N51" s="36"/>
      <c r="O51" s="36">
        <v>254568023945</v>
      </c>
      <c r="P51" s="36"/>
      <c r="Q51" s="36">
        <v>103157547352</v>
      </c>
    </row>
    <row r="52" spans="1:17" s="32" customFormat="1" ht="18.75" customHeight="1" x14ac:dyDescent="0.2">
      <c r="A52" s="14" t="s">
        <v>118</v>
      </c>
      <c r="B52" s="14"/>
      <c r="C52" s="36">
        <v>18765146</v>
      </c>
      <c r="D52" s="36"/>
      <c r="E52" s="36">
        <v>382956219118</v>
      </c>
      <c r="F52" s="36"/>
      <c r="G52" s="36">
        <v>376480489996</v>
      </c>
      <c r="H52" s="36"/>
      <c r="I52" s="36">
        <v>6475729122</v>
      </c>
      <c r="J52" s="36"/>
      <c r="K52" s="36">
        <v>18765146</v>
      </c>
      <c r="L52" s="36"/>
      <c r="M52" s="36">
        <v>382956219118</v>
      </c>
      <c r="N52" s="36"/>
      <c r="O52" s="36">
        <v>419063666362</v>
      </c>
      <c r="P52" s="36"/>
      <c r="Q52" s="36">
        <v>-36107447243</v>
      </c>
    </row>
    <row r="53" spans="1:17" s="32" customFormat="1" ht="18.75" customHeight="1" x14ac:dyDescent="0.2">
      <c r="A53" s="14" t="s">
        <v>142</v>
      </c>
      <c r="B53" s="14"/>
      <c r="C53" s="36">
        <v>3378654</v>
      </c>
      <c r="D53" s="36"/>
      <c r="E53" s="36">
        <v>11926214631</v>
      </c>
      <c r="F53" s="36"/>
      <c r="G53" s="36">
        <v>10398073922</v>
      </c>
      <c r="H53" s="36"/>
      <c r="I53" s="36">
        <v>1528140709</v>
      </c>
      <c r="J53" s="36"/>
      <c r="K53" s="36">
        <v>3378654</v>
      </c>
      <c r="L53" s="36"/>
      <c r="M53" s="36">
        <v>11926214631</v>
      </c>
      <c r="N53" s="36"/>
      <c r="O53" s="36">
        <v>15183242439</v>
      </c>
      <c r="P53" s="36"/>
      <c r="Q53" s="36">
        <v>-3257027807</v>
      </c>
    </row>
    <row r="54" spans="1:17" s="32" customFormat="1" ht="18.75" customHeight="1" x14ac:dyDescent="0.2">
      <c r="A54" s="14" t="s">
        <v>152</v>
      </c>
      <c r="B54" s="14"/>
      <c r="C54" s="36">
        <v>46420406</v>
      </c>
      <c r="D54" s="36"/>
      <c r="E54" s="36">
        <v>2027576349434</v>
      </c>
      <c r="F54" s="36"/>
      <c r="G54" s="36">
        <v>1672402463706</v>
      </c>
      <c r="H54" s="36"/>
      <c r="I54" s="36">
        <v>355173885728</v>
      </c>
      <c r="J54" s="36"/>
      <c r="K54" s="36">
        <v>46420406</v>
      </c>
      <c r="L54" s="36"/>
      <c r="M54" s="36">
        <v>2027576349434</v>
      </c>
      <c r="N54" s="36"/>
      <c r="O54" s="36">
        <v>1640586467227</v>
      </c>
      <c r="P54" s="36"/>
      <c r="Q54" s="36">
        <v>386989882207</v>
      </c>
    </row>
    <row r="55" spans="1:17" s="32" customFormat="1" ht="18.75" customHeight="1" x14ac:dyDescent="0.2">
      <c r="A55" s="14" t="s">
        <v>86</v>
      </c>
      <c r="B55" s="14"/>
      <c r="C55" s="36">
        <v>39356692</v>
      </c>
      <c r="D55" s="36"/>
      <c r="E55" s="36">
        <v>282073366911</v>
      </c>
      <c r="F55" s="36"/>
      <c r="G55" s="36">
        <v>261372193722</v>
      </c>
      <c r="H55" s="36"/>
      <c r="I55" s="36">
        <v>20701173189</v>
      </c>
      <c r="J55" s="36"/>
      <c r="K55" s="36">
        <v>39356692</v>
      </c>
      <c r="L55" s="36"/>
      <c r="M55" s="36">
        <v>282073366911</v>
      </c>
      <c r="N55" s="36"/>
      <c r="O55" s="36">
        <v>421349536979</v>
      </c>
      <c r="P55" s="36"/>
      <c r="Q55" s="36">
        <v>-139276170067</v>
      </c>
    </row>
    <row r="56" spans="1:17" s="32" customFormat="1" ht="18.75" customHeight="1" x14ac:dyDescent="0.2">
      <c r="A56" s="14" t="s">
        <v>164</v>
      </c>
      <c r="B56" s="14"/>
      <c r="C56" s="36">
        <v>2639418</v>
      </c>
      <c r="D56" s="36"/>
      <c r="E56" s="36">
        <v>39067093462</v>
      </c>
      <c r="F56" s="36"/>
      <c r="G56" s="36">
        <v>38358690827</v>
      </c>
      <c r="H56" s="36"/>
      <c r="I56" s="36">
        <v>708402635</v>
      </c>
      <c r="J56" s="36"/>
      <c r="K56" s="36">
        <v>2639418</v>
      </c>
      <c r="L56" s="36"/>
      <c r="M56" s="36">
        <v>39067093462</v>
      </c>
      <c r="N56" s="36"/>
      <c r="O56" s="36">
        <v>60634018127</v>
      </c>
      <c r="P56" s="36"/>
      <c r="Q56" s="36">
        <v>-21566924664</v>
      </c>
    </row>
    <row r="57" spans="1:17" s="32" customFormat="1" ht="18.75" customHeight="1" x14ac:dyDescent="0.2">
      <c r="A57" s="14" t="s">
        <v>149</v>
      </c>
      <c r="B57" s="14"/>
      <c r="C57" s="36">
        <v>24204616</v>
      </c>
      <c r="D57" s="36"/>
      <c r="E57" s="36">
        <v>169867825655</v>
      </c>
      <c r="F57" s="36"/>
      <c r="G57" s="36">
        <v>162649646095</v>
      </c>
      <c r="H57" s="36"/>
      <c r="I57" s="36">
        <v>7218179560</v>
      </c>
      <c r="J57" s="36"/>
      <c r="K57" s="36">
        <v>24204616</v>
      </c>
      <c r="L57" s="36"/>
      <c r="M57" s="36">
        <v>169867825655</v>
      </c>
      <c r="N57" s="36"/>
      <c r="O57" s="36">
        <v>279102943054</v>
      </c>
      <c r="P57" s="36"/>
      <c r="Q57" s="36">
        <v>-109235117398</v>
      </c>
    </row>
    <row r="58" spans="1:17" s="32" customFormat="1" ht="18.75" customHeight="1" x14ac:dyDescent="0.2">
      <c r="A58" s="14" t="s">
        <v>96</v>
      </c>
      <c r="B58" s="14"/>
      <c r="C58" s="36">
        <v>2188193</v>
      </c>
      <c r="D58" s="36"/>
      <c r="E58" s="36">
        <v>453393112573</v>
      </c>
      <c r="F58" s="36"/>
      <c r="G58" s="36">
        <v>377414310893</v>
      </c>
      <c r="H58" s="36"/>
      <c r="I58" s="36">
        <v>75978801680</v>
      </c>
      <c r="J58" s="36"/>
      <c r="K58" s="36">
        <v>2188193</v>
      </c>
      <c r="L58" s="36"/>
      <c r="M58" s="36">
        <v>453393112573</v>
      </c>
      <c r="N58" s="36"/>
      <c r="O58" s="36">
        <v>379197953996</v>
      </c>
      <c r="P58" s="36"/>
      <c r="Q58" s="36">
        <v>74195158577</v>
      </c>
    </row>
    <row r="59" spans="1:17" s="32" customFormat="1" ht="18.75" customHeight="1" x14ac:dyDescent="0.2">
      <c r="A59" s="14" t="s">
        <v>113</v>
      </c>
      <c r="B59" s="14"/>
      <c r="C59" s="36">
        <v>5779305</v>
      </c>
      <c r="D59" s="36"/>
      <c r="E59" s="36">
        <v>74454139032</v>
      </c>
      <c r="F59" s="36"/>
      <c r="G59" s="36">
        <v>80716099800</v>
      </c>
      <c r="H59" s="36"/>
      <c r="I59" s="36">
        <v>-6261960767</v>
      </c>
      <c r="J59" s="36"/>
      <c r="K59" s="36">
        <v>5779305</v>
      </c>
      <c r="L59" s="36"/>
      <c r="M59" s="36">
        <v>74454139032</v>
      </c>
      <c r="N59" s="36"/>
      <c r="O59" s="36">
        <v>130122395763</v>
      </c>
      <c r="P59" s="36"/>
      <c r="Q59" s="36">
        <v>-55668256730</v>
      </c>
    </row>
    <row r="60" spans="1:17" s="32" customFormat="1" ht="18.75" customHeight="1" x14ac:dyDescent="0.2">
      <c r="A60" s="14" t="s">
        <v>107</v>
      </c>
      <c r="B60" s="14"/>
      <c r="C60" s="36">
        <v>138000000</v>
      </c>
      <c r="D60" s="36"/>
      <c r="E60" s="36">
        <v>527727228300</v>
      </c>
      <c r="F60" s="36"/>
      <c r="G60" s="36">
        <v>529784911800</v>
      </c>
      <c r="H60" s="36"/>
      <c r="I60" s="36">
        <v>-2057683500</v>
      </c>
      <c r="J60" s="36"/>
      <c r="K60" s="36">
        <v>138000000</v>
      </c>
      <c r="L60" s="36"/>
      <c r="M60" s="36">
        <v>527727228300</v>
      </c>
      <c r="N60" s="36"/>
      <c r="O60" s="36">
        <v>476696677503</v>
      </c>
      <c r="P60" s="36"/>
      <c r="Q60" s="36">
        <v>51030550797</v>
      </c>
    </row>
    <row r="61" spans="1:17" s="32" customFormat="1" ht="18.75" customHeight="1" x14ac:dyDescent="0.2">
      <c r="A61" s="14" t="s">
        <v>151</v>
      </c>
      <c r="B61" s="14"/>
      <c r="C61" s="36">
        <v>52916821</v>
      </c>
      <c r="D61" s="36"/>
      <c r="E61" s="36">
        <v>78429531179</v>
      </c>
      <c r="F61" s="36"/>
      <c r="G61" s="36">
        <v>70871564294</v>
      </c>
      <c r="H61" s="36"/>
      <c r="I61" s="36">
        <v>7557966885</v>
      </c>
      <c r="J61" s="36"/>
      <c r="K61" s="36">
        <v>52916821</v>
      </c>
      <c r="L61" s="36"/>
      <c r="M61" s="36">
        <v>78429531179</v>
      </c>
      <c r="N61" s="36"/>
      <c r="O61" s="36">
        <v>66309017236</v>
      </c>
      <c r="P61" s="36"/>
      <c r="Q61" s="36">
        <v>12120513943</v>
      </c>
    </row>
    <row r="62" spans="1:17" s="32" customFormat="1" ht="18.75" customHeight="1" x14ac:dyDescent="0.2">
      <c r="A62" s="14" t="s">
        <v>99</v>
      </c>
      <c r="B62" s="14"/>
      <c r="C62" s="36">
        <v>16189409</v>
      </c>
      <c r="D62" s="36"/>
      <c r="E62" s="36">
        <v>417615478326</v>
      </c>
      <c r="F62" s="36"/>
      <c r="G62" s="36">
        <v>399913088108</v>
      </c>
      <c r="H62" s="36"/>
      <c r="I62" s="36">
        <v>17702390218</v>
      </c>
      <c r="J62" s="36"/>
      <c r="K62" s="36">
        <v>16189409</v>
      </c>
      <c r="L62" s="36"/>
      <c r="M62" s="36">
        <v>417615478326</v>
      </c>
      <c r="N62" s="36"/>
      <c r="O62" s="36">
        <v>429685289839</v>
      </c>
      <c r="P62" s="36"/>
      <c r="Q62" s="36">
        <v>-12069811512</v>
      </c>
    </row>
    <row r="63" spans="1:17" s="32" customFormat="1" ht="18.75" customHeight="1" x14ac:dyDescent="0.2">
      <c r="A63" s="14" t="s">
        <v>130</v>
      </c>
      <c r="B63" s="14"/>
      <c r="C63" s="36">
        <v>3083596</v>
      </c>
      <c r="D63" s="36"/>
      <c r="E63" s="36">
        <v>205494266398</v>
      </c>
      <c r="F63" s="36"/>
      <c r="G63" s="36">
        <v>172849368768</v>
      </c>
      <c r="H63" s="36"/>
      <c r="I63" s="36">
        <v>32644897630</v>
      </c>
      <c r="J63" s="36"/>
      <c r="K63" s="36">
        <v>3083596</v>
      </c>
      <c r="L63" s="36"/>
      <c r="M63" s="36">
        <v>205494266398</v>
      </c>
      <c r="N63" s="36"/>
      <c r="O63" s="36">
        <v>168619325695</v>
      </c>
      <c r="P63" s="36"/>
      <c r="Q63" s="36">
        <v>36874940703</v>
      </c>
    </row>
    <row r="64" spans="1:17" s="32" customFormat="1" ht="18.75" customHeight="1" x14ac:dyDescent="0.2">
      <c r="A64" s="14" t="s">
        <v>146</v>
      </c>
      <c r="B64" s="14"/>
      <c r="C64" s="36">
        <v>311000000</v>
      </c>
      <c r="D64" s="36"/>
      <c r="E64" s="36">
        <v>778747716450</v>
      </c>
      <c r="F64" s="36"/>
      <c r="G64" s="36">
        <v>720280400592</v>
      </c>
      <c r="H64" s="36"/>
      <c r="I64" s="36">
        <v>58467315858</v>
      </c>
      <c r="J64" s="36"/>
      <c r="K64" s="36">
        <v>311000000</v>
      </c>
      <c r="L64" s="36"/>
      <c r="M64" s="36">
        <v>778747716450</v>
      </c>
      <c r="N64" s="36"/>
      <c r="O64" s="36">
        <v>1211866236028</v>
      </c>
      <c r="P64" s="36"/>
      <c r="Q64" s="36">
        <v>-433118519578</v>
      </c>
    </row>
    <row r="65" spans="1:17" s="32" customFormat="1" ht="18.75" customHeight="1" x14ac:dyDescent="0.2">
      <c r="A65" s="14" t="s">
        <v>93</v>
      </c>
      <c r="B65" s="14"/>
      <c r="C65" s="36">
        <v>1761922</v>
      </c>
      <c r="D65" s="36"/>
      <c r="E65" s="36">
        <v>287691298539</v>
      </c>
      <c r="F65" s="36"/>
      <c r="G65" s="36">
        <v>285934019486</v>
      </c>
      <c r="H65" s="36"/>
      <c r="I65" s="36">
        <v>1757279053</v>
      </c>
      <c r="J65" s="36"/>
      <c r="K65" s="36">
        <v>1761922</v>
      </c>
      <c r="L65" s="36"/>
      <c r="M65" s="36">
        <v>287691298539</v>
      </c>
      <c r="N65" s="36"/>
      <c r="O65" s="36">
        <v>316730150877</v>
      </c>
      <c r="P65" s="36"/>
      <c r="Q65" s="36">
        <v>-29038852337</v>
      </c>
    </row>
    <row r="66" spans="1:17" s="32" customFormat="1" ht="18.75" customHeight="1" x14ac:dyDescent="0.2">
      <c r="A66" s="14" t="s">
        <v>83</v>
      </c>
      <c r="B66" s="14"/>
      <c r="C66" s="36">
        <v>26704196</v>
      </c>
      <c r="D66" s="36"/>
      <c r="E66" s="36">
        <v>62354923873</v>
      </c>
      <c r="F66" s="36"/>
      <c r="G66" s="36">
        <v>65301452843</v>
      </c>
      <c r="H66" s="36"/>
      <c r="I66" s="36">
        <v>-2946528969</v>
      </c>
      <c r="J66" s="36"/>
      <c r="K66" s="36">
        <v>26704196</v>
      </c>
      <c r="L66" s="36"/>
      <c r="M66" s="36">
        <v>62354923873</v>
      </c>
      <c r="N66" s="36"/>
      <c r="O66" s="36">
        <v>69761064262</v>
      </c>
      <c r="P66" s="36"/>
      <c r="Q66" s="36">
        <v>-7406140388</v>
      </c>
    </row>
    <row r="67" spans="1:17" s="32" customFormat="1" ht="18.75" customHeight="1" x14ac:dyDescent="0.2">
      <c r="A67" s="14" t="s">
        <v>81</v>
      </c>
      <c r="B67" s="14"/>
      <c r="C67" s="36">
        <v>47000000</v>
      </c>
      <c r="D67" s="36"/>
      <c r="E67" s="36">
        <v>164128589550</v>
      </c>
      <c r="F67" s="36"/>
      <c r="G67" s="36">
        <v>183052933819</v>
      </c>
      <c r="H67" s="36"/>
      <c r="I67" s="36">
        <v>-18924344269</v>
      </c>
      <c r="J67" s="36"/>
      <c r="K67" s="36">
        <v>47000000</v>
      </c>
      <c r="L67" s="36"/>
      <c r="M67" s="36">
        <v>164128589550</v>
      </c>
      <c r="N67" s="36"/>
      <c r="O67" s="36">
        <v>140628253500</v>
      </c>
      <c r="P67" s="36"/>
      <c r="Q67" s="36">
        <v>23500336050</v>
      </c>
    </row>
    <row r="68" spans="1:17" s="32" customFormat="1" ht="18.75" customHeight="1" x14ac:dyDescent="0.2">
      <c r="A68" s="14" t="s">
        <v>125</v>
      </c>
      <c r="B68" s="14"/>
      <c r="C68" s="36">
        <v>3072902</v>
      </c>
      <c r="D68" s="36"/>
      <c r="E68" s="36">
        <v>105048321036</v>
      </c>
      <c r="F68" s="36"/>
      <c r="G68" s="36">
        <v>88431197848</v>
      </c>
      <c r="H68" s="36"/>
      <c r="I68" s="36">
        <v>16617123188</v>
      </c>
      <c r="J68" s="36"/>
      <c r="K68" s="36">
        <v>3072902</v>
      </c>
      <c r="L68" s="36"/>
      <c r="M68" s="36">
        <v>105048321036</v>
      </c>
      <c r="N68" s="36"/>
      <c r="O68" s="36">
        <v>92035647442</v>
      </c>
      <c r="P68" s="36"/>
      <c r="Q68" s="36">
        <v>13012673594</v>
      </c>
    </row>
    <row r="69" spans="1:17" s="32" customFormat="1" ht="18.75" customHeight="1" x14ac:dyDescent="0.2">
      <c r="A69" s="14" t="s">
        <v>145</v>
      </c>
      <c r="B69" s="14"/>
      <c r="C69" s="36">
        <v>20909376</v>
      </c>
      <c r="D69" s="36"/>
      <c r="E69" s="36">
        <v>82329247207</v>
      </c>
      <c r="F69" s="36"/>
      <c r="G69" s="36">
        <v>78733448226</v>
      </c>
      <c r="H69" s="36"/>
      <c r="I69" s="36">
        <v>3595798981</v>
      </c>
      <c r="J69" s="36"/>
      <c r="K69" s="36">
        <v>20909376</v>
      </c>
      <c r="L69" s="36"/>
      <c r="M69" s="36">
        <v>82329247207</v>
      </c>
      <c r="N69" s="36"/>
      <c r="O69" s="36">
        <v>112478107088</v>
      </c>
      <c r="P69" s="36"/>
      <c r="Q69" s="36">
        <v>-30148859880</v>
      </c>
    </row>
    <row r="70" spans="1:17" s="32" customFormat="1" ht="18.75" customHeight="1" x14ac:dyDescent="0.2">
      <c r="A70" s="14" t="s">
        <v>115</v>
      </c>
      <c r="B70" s="14"/>
      <c r="C70" s="36">
        <v>13359573</v>
      </c>
      <c r="D70" s="36"/>
      <c r="E70" s="36">
        <v>81406912104</v>
      </c>
      <c r="F70" s="36"/>
      <c r="G70" s="36">
        <v>79282098737</v>
      </c>
      <c r="H70" s="36"/>
      <c r="I70" s="36">
        <v>2124813367</v>
      </c>
      <c r="J70" s="36"/>
      <c r="K70" s="36">
        <v>13359573</v>
      </c>
      <c r="L70" s="36"/>
      <c r="M70" s="36">
        <v>81406912104</v>
      </c>
      <c r="N70" s="36"/>
      <c r="O70" s="36">
        <v>100264630731</v>
      </c>
      <c r="P70" s="36"/>
      <c r="Q70" s="36">
        <v>-18857718626</v>
      </c>
    </row>
    <row r="71" spans="1:17" s="32" customFormat="1" ht="18.75" customHeight="1" x14ac:dyDescent="0.2">
      <c r="A71" s="14" t="s">
        <v>148</v>
      </c>
      <c r="B71" s="14"/>
      <c r="C71" s="36">
        <v>631184291</v>
      </c>
      <c r="D71" s="36"/>
      <c r="E71" s="36">
        <v>2932601951646</v>
      </c>
      <c r="F71" s="36"/>
      <c r="G71" s="36">
        <v>2414973237459</v>
      </c>
      <c r="H71" s="36"/>
      <c r="I71" s="36">
        <v>517628714187</v>
      </c>
      <c r="J71" s="36"/>
      <c r="K71" s="36">
        <v>631184291</v>
      </c>
      <c r="L71" s="36"/>
      <c r="M71" s="36">
        <v>2932601951646</v>
      </c>
      <c r="N71" s="36"/>
      <c r="O71" s="36">
        <v>3171487648743</v>
      </c>
      <c r="P71" s="36"/>
      <c r="Q71" s="36">
        <v>-238885697096</v>
      </c>
    </row>
    <row r="72" spans="1:17" s="32" customFormat="1" ht="18.75" customHeight="1" x14ac:dyDescent="0.2">
      <c r="A72" s="14" t="s">
        <v>159</v>
      </c>
      <c r="B72" s="14"/>
      <c r="C72" s="36">
        <v>2140332</v>
      </c>
      <c r="D72" s="36"/>
      <c r="E72" s="36">
        <v>9746521969</v>
      </c>
      <c r="F72" s="36"/>
      <c r="G72" s="36">
        <v>8093379081</v>
      </c>
      <c r="H72" s="36"/>
      <c r="I72" s="36">
        <v>1653142888</v>
      </c>
      <c r="J72" s="36"/>
      <c r="K72" s="36">
        <v>2140332</v>
      </c>
      <c r="L72" s="36"/>
      <c r="M72" s="36">
        <v>9746521969</v>
      </c>
      <c r="N72" s="36"/>
      <c r="O72" s="36">
        <v>9729334721</v>
      </c>
      <c r="P72" s="36"/>
      <c r="Q72" s="36">
        <v>17187248</v>
      </c>
    </row>
    <row r="73" spans="1:17" s="32" customFormat="1" ht="18.75" customHeight="1" x14ac:dyDescent="0.2">
      <c r="A73" s="14" t="s">
        <v>105</v>
      </c>
      <c r="B73" s="14"/>
      <c r="C73" s="36">
        <v>25100</v>
      </c>
      <c r="D73" s="36"/>
      <c r="E73" s="36">
        <v>128729269521</v>
      </c>
      <c r="F73" s="36"/>
      <c r="G73" s="36">
        <v>135033101170</v>
      </c>
      <c r="H73" s="36"/>
      <c r="I73" s="36">
        <v>-6303831648</v>
      </c>
      <c r="J73" s="36"/>
      <c r="K73" s="36">
        <v>25100</v>
      </c>
      <c r="L73" s="36"/>
      <c r="M73" s="36">
        <v>128729269521</v>
      </c>
      <c r="N73" s="36"/>
      <c r="O73" s="36">
        <v>111625523262</v>
      </c>
      <c r="P73" s="36"/>
      <c r="Q73" s="36">
        <v>17103746259</v>
      </c>
    </row>
    <row r="74" spans="1:17" s="32" customFormat="1" ht="18.75" customHeight="1" x14ac:dyDescent="0.2">
      <c r="A74" s="14" t="s">
        <v>80</v>
      </c>
      <c r="B74" s="14"/>
      <c r="C74" s="36">
        <v>148211648</v>
      </c>
      <c r="D74" s="36"/>
      <c r="E74" s="36">
        <v>319852971255</v>
      </c>
      <c r="F74" s="36"/>
      <c r="G74" s="36">
        <v>288471726263</v>
      </c>
      <c r="H74" s="36"/>
      <c r="I74" s="36">
        <v>31381244992</v>
      </c>
      <c r="J74" s="36"/>
      <c r="K74" s="36">
        <v>148211648</v>
      </c>
      <c r="L74" s="36"/>
      <c r="M74" s="36">
        <v>319852971255</v>
      </c>
      <c r="N74" s="36"/>
      <c r="O74" s="36">
        <v>294594689522</v>
      </c>
      <c r="P74" s="36"/>
      <c r="Q74" s="36">
        <v>25258281733</v>
      </c>
    </row>
    <row r="75" spans="1:17" s="32" customFormat="1" ht="18.75" customHeight="1" x14ac:dyDescent="0.2">
      <c r="A75" s="14" t="s">
        <v>110</v>
      </c>
      <c r="B75" s="14"/>
      <c r="C75" s="36">
        <v>5000000</v>
      </c>
      <c r="D75" s="36"/>
      <c r="E75" s="36">
        <v>107854425000</v>
      </c>
      <c r="F75" s="36"/>
      <c r="G75" s="36">
        <v>98162437500</v>
      </c>
      <c r="H75" s="36"/>
      <c r="I75" s="36">
        <v>9691987500</v>
      </c>
      <c r="J75" s="36"/>
      <c r="K75" s="36">
        <v>5000000</v>
      </c>
      <c r="L75" s="36"/>
      <c r="M75" s="36">
        <v>107854425000</v>
      </c>
      <c r="N75" s="36"/>
      <c r="O75" s="36">
        <v>98839615000</v>
      </c>
      <c r="P75" s="36"/>
      <c r="Q75" s="36">
        <v>9014810000</v>
      </c>
    </row>
    <row r="76" spans="1:17" s="32" customFormat="1" ht="18.75" customHeight="1" x14ac:dyDescent="0.2">
      <c r="A76" s="14" t="s">
        <v>111</v>
      </c>
      <c r="B76" s="14"/>
      <c r="C76" s="36">
        <v>21644108</v>
      </c>
      <c r="D76" s="36"/>
      <c r="E76" s="36">
        <v>519595112211</v>
      </c>
      <c r="F76" s="36"/>
      <c r="G76" s="36">
        <v>475488694818</v>
      </c>
      <c r="H76" s="36"/>
      <c r="I76" s="36">
        <v>44106417393</v>
      </c>
      <c r="J76" s="36"/>
      <c r="K76" s="36">
        <v>21644108</v>
      </c>
      <c r="L76" s="36"/>
      <c r="M76" s="36">
        <v>519595112211</v>
      </c>
      <c r="N76" s="36"/>
      <c r="O76" s="36">
        <v>457200668094</v>
      </c>
      <c r="P76" s="36"/>
      <c r="Q76" s="36">
        <v>62394444117</v>
      </c>
    </row>
    <row r="77" spans="1:17" s="32" customFormat="1" ht="18.75" customHeight="1" x14ac:dyDescent="0.2">
      <c r="A77" s="14" t="s">
        <v>126</v>
      </c>
      <c r="B77" s="14"/>
      <c r="C77" s="36">
        <v>5827983</v>
      </c>
      <c r="D77" s="36"/>
      <c r="E77" s="36">
        <v>234165448776</v>
      </c>
      <c r="F77" s="36"/>
      <c r="G77" s="36">
        <v>201143601719</v>
      </c>
      <c r="H77" s="36"/>
      <c r="I77" s="36">
        <v>33021847057</v>
      </c>
      <c r="J77" s="36"/>
      <c r="K77" s="36">
        <v>5827983</v>
      </c>
      <c r="L77" s="36"/>
      <c r="M77" s="36">
        <v>234165448776</v>
      </c>
      <c r="N77" s="36"/>
      <c r="O77" s="36">
        <v>298297351745</v>
      </c>
      <c r="P77" s="36"/>
      <c r="Q77" s="36">
        <v>-64131902968</v>
      </c>
    </row>
    <row r="78" spans="1:17" s="32" customFormat="1" ht="18.75" customHeight="1" x14ac:dyDescent="0.2">
      <c r="A78" s="14" t="s">
        <v>161</v>
      </c>
      <c r="B78" s="14"/>
      <c r="C78" s="36">
        <v>75256136</v>
      </c>
      <c r="D78" s="36"/>
      <c r="E78" s="36">
        <v>387432506750</v>
      </c>
      <c r="F78" s="36"/>
      <c r="G78" s="36">
        <v>349055550909</v>
      </c>
      <c r="H78" s="36"/>
      <c r="I78" s="36">
        <v>38376955841</v>
      </c>
      <c r="J78" s="36"/>
      <c r="K78" s="36">
        <v>75256136</v>
      </c>
      <c r="L78" s="36"/>
      <c r="M78" s="36">
        <v>387432506750</v>
      </c>
      <c r="N78" s="36"/>
      <c r="O78" s="36">
        <v>373168662823</v>
      </c>
      <c r="P78" s="36"/>
      <c r="Q78" s="36">
        <v>14263843927</v>
      </c>
    </row>
    <row r="79" spans="1:17" s="32" customFormat="1" ht="18.75" customHeight="1" x14ac:dyDescent="0.2">
      <c r="A79" s="14" t="s">
        <v>157</v>
      </c>
      <c r="B79" s="14"/>
      <c r="C79" s="36">
        <v>130821537</v>
      </c>
      <c r="D79" s="36"/>
      <c r="E79" s="36">
        <v>399362510133</v>
      </c>
      <c r="F79" s="36"/>
      <c r="G79" s="36">
        <v>391319593386</v>
      </c>
      <c r="H79" s="36"/>
      <c r="I79" s="36">
        <v>8042916747</v>
      </c>
      <c r="J79" s="36"/>
      <c r="K79" s="36">
        <v>130821537</v>
      </c>
      <c r="L79" s="36"/>
      <c r="M79" s="36">
        <v>399362510133</v>
      </c>
      <c r="N79" s="36"/>
      <c r="O79" s="36">
        <v>529811994120</v>
      </c>
      <c r="P79" s="36"/>
      <c r="Q79" s="36">
        <v>-130449483986</v>
      </c>
    </row>
    <row r="80" spans="1:17" s="32" customFormat="1" ht="18.75" customHeight="1" x14ac:dyDescent="0.2">
      <c r="A80" s="14" t="s">
        <v>100</v>
      </c>
      <c r="B80" s="14"/>
      <c r="C80" s="36">
        <v>118906654</v>
      </c>
      <c r="D80" s="36"/>
      <c r="E80" s="36">
        <v>614044633128</v>
      </c>
      <c r="F80" s="36"/>
      <c r="G80" s="36">
        <v>574865090244</v>
      </c>
      <c r="H80" s="36"/>
      <c r="I80" s="36">
        <v>39179542884</v>
      </c>
      <c r="J80" s="36"/>
      <c r="K80" s="36">
        <v>118906654</v>
      </c>
      <c r="L80" s="36"/>
      <c r="M80" s="36">
        <v>614044633128</v>
      </c>
      <c r="N80" s="36"/>
      <c r="O80" s="36">
        <v>488927348169</v>
      </c>
      <c r="P80" s="36"/>
      <c r="Q80" s="36">
        <v>125117284959</v>
      </c>
    </row>
    <row r="81" spans="1:17" s="32" customFormat="1" ht="18.75" customHeight="1" x14ac:dyDescent="0.2">
      <c r="A81" s="14" t="s">
        <v>138</v>
      </c>
      <c r="B81" s="14"/>
      <c r="C81" s="36">
        <v>89707193</v>
      </c>
      <c r="D81" s="36"/>
      <c r="E81" s="36">
        <v>212856989826</v>
      </c>
      <c r="F81" s="36"/>
      <c r="G81" s="36">
        <v>203315432259</v>
      </c>
      <c r="H81" s="36"/>
      <c r="I81" s="36">
        <v>9541557567</v>
      </c>
      <c r="J81" s="36"/>
      <c r="K81" s="36">
        <v>89707193</v>
      </c>
      <c r="L81" s="36"/>
      <c r="M81" s="36">
        <v>212856989826</v>
      </c>
      <c r="N81" s="36"/>
      <c r="O81" s="36">
        <v>261188991705</v>
      </c>
      <c r="P81" s="36"/>
      <c r="Q81" s="36">
        <v>-48332001878</v>
      </c>
    </row>
    <row r="82" spans="1:17" s="32" customFormat="1" ht="18.75" customHeight="1" x14ac:dyDescent="0.2">
      <c r="A82" s="14" t="s">
        <v>144</v>
      </c>
      <c r="B82" s="14"/>
      <c r="C82" s="36">
        <v>1721275</v>
      </c>
      <c r="D82" s="36"/>
      <c r="E82" s="36">
        <v>23372716431</v>
      </c>
      <c r="F82" s="36"/>
      <c r="G82" s="36">
        <v>22294765381</v>
      </c>
      <c r="H82" s="36"/>
      <c r="I82" s="36">
        <v>1077951050</v>
      </c>
      <c r="J82" s="36"/>
      <c r="K82" s="36">
        <v>1721275</v>
      </c>
      <c r="L82" s="36"/>
      <c r="M82" s="36">
        <v>23372716431</v>
      </c>
      <c r="N82" s="36"/>
      <c r="O82" s="36">
        <v>29104678367</v>
      </c>
      <c r="P82" s="36"/>
      <c r="Q82" s="36">
        <v>-5731961935</v>
      </c>
    </row>
    <row r="83" spans="1:17" s="32" customFormat="1" ht="18.75" customHeight="1" x14ac:dyDescent="0.2">
      <c r="A83" s="14" t="s">
        <v>82</v>
      </c>
      <c r="B83" s="14"/>
      <c r="C83" s="36">
        <v>31978871</v>
      </c>
      <c r="D83" s="36"/>
      <c r="E83" s="36">
        <v>84144415511</v>
      </c>
      <c r="F83" s="36"/>
      <c r="G83" s="36">
        <v>81526491980</v>
      </c>
      <c r="H83" s="36"/>
      <c r="I83" s="36">
        <v>2617923531</v>
      </c>
      <c r="J83" s="36"/>
      <c r="K83" s="36">
        <v>31978871</v>
      </c>
      <c r="L83" s="36"/>
      <c r="M83" s="36">
        <v>84144415511</v>
      </c>
      <c r="N83" s="36"/>
      <c r="O83" s="36">
        <v>97924589293</v>
      </c>
      <c r="P83" s="36"/>
      <c r="Q83" s="36">
        <v>-13780173781</v>
      </c>
    </row>
    <row r="84" spans="1:17" s="32" customFormat="1" ht="18.75" customHeight="1" x14ac:dyDescent="0.2">
      <c r="A84" s="14" t="s">
        <v>106</v>
      </c>
      <c r="B84" s="14"/>
      <c r="C84" s="36">
        <v>68200000</v>
      </c>
      <c r="D84" s="36"/>
      <c r="E84" s="36">
        <v>226364867190</v>
      </c>
      <c r="F84" s="36"/>
      <c r="G84" s="36">
        <v>181078334910</v>
      </c>
      <c r="H84" s="36"/>
      <c r="I84" s="36">
        <v>45286532280</v>
      </c>
      <c r="J84" s="36"/>
      <c r="K84" s="36">
        <v>68200000</v>
      </c>
      <c r="L84" s="36"/>
      <c r="M84" s="36">
        <v>226364867190</v>
      </c>
      <c r="N84" s="36"/>
      <c r="O84" s="36">
        <v>218194565153</v>
      </c>
      <c r="P84" s="36"/>
      <c r="Q84" s="36">
        <v>8170302037</v>
      </c>
    </row>
    <row r="85" spans="1:17" s="32" customFormat="1" ht="18.75" customHeight="1" x14ac:dyDescent="0.2">
      <c r="A85" s="14" t="s">
        <v>143</v>
      </c>
      <c r="B85" s="14"/>
      <c r="C85" s="36">
        <v>34816428</v>
      </c>
      <c r="D85" s="36"/>
      <c r="E85" s="36">
        <v>428116673034</v>
      </c>
      <c r="F85" s="36"/>
      <c r="G85" s="36">
        <v>355091112799</v>
      </c>
      <c r="H85" s="36"/>
      <c r="I85" s="36">
        <v>73025560235</v>
      </c>
      <c r="J85" s="36"/>
      <c r="K85" s="36">
        <v>34816428</v>
      </c>
      <c r="L85" s="36"/>
      <c r="M85" s="36">
        <v>428116673034</v>
      </c>
      <c r="N85" s="36"/>
      <c r="O85" s="36">
        <v>405724227040</v>
      </c>
      <c r="P85" s="36"/>
      <c r="Q85" s="36">
        <v>22392445994</v>
      </c>
    </row>
    <row r="86" spans="1:17" s="32" customFormat="1" ht="18.75" customHeight="1" x14ac:dyDescent="0.2">
      <c r="A86" s="14" t="s">
        <v>102</v>
      </c>
      <c r="B86" s="14"/>
      <c r="C86" s="36">
        <v>375100</v>
      </c>
      <c r="D86" s="36"/>
      <c r="E86" s="36">
        <v>1920541966739</v>
      </c>
      <c r="F86" s="36"/>
      <c r="G86" s="36">
        <v>2017964790795</v>
      </c>
      <c r="H86" s="36"/>
      <c r="I86" s="36">
        <v>-97422824056</v>
      </c>
      <c r="J86" s="36"/>
      <c r="K86" s="36">
        <v>375100</v>
      </c>
      <c r="L86" s="36"/>
      <c r="M86" s="36">
        <v>1920541966739</v>
      </c>
      <c r="N86" s="36"/>
      <c r="O86" s="36">
        <v>1665105353624</v>
      </c>
      <c r="P86" s="36"/>
      <c r="Q86" s="36">
        <v>255436613115</v>
      </c>
    </row>
    <row r="87" spans="1:17" s="32" customFormat="1" ht="18.75" customHeight="1" x14ac:dyDescent="0.2">
      <c r="A87" s="14" t="s">
        <v>114</v>
      </c>
      <c r="B87" s="14"/>
      <c r="C87" s="36">
        <v>139867225</v>
      </c>
      <c r="D87" s="36"/>
      <c r="E87" s="36">
        <v>238445050744</v>
      </c>
      <c r="F87" s="36"/>
      <c r="G87" s="36">
        <v>223568304138</v>
      </c>
      <c r="H87" s="36"/>
      <c r="I87" s="36">
        <v>14876746606</v>
      </c>
      <c r="J87" s="36"/>
      <c r="K87" s="36">
        <v>139867225</v>
      </c>
      <c r="L87" s="36"/>
      <c r="M87" s="36">
        <v>238445050744</v>
      </c>
      <c r="N87" s="36"/>
      <c r="O87" s="36">
        <v>233578825218</v>
      </c>
      <c r="P87" s="36"/>
      <c r="Q87" s="36">
        <v>4866225526</v>
      </c>
    </row>
    <row r="88" spans="1:17" s="32" customFormat="1" ht="18.75" customHeight="1" x14ac:dyDescent="0.2">
      <c r="A88" s="14" t="s">
        <v>91</v>
      </c>
      <c r="B88" s="14"/>
      <c r="C88" s="36">
        <v>13417513</v>
      </c>
      <c r="D88" s="36"/>
      <c r="E88" s="36">
        <v>3030053869250</v>
      </c>
      <c r="F88" s="36"/>
      <c r="G88" s="36">
        <v>2693099890248</v>
      </c>
      <c r="H88" s="36"/>
      <c r="I88" s="36">
        <v>336953979002</v>
      </c>
      <c r="J88" s="36"/>
      <c r="K88" s="36">
        <v>13417513</v>
      </c>
      <c r="L88" s="36"/>
      <c r="M88" s="36">
        <v>3030053869250</v>
      </c>
      <c r="N88" s="36"/>
      <c r="O88" s="36">
        <v>2094282324803</v>
      </c>
      <c r="P88" s="36"/>
      <c r="Q88" s="36">
        <v>935771544447</v>
      </c>
    </row>
    <row r="89" spans="1:17" s="32" customFormat="1" ht="18.75" customHeight="1" x14ac:dyDescent="0.2">
      <c r="A89" s="14" t="s">
        <v>116</v>
      </c>
      <c r="B89" s="14"/>
      <c r="C89" s="36">
        <v>11359792</v>
      </c>
      <c r="D89" s="36"/>
      <c r="E89" s="36">
        <v>42865195897</v>
      </c>
      <c r="F89" s="36"/>
      <c r="G89" s="36">
        <v>43960539417</v>
      </c>
      <c r="H89" s="36"/>
      <c r="I89" s="36">
        <v>-1095343519</v>
      </c>
      <c r="J89" s="36"/>
      <c r="K89" s="36">
        <v>11359792</v>
      </c>
      <c r="L89" s="36"/>
      <c r="M89" s="36">
        <v>42865195897</v>
      </c>
      <c r="N89" s="36"/>
      <c r="O89" s="36">
        <v>59284056497</v>
      </c>
      <c r="P89" s="36"/>
      <c r="Q89" s="36">
        <v>-16418860599</v>
      </c>
    </row>
    <row r="90" spans="1:17" s="32" customFormat="1" ht="18.75" customHeight="1" x14ac:dyDescent="0.2">
      <c r="A90" s="14" t="s">
        <v>119</v>
      </c>
      <c r="B90" s="14"/>
      <c r="C90" s="36">
        <v>151342699</v>
      </c>
      <c r="D90" s="36"/>
      <c r="E90" s="36">
        <v>734759753351</v>
      </c>
      <c r="F90" s="36"/>
      <c r="G90" s="36">
        <v>632308608381</v>
      </c>
      <c r="H90" s="36"/>
      <c r="I90" s="36">
        <v>102451144970</v>
      </c>
      <c r="J90" s="36"/>
      <c r="K90" s="36">
        <v>151342699</v>
      </c>
      <c r="L90" s="36"/>
      <c r="M90" s="36">
        <v>734759753351</v>
      </c>
      <c r="N90" s="36"/>
      <c r="O90" s="36">
        <v>664273486699</v>
      </c>
      <c r="P90" s="36"/>
      <c r="Q90" s="36">
        <v>70486266652</v>
      </c>
    </row>
    <row r="91" spans="1:17" s="32" customFormat="1" ht="18.75" customHeight="1" x14ac:dyDescent="0.2">
      <c r="A91" s="14" t="s">
        <v>162</v>
      </c>
      <c r="B91" s="14"/>
      <c r="C91" s="36">
        <v>2050933</v>
      </c>
      <c r="D91" s="36"/>
      <c r="E91" s="36">
        <v>27257819413</v>
      </c>
      <c r="F91" s="36"/>
      <c r="G91" s="36">
        <v>24158949891</v>
      </c>
      <c r="H91" s="36"/>
      <c r="I91" s="36">
        <v>3098869522</v>
      </c>
      <c r="J91" s="36"/>
      <c r="K91" s="36">
        <v>2050933</v>
      </c>
      <c r="L91" s="36"/>
      <c r="M91" s="36">
        <v>27257819413</v>
      </c>
      <c r="N91" s="36"/>
      <c r="O91" s="36">
        <v>31172180931</v>
      </c>
      <c r="P91" s="36"/>
      <c r="Q91" s="36">
        <v>-3914361517</v>
      </c>
    </row>
    <row r="92" spans="1:17" s="32" customFormat="1" ht="18.75" customHeight="1" x14ac:dyDescent="0.2">
      <c r="A92" s="14" t="s">
        <v>77</v>
      </c>
      <c r="B92" s="14"/>
      <c r="C92" s="36">
        <v>141231714</v>
      </c>
      <c r="D92" s="36"/>
      <c r="E92" s="36">
        <v>203707900072</v>
      </c>
      <c r="F92" s="36"/>
      <c r="G92" s="36">
        <v>194863242798</v>
      </c>
      <c r="H92" s="36"/>
      <c r="I92" s="36">
        <v>8844657274</v>
      </c>
      <c r="J92" s="36"/>
      <c r="K92" s="36">
        <v>141231714</v>
      </c>
      <c r="L92" s="36"/>
      <c r="M92" s="36">
        <v>203707900072</v>
      </c>
      <c r="N92" s="36"/>
      <c r="O92" s="36">
        <v>197530679119</v>
      </c>
      <c r="P92" s="36"/>
      <c r="Q92" s="36">
        <v>6177220953</v>
      </c>
    </row>
    <row r="93" spans="1:17" s="32" customFormat="1" ht="18.75" customHeight="1" x14ac:dyDescent="0.2">
      <c r="A93" s="14" t="s">
        <v>98</v>
      </c>
      <c r="B93" s="14"/>
      <c r="C93" s="36">
        <v>31546557</v>
      </c>
      <c r="D93" s="36"/>
      <c r="E93" s="36">
        <v>997525177099</v>
      </c>
      <c r="F93" s="36"/>
      <c r="G93" s="36">
        <v>857037506763</v>
      </c>
      <c r="H93" s="36"/>
      <c r="I93" s="36">
        <v>140487670336</v>
      </c>
      <c r="J93" s="36"/>
      <c r="K93" s="36">
        <v>31546557</v>
      </c>
      <c r="L93" s="36"/>
      <c r="M93" s="36">
        <v>997525177099</v>
      </c>
      <c r="N93" s="36"/>
      <c r="O93" s="36">
        <v>820974823534</v>
      </c>
      <c r="P93" s="36"/>
      <c r="Q93" s="36">
        <v>176550353565</v>
      </c>
    </row>
    <row r="94" spans="1:17" s="38" customFormat="1" ht="18.75" customHeight="1" x14ac:dyDescent="0.2">
      <c r="A94" s="37" t="s">
        <v>79</v>
      </c>
      <c r="B94" s="37"/>
      <c r="C94" s="36">
        <v>141275282</v>
      </c>
      <c r="D94" s="36"/>
      <c r="E94" s="36">
        <v>306147633077</v>
      </c>
      <c r="F94" s="36"/>
      <c r="G94" s="36">
        <v>263174616691</v>
      </c>
      <c r="H94" s="36"/>
      <c r="I94" s="36">
        <v>42973016386</v>
      </c>
      <c r="J94" s="36"/>
      <c r="K94" s="36">
        <v>141275282</v>
      </c>
      <c r="L94" s="36"/>
      <c r="M94" s="36">
        <v>306147633077</v>
      </c>
      <c r="N94" s="36"/>
      <c r="O94" s="36">
        <v>248569408507</v>
      </c>
      <c r="P94" s="36"/>
      <c r="Q94" s="36">
        <v>57578224570</v>
      </c>
    </row>
    <row r="95" spans="1:17" s="38" customFormat="1" ht="18.75" customHeight="1" x14ac:dyDescent="0.2">
      <c r="A95" s="37" t="s">
        <v>167</v>
      </c>
      <c r="B95" s="37"/>
      <c r="C95" s="36">
        <v>1000000</v>
      </c>
      <c r="D95" s="36"/>
      <c r="E95" s="36">
        <v>11033955000</v>
      </c>
      <c r="F95" s="36"/>
      <c r="G95" s="36">
        <v>11500432910</v>
      </c>
      <c r="H95" s="36"/>
      <c r="I95" s="36">
        <v>-466477910</v>
      </c>
      <c r="J95" s="36"/>
      <c r="K95" s="36">
        <v>1000000</v>
      </c>
      <c r="L95" s="36"/>
      <c r="M95" s="36">
        <v>11033955000</v>
      </c>
      <c r="N95" s="36"/>
      <c r="O95" s="36">
        <v>11500432910</v>
      </c>
      <c r="P95" s="36"/>
      <c r="Q95" s="36">
        <v>-466477910</v>
      </c>
    </row>
    <row r="96" spans="1:17" s="38" customFormat="1" ht="18.75" customHeight="1" x14ac:dyDescent="0.2">
      <c r="A96" s="37" t="s">
        <v>132</v>
      </c>
      <c r="B96" s="37"/>
      <c r="C96" s="36">
        <v>10348616</v>
      </c>
      <c r="D96" s="36"/>
      <c r="E96" s="36">
        <v>673286881542</v>
      </c>
      <c r="F96" s="36"/>
      <c r="G96" s="36">
        <v>652712798073</v>
      </c>
      <c r="H96" s="36"/>
      <c r="I96" s="36">
        <v>20574083469</v>
      </c>
      <c r="J96" s="36"/>
      <c r="K96" s="36">
        <v>10348616</v>
      </c>
      <c r="L96" s="36"/>
      <c r="M96" s="36">
        <v>673286881542</v>
      </c>
      <c r="N96" s="36"/>
      <c r="O96" s="36">
        <v>717315420252</v>
      </c>
      <c r="P96" s="36"/>
      <c r="Q96" s="36">
        <v>-44028538709</v>
      </c>
    </row>
    <row r="97" spans="1:18" s="38" customFormat="1" ht="18.75" customHeight="1" x14ac:dyDescent="0.2">
      <c r="A97" s="37" t="s">
        <v>127</v>
      </c>
      <c r="B97" s="37"/>
      <c r="C97" s="36">
        <v>112991797</v>
      </c>
      <c r="D97" s="36"/>
      <c r="E97" s="36">
        <v>708736018547</v>
      </c>
      <c r="F97" s="36"/>
      <c r="G97" s="36">
        <v>615510837027</v>
      </c>
      <c r="H97" s="36"/>
      <c r="I97" s="36">
        <v>93225181520</v>
      </c>
      <c r="J97" s="36"/>
      <c r="K97" s="36">
        <v>112991797</v>
      </c>
      <c r="L97" s="36"/>
      <c r="M97" s="36">
        <v>708736018547</v>
      </c>
      <c r="N97" s="36"/>
      <c r="O97" s="36">
        <v>669265421811</v>
      </c>
      <c r="P97" s="36"/>
      <c r="Q97" s="36">
        <v>39470596736</v>
      </c>
      <c r="R97" s="39"/>
    </row>
    <row r="98" spans="1:18" s="38" customFormat="1" ht="18.75" customHeight="1" x14ac:dyDescent="0.2">
      <c r="A98" s="37" t="s">
        <v>153</v>
      </c>
      <c r="B98" s="37"/>
      <c r="C98" s="36">
        <v>36800000</v>
      </c>
      <c r="D98" s="36"/>
      <c r="E98" s="36">
        <v>344959207200</v>
      </c>
      <c r="F98" s="36"/>
      <c r="G98" s="36">
        <v>291527898766</v>
      </c>
      <c r="H98" s="36"/>
      <c r="I98" s="36">
        <v>53431308434</v>
      </c>
      <c r="J98" s="36"/>
      <c r="K98" s="36">
        <v>36800000</v>
      </c>
      <c r="L98" s="36"/>
      <c r="M98" s="36">
        <v>344959207200</v>
      </c>
      <c r="N98" s="36"/>
      <c r="O98" s="36">
        <v>269677823546</v>
      </c>
      <c r="P98" s="36"/>
      <c r="Q98" s="36">
        <v>75281383654</v>
      </c>
    </row>
    <row r="99" spans="1:18" s="38" customFormat="1" ht="18.75" customHeight="1" x14ac:dyDescent="0.2">
      <c r="A99" s="37" t="s">
        <v>78</v>
      </c>
      <c r="B99" s="37"/>
      <c r="C99" s="36">
        <v>42810935</v>
      </c>
      <c r="D99" s="36"/>
      <c r="E99" s="36">
        <v>129158097158</v>
      </c>
      <c r="F99" s="36"/>
      <c r="G99" s="36">
        <v>113733609626</v>
      </c>
      <c r="H99" s="36"/>
      <c r="I99" s="36">
        <v>15424487532</v>
      </c>
      <c r="J99" s="36"/>
      <c r="K99" s="36">
        <v>42810935</v>
      </c>
      <c r="L99" s="36"/>
      <c r="M99" s="36">
        <v>129158097158</v>
      </c>
      <c r="N99" s="36"/>
      <c r="O99" s="36">
        <v>97226755437</v>
      </c>
      <c r="P99" s="36"/>
      <c r="Q99" s="36">
        <v>31931341721</v>
      </c>
    </row>
    <row r="100" spans="1:18" s="38" customFormat="1" ht="18.75" customHeight="1" x14ac:dyDescent="0.2">
      <c r="A100" s="37" t="s">
        <v>163</v>
      </c>
      <c r="B100" s="37"/>
      <c r="C100" s="36">
        <v>5090201</v>
      </c>
      <c r="D100" s="36"/>
      <c r="E100" s="36">
        <v>44173051874</v>
      </c>
      <c r="F100" s="36"/>
      <c r="G100" s="36">
        <v>34856698764</v>
      </c>
      <c r="H100" s="36"/>
      <c r="I100" s="36">
        <v>9316353110</v>
      </c>
      <c r="J100" s="36"/>
      <c r="K100" s="36">
        <v>5090201</v>
      </c>
      <c r="L100" s="36"/>
      <c r="M100" s="36">
        <v>44173051874</v>
      </c>
      <c r="N100" s="36"/>
      <c r="O100" s="36">
        <v>47669870213</v>
      </c>
      <c r="P100" s="36"/>
      <c r="Q100" s="36">
        <v>-3496818338</v>
      </c>
    </row>
    <row r="101" spans="1:18" s="32" customFormat="1" ht="18.75" customHeight="1" x14ac:dyDescent="0.2">
      <c r="A101" s="14" t="s">
        <v>104</v>
      </c>
      <c r="B101" s="14"/>
      <c r="C101" s="36">
        <v>4300</v>
      </c>
      <c r="D101" s="36"/>
      <c r="E101" s="36">
        <v>22049102926</v>
      </c>
      <c r="F101" s="36"/>
      <c r="G101" s="36">
        <v>23124150635</v>
      </c>
      <c r="H101" s="36"/>
      <c r="I101" s="36">
        <v>-1075047708</v>
      </c>
      <c r="J101" s="36"/>
      <c r="K101" s="36">
        <v>4300</v>
      </c>
      <c r="L101" s="36"/>
      <c r="M101" s="36">
        <v>22049102926</v>
      </c>
      <c r="N101" s="36"/>
      <c r="O101" s="36">
        <v>19023964781</v>
      </c>
      <c r="P101" s="36"/>
      <c r="Q101" s="36">
        <v>3025138145</v>
      </c>
    </row>
    <row r="102" spans="1:18" s="32" customFormat="1" ht="18.75" customHeight="1" x14ac:dyDescent="0.2">
      <c r="A102" s="14" t="s">
        <v>92</v>
      </c>
      <c r="B102" s="14"/>
      <c r="C102" s="36">
        <v>14661097</v>
      </c>
      <c r="D102" s="36"/>
      <c r="E102" s="36">
        <v>160166759566</v>
      </c>
      <c r="F102" s="36"/>
      <c r="G102" s="36">
        <v>152502418500</v>
      </c>
      <c r="H102" s="36"/>
      <c r="I102" s="36">
        <v>7664341066</v>
      </c>
      <c r="J102" s="36"/>
      <c r="K102" s="36">
        <v>14661097</v>
      </c>
      <c r="L102" s="36"/>
      <c r="M102" s="36">
        <v>160166759566</v>
      </c>
      <c r="N102" s="36"/>
      <c r="O102" s="36">
        <v>258540338153</v>
      </c>
      <c r="P102" s="36"/>
      <c r="Q102" s="36">
        <v>-98373578586</v>
      </c>
    </row>
    <row r="103" spans="1:18" s="32" customFormat="1" ht="18.75" customHeight="1" thickBot="1" x14ac:dyDescent="0.25">
      <c r="A103" s="168" t="s">
        <v>3</v>
      </c>
      <c r="B103" s="168"/>
      <c r="C103" s="168"/>
      <c r="D103" s="40"/>
      <c r="E103" s="41">
        <f>SUM(E7:E102)</f>
        <v>42455333375489</v>
      </c>
      <c r="F103" s="36"/>
      <c r="G103" s="41">
        <f>SUM(G7:G102)</f>
        <v>38362448755758</v>
      </c>
      <c r="H103" s="36"/>
      <c r="I103" s="41">
        <f>SUM(I7:I102)</f>
        <v>4092884619742</v>
      </c>
      <c r="J103" s="36"/>
      <c r="K103" s="36"/>
      <c r="L103" s="36"/>
      <c r="M103" s="41">
        <f>SUM(M7:M102)</f>
        <v>42455333375489</v>
      </c>
      <c r="N103" s="36"/>
      <c r="O103" s="41">
        <f>SUM(O7:O102)</f>
        <v>42550605067447</v>
      </c>
      <c r="P103" s="36"/>
      <c r="Q103" s="41">
        <f>SUM(Q7:Q102)</f>
        <v>-95271691917</v>
      </c>
    </row>
    <row r="104" spans="1:18" ht="18.75" thickTop="1" x14ac:dyDescent="0.45">
      <c r="A104" s="6"/>
      <c r="B104" s="6"/>
      <c r="C104" s="6"/>
      <c r="D104" s="6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</row>
    <row r="105" spans="1:18" ht="18" x14ac:dyDescent="0.45">
      <c r="A105" s="165" t="s">
        <v>50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7"/>
    </row>
  </sheetData>
  <mergeCells count="8">
    <mergeCell ref="A105:Q105"/>
    <mergeCell ref="A103:C103"/>
    <mergeCell ref="A1:Q1"/>
    <mergeCell ref="A2:Q2"/>
    <mergeCell ref="A3:Q3"/>
    <mergeCell ref="C5:I5"/>
    <mergeCell ref="K5:Q5"/>
    <mergeCell ref="A4:H4"/>
  </mergeCells>
  <pageMargins left="0.7" right="0.7" top="0.75" bottom="0.75" header="0.3" footer="0.3"/>
  <pageSetup scale="78" fitToHeight="0" orientation="landscape" r:id="rId1"/>
  <rowBreaks count="1" manualBreakCount="1">
    <brk id="6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2"/>
  <sheetViews>
    <sheetView rightToLeft="1" zoomScaleNormal="100" zoomScaleSheetLayoutView="90" workbookViewId="0">
      <selection activeCell="K7" sqref="K7:K8"/>
    </sheetView>
  </sheetViews>
  <sheetFormatPr defaultColWidth="9.125" defaultRowHeight="15.75" x14ac:dyDescent="0.4"/>
  <cols>
    <col min="1" max="1" width="21.125" style="2" customWidth="1"/>
    <col min="2" max="2" width="0.75" style="2" customWidth="1"/>
    <col min="3" max="3" width="17.875" style="2" bestFit="1" customWidth="1"/>
    <col min="4" max="4" width="0.75" style="2" customWidth="1"/>
    <col min="5" max="5" width="17.75" style="2" bestFit="1" customWidth="1"/>
    <col min="6" max="6" width="0.75" style="2" customWidth="1"/>
    <col min="7" max="7" width="18" style="2" bestFit="1" customWidth="1"/>
    <col min="8" max="8" width="0.625" style="2" customWidth="1"/>
    <col min="9" max="9" width="18" style="2" bestFit="1" customWidth="1"/>
    <col min="10" max="10" width="0.75" style="2" customWidth="1"/>
    <col min="11" max="11" width="6.625" style="2" customWidth="1"/>
    <col min="12" max="12" width="4.25" style="2" customWidth="1"/>
    <col min="13" max="13" width="0.375" style="2" customWidth="1"/>
    <col min="14" max="14" width="12" style="2" bestFit="1" customWidth="1"/>
    <col min="15" max="16384" width="9.125" style="2"/>
  </cols>
  <sheetData>
    <row r="1" spans="1:23" ht="21" x14ac:dyDescent="0.55000000000000004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1" x14ac:dyDescent="0.55000000000000004">
      <c r="A2" s="128" t="s">
        <v>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1" x14ac:dyDescent="0.55000000000000004">
      <c r="A3" s="128" t="s">
        <v>238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ht="25.5" x14ac:dyDescent="0.4">
      <c r="A4" s="129" t="s">
        <v>71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23" s="86" customFormat="1" ht="19.5" thickBot="1" x14ac:dyDescent="0.25">
      <c r="C5" s="87"/>
      <c r="D5" s="87"/>
      <c r="E5" s="87"/>
      <c r="F5" s="87"/>
      <c r="G5" s="87"/>
      <c r="H5" s="87"/>
      <c r="I5" s="87"/>
      <c r="J5" s="87"/>
      <c r="K5" s="87"/>
    </row>
    <row r="6" spans="1:23" s="86" customFormat="1" ht="18.75" customHeight="1" thickBot="1" x14ac:dyDescent="0.25">
      <c r="A6" s="57"/>
      <c r="C6" s="71" t="s">
        <v>172</v>
      </c>
      <c r="D6" s="72"/>
      <c r="E6" s="136" t="s">
        <v>8</v>
      </c>
      <c r="F6" s="136"/>
      <c r="G6" s="136"/>
      <c r="I6" s="127" t="s">
        <v>173</v>
      </c>
      <c r="J6" s="127"/>
      <c r="K6" s="127"/>
    </row>
    <row r="7" spans="1:23" s="86" customFormat="1" ht="24" customHeight="1" x14ac:dyDescent="0.2">
      <c r="A7" s="139" t="s">
        <v>9</v>
      </c>
      <c r="B7" s="60"/>
      <c r="C7" s="143" t="s">
        <v>7</v>
      </c>
      <c r="D7" s="60"/>
      <c r="E7" s="137" t="s">
        <v>34</v>
      </c>
      <c r="F7" s="137" t="s">
        <v>35</v>
      </c>
      <c r="G7" s="137"/>
      <c r="I7" s="140" t="s">
        <v>7</v>
      </c>
      <c r="J7" s="139"/>
      <c r="K7" s="138" t="s">
        <v>22</v>
      </c>
    </row>
    <row r="8" spans="1:23" s="86" customFormat="1" ht="29.25" customHeight="1" thickBot="1" x14ac:dyDescent="0.25">
      <c r="A8" s="142"/>
      <c r="B8" s="60"/>
      <c r="C8" s="141"/>
      <c r="D8" s="60"/>
      <c r="E8" s="136"/>
      <c r="F8" s="136"/>
      <c r="G8" s="136"/>
      <c r="I8" s="141"/>
      <c r="J8" s="139"/>
      <c r="K8" s="170"/>
    </row>
    <row r="9" spans="1:23" s="86" customFormat="1" ht="18.75" x14ac:dyDescent="0.2">
      <c r="A9" s="60" t="s">
        <v>174</v>
      </c>
      <c r="B9" s="60"/>
      <c r="C9" s="73">
        <v>25873794</v>
      </c>
      <c r="D9" s="74"/>
      <c r="E9" s="73">
        <v>3926521637</v>
      </c>
      <c r="F9" s="73"/>
      <c r="G9" s="73">
        <v>3400487400</v>
      </c>
      <c r="H9" s="73"/>
      <c r="I9" s="73">
        <f>+C9+E9-G9</f>
        <v>551908031</v>
      </c>
      <c r="J9" s="67"/>
      <c r="K9" s="75">
        <v>1.2877456960220709E-5</v>
      </c>
    </row>
    <row r="10" spans="1:23" s="86" customFormat="1" ht="18.75" x14ac:dyDescent="0.2">
      <c r="A10" s="60" t="s">
        <v>175</v>
      </c>
      <c r="B10" s="60"/>
      <c r="C10" s="73">
        <v>695485753</v>
      </c>
      <c r="D10" s="74"/>
      <c r="E10" s="73">
        <v>19499778101</v>
      </c>
      <c r="F10" s="73"/>
      <c r="G10" s="73">
        <v>16201388800</v>
      </c>
      <c r="H10" s="73"/>
      <c r="I10" s="73">
        <f t="shared" ref="I10:I17" si="0">+C10+E10-G10</f>
        <v>3993875054</v>
      </c>
      <c r="J10" s="67"/>
      <c r="K10" s="75">
        <v>9.3187544343568661E-5</v>
      </c>
    </row>
    <row r="11" spans="1:23" s="86" customFormat="1" ht="18.75" x14ac:dyDescent="0.2">
      <c r="A11" s="60" t="s">
        <v>176</v>
      </c>
      <c r="B11" s="60"/>
      <c r="C11" s="73">
        <v>120518500759</v>
      </c>
      <c r="D11" s="74"/>
      <c r="E11" s="73">
        <v>1621826792372</v>
      </c>
      <c r="F11" s="73"/>
      <c r="G11" s="73">
        <v>1518136763258</v>
      </c>
      <c r="H11" s="73"/>
      <c r="I11" s="73">
        <f t="shared" si="0"/>
        <v>224208529873</v>
      </c>
      <c r="J11" s="67"/>
      <c r="K11" s="75">
        <v>5.2313710462276583E-3</v>
      </c>
    </row>
    <row r="12" spans="1:23" s="86" customFormat="1" ht="18.75" x14ac:dyDescent="0.2">
      <c r="A12" s="60" t="s">
        <v>175</v>
      </c>
      <c r="B12" s="60"/>
      <c r="C12" s="73">
        <v>300000000000</v>
      </c>
      <c r="D12" s="74"/>
      <c r="E12" s="73">
        <v>0</v>
      </c>
      <c r="F12" s="73"/>
      <c r="G12" s="73">
        <v>0</v>
      </c>
      <c r="H12" s="73"/>
      <c r="I12" s="73">
        <f t="shared" si="0"/>
        <v>300000000000</v>
      </c>
      <c r="J12" s="67"/>
      <c r="K12" s="75">
        <v>6.9997841507514012E-3</v>
      </c>
    </row>
    <row r="13" spans="1:23" s="86" customFormat="1" ht="18.75" x14ac:dyDescent="0.2">
      <c r="A13" s="60" t="s">
        <v>177</v>
      </c>
      <c r="B13" s="60"/>
      <c r="C13" s="73">
        <v>539748233</v>
      </c>
      <c r="D13" s="74"/>
      <c r="E13" s="73">
        <v>412910768314</v>
      </c>
      <c r="F13" s="73"/>
      <c r="G13" s="73">
        <v>404000804000</v>
      </c>
      <c r="H13" s="73"/>
      <c r="I13" s="73">
        <f t="shared" si="0"/>
        <v>9449712547</v>
      </c>
      <c r="J13" s="67"/>
      <c r="K13" s="75">
        <v>2.204864937188242E-4</v>
      </c>
    </row>
    <row r="14" spans="1:23" s="86" customFormat="1" ht="18.75" x14ac:dyDescent="0.2">
      <c r="A14" s="60" t="s">
        <v>177</v>
      </c>
      <c r="B14" s="60"/>
      <c r="C14" s="73">
        <v>500000000000</v>
      </c>
      <c r="D14" s="74"/>
      <c r="E14" s="73">
        <v>0</v>
      </c>
      <c r="F14" s="73"/>
      <c r="G14" s="73">
        <v>0</v>
      </c>
      <c r="H14" s="73"/>
      <c r="I14" s="73">
        <f t="shared" si="0"/>
        <v>500000000000</v>
      </c>
      <c r="J14" s="67"/>
      <c r="K14" s="75">
        <v>1.1666306917919003E-2</v>
      </c>
    </row>
    <row r="15" spans="1:23" s="86" customFormat="1" ht="18.75" x14ac:dyDescent="0.2">
      <c r="A15" s="60" t="s">
        <v>177</v>
      </c>
      <c r="B15" s="60"/>
      <c r="C15" s="73">
        <v>200000000000</v>
      </c>
      <c r="D15" s="74"/>
      <c r="E15" s="73">
        <v>0</v>
      </c>
      <c r="F15" s="73"/>
      <c r="G15" s="73">
        <v>0</v>
      </c>
      <c r="H15" s="73"/>
      <c r="I15" s="73">
        <f t="shared" si="0"/>
        <v>200000000000</v>
      </c>
      <c r="J15" s="67"/>
      <c r="K15" s="75">
        <v>4.6665227671676005E-3</v>
      </c>
    </row>
    <row r="16" spans="1:23" s="86" customFormat="1" ht="18.75" x14ac:dyDescent="0.2">
      <c r="A16" s="60" t="s">
        <v>175</v>
      </c>
      <c r="B16" s="60"/>
      <c r="C16" s="73">
        <v>300000000000</v>
      </c>
      <c r="D16" s="74"/>
      <c r="E16" s="73">
        <v>0</v>
      </c>
      <c r="F16" s="73"/>
      <c r="G16" s="73">
        <v>0</v>
      </c>
      <c r="H16" s="73"/>
      <c r="I16" s="73">
        <f t="shared" si="0"/>
        <v>300000000000</v>
      </c>
      <c r="J16" s="67"/>
      <c r="K16" s="75">
        <v>6.9997841507514012E-3</v>
      </c>
    </row>
    <row r="17" spans="1:11" s="86" customFormat="1" ht="19.5" thickBot="1" x14ac:dyDescent="0.25">
      <c r="A17" s="60" t="s">
        <v>178</v>
      </c>
      <c r="B17" s="60"/>
      <c r="C17" s="73">
        <v>0</v>
      </c>
      <c r="D17" s="74"/>
      <c r="E17" s="73">
        <v>400000000000</v>
      </c>
      <c r="F17" s="73"/>
      <c r="G17" s="73">
        <v>0</v>
      </c>
      <c r="H17" s="73"/>
      <c r="I17" s="73">
        <f t="shared" si="0"/>
        <v>400000000000</v>
      </c>
      <c r="J17" s="67"/>
      <c r="K17" s="75">
        <v>9.333045534335201E-3</v>
      </c>
    </row>
    <row r="18" spans="1:11" s="86" customFormat="1" ht="19.5" thickBot="1" x14ac:dyDescent="0.25">
      <c r="A18" s="60" t="s">
        <v>3</v>
      </c>
      <c r="B18" s="60"/>
      <c r="C18" s="68">
        <f>SUM(C9:C17)</f>
        <v>1421779608539</v>
      </c>
      <c r="D18" s="74"/>
      <c r="E18" s="68">
        <f>SUM(E9:E17)</f>
        <v>2458163860424</v>
      </c>
      <c r="F18" s="76" t="s">
        <v>2</v>
      </c>
      <c r="G18" s="68">
        <f>SUM(G9:G17)</f>
        <v>1941739443458</v>
      </c>
      <c r="I18" s="68">
        <f>SUM(I9:I17)</f>
        <v>1938204025505</v>
      </c>
      <c r="J18" s="67"/>
      <c r="K18" s="69">
        <f>SUM(K9:K17)</f>
        <v>4.522336606217487E-2</v>
      </c>
    </row>
    <row r="19" spans="1:11" s="59" customFormat="1" ht="19.5" thickTop="1" x14ac:dyDescent="0.45"/>
    <row r="20" spans="1:11" s="59" customFormat="1" ht="18.75" x14ac:dyDescent="0.45"/>
    <row r="21" spans="1:11" s="59" customFormat="1" ht="18.75" x14ac:dyDescent="0.45"/>
    <row r="22" spans="1:11" x14ac:dyDescent="0.4">
      <c r="E22" s="2" t="s">
        <v>64</v>
      </c>
    </row>
  </sheetData>
  <mergeCells count="13">
    <mergeCell ref="A1:L1"/>
    <mergeCell ref="A2:L2"/>
    <mergeCell ref="A3:L3"/>
    <mergeCell ref="E6:G6"/>
    <mergeCell ref="E7:E8"/>
    <mergeCell ref="F7:G8"/>
    <mergeCell ref="K7:K8"/>
    <mergeCell ref="A4:M4"/>
    <mergeCell ref="I6:K6"/>
    <mergeCell ref="I7:I8"/>
    <mergeCell ref="J7:J8"/>
    <mergeCell ref="A7:A8"/>
    <mergeCell ref="C7:C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"/>
  <sheetViews>
    <sheetView rightToLeft="1" tabSelected="1" view="pageBreakPreview" zoomScale="112" zoomScaleNormal="100" zoomScaleSheetLayoutView="112" workbookViewId="0">
      <selection activeCell="P6" sqref="P6"/>
    </sheetView>
  </sheetViews>
  <sheetFormatPr defaultRowHeight="14.25" x14ac:dyDescent="0.2"/>
  <cols>
    <col min="1" max="1" width="60.125" style="13" customWidth="1"/>
    <col min="2" max="2" width="1" style="13" customWidth="1"/>
    <col min="4" max="4" width="0.625" customWidth="1"/>
    <col min="5" max="5" width="15.875" bestFit="1" customWidth="1"/>
    <col min="6" max="6" width="0.625" customWidth="1"/>
    <col min="7" max="7" width="17" customWidth="1"/>
    <col min="8" max="8" width="0.625" customWidth="1"/>
    <col min="9" max="9" width="15.25" customWidth="1"/>
  </cols>
  <sheetData>
    <row r="1" spans="1:16" ht="21" x14ac:dyDescent="0.55000000000000004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28"/>
      <c r="K1" s="28"/>
      <c r="L1" s="28"/>
    </row>
    <row r="2" spans="1:16" ht="21" x14ac:dyDescent="0.55000000000000004">
      <c r="A2" s="128" t="s">
        <v>58</v>
      </c>
      <c r="B2" s="128"/>
      <c r="C2" s="128"/>
      <c r="D2" s="128"/>
      <c r="E2" s="128"/>
      <c r="F2" s="128"/>
      <c r="G2" s="128"/>
      <c r="H2" s="128"/>
      <c r="I2" s="128"/>
      <c r="J2" s="28"/>
      <c r="K2" s="28"/>
      <c r="L2" s="28"/>
    </row>
    <row r="3" spans="1:16" ht="21" x14ac:dyDescent="0.55000000000000004">
      <c r="A3" s="128" t="s">
        <v>238</v>
      </c>
      <c r="B3" s="128"/>
      <c r="C3" s="128"/>
      <c r="D3" s="128"/>
      <c r="E3" s="128"/>
      <c r="F3" s="128"/>
      <c r="G3" s="128"/>
      <c r="H3" s="128"/>
      <c r="I3" s="128"/>
      <c r="J3" s="28"/>
      <c r="K3" s="28"/>
      <c r="L3" s="28"/>
    </row>
    <row r="4" spans="1:16" ht="25.5" x14ac:dyDescent="0.2">
      <c r="A4" s="129" t="s">
        <v>28</v>
      </c>
      <c r="B4" s="129"/>
      <c r="C4" s="129"/>
      <c r="D4" s="129"/>
      <c r="E4" s="129"/>
      <c r="F4" s="129"/>
      <c r="G4" s="129"/>
      <c r="H4" s="129"/>
      <c r="I4" s="129"/>
      <c r="J4" s="12"/>
      <c r="K4" s="12"/>
      <c r="L4" s="12"/>
      <c r="M4" s="12"/>
      <c r="N4" s="12"/>
      <c r="O4" s="12"/>
      <c r="P4" s="12"/>
    </row>
    <row r="5" spans="1:16" ht="18.75" thickBot="1" x14ac:dyDescent="0.5">
      <c r="A5" s="18" t="s">
        <v>36</v>
      </c>
      <c r="B5" s="14"/>
      <c r="C5" s="15" t="s">
        <v>37</v>
      </c>
      <c r="D5" s="16"/>
      <c r="E5" s="15" t="s">
        <v>7</v>
      </c>
      <c r="F5" s="16"/>
      <c r="G5" s="15" t="s">
        <v>19</v>
      </c>
      <c r="H5" s="16"/>
      <c r="I5" s="15" t="s">
        <v>65</v>
      </c>
    </row>
    <row r="6" spans="1:16" ht="25.5" x14ac:dyDescent="0.2">
      <c r="A6" s="19" t="s">
        <v>53</v>
      </c>
      <c r="B6" s="19"/>
      <c r="C6" s="21" t="s">
        <v>59</v>
      </c>
      <c r="D6" s="17"/>
      <c r="E6" s="52">
        <f>+'درآمد سرمایه گذاری در سهام '!I116</f>
        <v>4084827977194</v>
      </c>
      <c r="F6" s="53"/>
      <c r="G6" s="55">
        <f>+E6/E11</f>
        <v>0.99172506173265418</v>
      </c>
      <c r="H6" s="52"/>
      <c r="I6" s="55">
        <v>9.1060361286399966E-2</v>
      </c>
      <c r="J6" s="12"/>
      <c r="K6" s="12"/>
      <c r="L6" s="12"/>
      <c r="M6" s="12"/>
      <c r="N6" s="12"/>
      <c r="O6" s="12"/>
      <c r="P6" s="12"/>
    </row>
    <row r="7" spans="1:16" ht="25.5" x14ac:dyDescent="0.2">
      <c r="A7" s="19" t="s">
        <v>66</v>
      </c>
      <c r="B7" s="19"/>
      <c r="C7" s="21" t="s">
        <v>60</v>
      </c>
      <c r="D7" s="17"/>
      <c r="E7" s="52">
        <v>0</v>
      </c>
      <c r="F7" s="53"/>
      <c r="G7" s="52">
        <v>0</v>
      </c>
      <c r="H7" s="52"/>
      <c r="I7" s="55">
        <v>0</v>
      </c>
      <c r="J7" s="12"/>
      <c r="K7" s="12"/>
      <c r="L7" s="12"/>
      <c r="M7" s="12"/>
      <c r="N7" s="12"/>
      <c r="O7" s="12"/>
      <c r="P7" s="12"/>
    </row>
    <row r="8" spans="1:16" ht="25.5" x14ac:dyDescent="0.2">
      <c r="A8" s="19" t="s">
        <v>54</v>
      </c>
      <c r="B8" s="19"/>
      <c r="C8" s="21" t="s">
        <v>61</v>
      </c>
      <c r="D8" s="17"/>
      <c r="E8" s="52">
        <v>0</v>
      </c>
      <c r="F8" s="53"/>
      <c r="G8" s="52">
        <v>0</v>
      </c>
      <c r="H8" s="52"/>
      <c r="I8" s="55">
        <v>0</v>
      </c>
      <c r="J8" s="12"/>
      <c r="K8" s="12"/>
      <c r="L8" s="12"/>
      <c r="M8" s="12"/>
      <c r="N8" s="12"/>
      <c r="O8" s="12"/>
      <c r="P8" s="12"/>
    </row>
    <row r="9" spans="1:16" ht="25.5" x14ac:dyDescent="0.2">
      <c r="A9" s="19" t="s">
        <v>55</v>
      </c>
      <c r="B9" s="19"/>
      <c r="C9" s="21" t="s">
        <v>62</v>
      </c>
      <c r="D9" s="17"/>
      <c r="E9" s="52">
        <f>+'درآمد سپرده بانکی'!C17</f>
        <v>34083740190</v>
      </c>
      <c r="F9" s="53"/>
      <c r="G9" s="55">
        <f>+E9/E11</f>
        <v>8.274938267345832E-3</v>
      </c>
      <c r="H9" s="52"/>
      <c r="I9" s="55">
        <v>7.5980621779456344E-4</v>
      </c>
      <c r="J9" s="12"/>
      <c r="K9" s="12"/>
      <c r="L9" s="12"/>
    </row>
    <row r="10" spans="1:16" ht="21.75" thickBot="1" x14ac:dyDescent="0.25">
      <c r="A10" s="19" t="s">
        <v>30</v>
      </c>
      <c r="B10" s="19"/>
      <c r="C10" s="21" t="s">
        <v>67</v>
      </c>
      <c r="D10" s="17"/>
      <c r="E10" s="52">
        <v>0</v>
      </c>
      <c r="F10" s="53"/>
      <c r="G10" s="52">
        <v>0</v>
      </c>
      <c r="H10" s="52"/>
      <c r="I10" s="55">
        <v>0</v>
      </c>
    </row>
    <row r="11" spans="1:16" ht="20.25" thickBot="1" x14ac:dyDescent="0.25">
      <c r="A11" s="19" t="s">
        <v>3</v>
      </c>
      <c r="E11" s="54">
        <f>SUM(E6:E10)</f>
        <v>4118911717384</v>
      </c>
      <c r="G11" s="56">
        <f>SUM(G6:G10)</f>
        <v>1</v>
      </c>
      <c r="H11" s="11"/>
      <c r="I11" s="56">
        <f>SUM(I6:I10)</f>
        <v>9.1820167504194528E-2</v>
      </c>
    </row>
    <row r="12" spans="1:16" ht="15" thickTop="1" x14ac:dyDescent="0.2"/>
    <row r="14" spans="1:16" ht="18" x14ac:dyDescent="0.45">
      <c r="E14" s="30"/>
      <c r="G14" s="96"/>
    </row>
    <row r="15" spans="1:16" ht="18" x14ac:dyDescent="0.45">
      <c r="E15" s="30"/>
      <c r="G15" s="95"/>
    </row>
    <row r="16" spans="1:16" ht="18" x14ac:dyDescent="0.45">
      <c r="G16" s="95"/>
    </row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8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31"/>
  <sheetViews>
    <sheetView rightToLeft="1" topLeftCell="A103" zoomScaleNormal="100" zoomScaleSheetLayoutView="110" workbookViewId="0">
      <selection activeCell="E11" sqref="E11"/>
    </sheetView>
  </sheetViews>
  <sheetFormatPr defaultColWidth="9.125" defaultRowHeight="15.75" x14ac:dyDescent="0.4"/>
  <cols>
    <col min="1" max="1" width="22.75" style="2" bestFit="1" customWidth="1"/>
    <col min="2" max="2" width="0.625" style="2" customWidth="1"/>
    <col min="3" max="3" width="11.125" style="29" bestFit="1" customWidth="1"/>
    <col min="4" max="4" width="0.375" style="2" customWidth="1"/>
    <col min="5" max="5" width="15.875" style="2" bestFit="1" customWidth="1"/>
    <col min="6" max="6" width="0.875" style="2" customWidth="1"/>
    <col min="7" max="7" width="13.375" style="2" bestFit="1" customWidth="1"/>
    <col min="8" max="8" width="1" style="2" customWidth="1"/>
    <col min="9" max="9" width="16" style="2" bestFit="1" customWidth="1"/>
    <col min="10" max="10" width="12.625" style="2" customWidth="1"/>
    <col min="11" max="11" width="0.75" style="2" customWidth="1"/>
    <col min="12" max="12" width="15.5" style="2" bestFit="1" customWidth="1"/>
    <col min="13" max="13" width="0.625" style="2" customWidth="1"/>
    <col min="14" max="14" width="15.375" style="2" bestFit="1" customWidth="1"/>
    <col min="15" max="15" width="0.875" style="2" customWidth="1"/>
    <col min="16" max="16" width="15.375" style="2" bestFit="1" customWidth="1"/>
    <col min="17" max="17" width="0.875" style="2" customWidth="1"/>
    <col min="18" max="18" width="15.5" style="2" bestFit="1" customWidth="1"/>
    <col min="19" max="19" width="10.625" style="2" customWidth="1"/>
    <col min="20" max="16384" width="9.125" style="2"/>
  </cols>
  <sheetData>
    <row r="1" spans="1:19" ht="21" x14ac:dyDescent="0.55000000000000004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21" x14ac:dyDescent="0.55000000000000004">
      <c r="A2" s="128" t="s">
        <v>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19" ht="21" x14ac:dyDescent="0.55000000000000004">
      <c r="A3" s="128" t="s">
        <v>238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5" spans="1:19" ht="25.5" x14ac:dyDescent="0.4">
      <c r="A5" s="129" t="s">
        <v>29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</row>
    <row r="6" spans="1:19" s="59" customFormat="1" ht="18.75" x14ac:dyDescent="0.45">
      <c r="C6" s="66"/>
    </row>
    <row r="7" spans="1:19" s="59" customFormat="1" ht="19.5" customHeight="1" thickBot="1" x14ac:dyDescent="0.5">
      <c r="A7" s="70"/>
      <c r="B7" s="88"/>
      <c r="C7" s="145" t="s">
        <v>179</v>
      </c>
      <c r="D7" s="145"/>
      <c r="E7" s="145"/>
      <c r="F7" s="145"/>
      <c r="G7" s="145"/>
      <c r="H7" s="145"/>
      <c r="I7" s="145"/>
      <c r="J7" s="145"/>
      <c r="K7" s="88"/>
      <c r="L7" s="145" t="s">
        <v>180</v>
      </c>
      <c r="M7" s="145"/>
      <c r="N7" s="145"/>
      <c r="O7" s="145"/>
      <c r="P7" s="145"/>
      <c r="Q7" s="145"/>
      <c r="R7" s="145"/>
      <c r="S7" s="145"/>
    </row>
    <row r="8" spans="1:19" s="59" customFormat="1" ht="19.5" customHeight="1" x14ac:dyDescent="0.45">
      <c r="A8" s="152" t="s">
        <v>25</v>
      </c>
      <c r="B8" s="151"/>
      <c r="C8" s="146" t="s">
        <v>10</v>
      </c>
      <c r="D8" s="150"/>
      <c r="E8" s="144" t="s">
        <v>11</v>
      </c>
      <c r="F8" s="150"/>
      <c r="G8" s="144" t="s">
        <v>12</v>
      </c>
      <c r="H8" s="150"/>
      <c r="I8" s="144" t="s">
        <v>3</v>
      </c>
      <c r="J8" s="144"/>
      <c r="K8" s="151"/>
      <c r="L8" s="144" t="s">
        <v>10</v>
      </c>
      <c r="M8" s="150"/>
      <c r="N8" s="144" t="s">
        <v>11</v>
      </c>
      <c r="O8" s="150"/>
      <c r="P8" s="144" t="s">
        <v>12</v>
      </c>
      <c r="Q8" s="150"/>
      <c r="R8" s="144" t="s">
        <v>3</v>
      </c>
      <c r="S8" s="144"/>
    </row>
    <row r="9" spans="1:19" s="59" customFormat="1" ht="18.75" customHeight="1" thickBot="1" x14ac:dyDescent="0.5">
      <c r="A9" s="152"/>
      <c r="B9" s="151"/>
      <c r="C9" s="147"/>
      <c r="D9" s="151"/>
      <c r="E9" s="149"/>
      <c r="F9" s="151"/>
      <c r="G9" s="149"/>
      <c r="H9" s="151"/>
      <c r="I9" s="145"/>
      <c r="J9" s="145"/>
      <c r="K9" s="151"/>
      <c r="L9" s="149"/>
      <c r="M9" s="151"/>
      <c r="N9" s="149"/>
      <c r="O9" s="151"/>
      <c r="P9" s="149"/>
      <c r="Q9" s="151"/>
      <c r="R9" s="145"/>
      <c r="S9" s="145"/>
    </row>
    <row r="10" spans="1:19" s="59" customFormat="1" ht="41.25" customHeight="1" thickBot="1" x14ac:dyDescent="0.5">
      <c r="A10" s="153"/>
      <c r="B10" s="151"/>
      <c r="C10" s="148"/>
      <c r="D10" s="151"/>
      <c r="E10" s="145"/>
      <c r="F10" s="151"/>
      <c r="G10" s="145"/>
      <c r="H10" s="151"/>
      <c r="I10" s="89" t="s">
        <v>7</v>
      </c>
      <c r="J10" s="89" t="s">
        <v>13</v>
      </c>
      <c r="K10" s="151"/>
      <c r="L10" s="145"/>
      <c r="M10" s="151"/>
      <c r="N10" s="145"/>
      <c r="O10" s="151"/>
      <c r="P10" s="145"/>
      <c r="Q10" s="151"/>
      <c r="R10" s="89" t="s">
        <v>7</v>
      </c>
      <c r="S10" s="89" t="s">
        <v>13</v>
      </c>
    </row>
    <row r="11" spans="1:19" s="59" customFormat="1" ht="19.5" customHeight="1" x14ac:dyDescent="0.45">
      <c r="A11" s="8" t="s">
        <v>89</v>
      </c>
      <c r="B11" s="72"/>
      <c r="C11" s="97">
        <v>0</v>
      </c>
      <c r="D11" s="85"/>
      <c r="E11" s="85">
        <v>16496466383</v>
      </c>
      <c r="F11" s="85"/>
      <c r="G11" s="85">
        <v>-39101943</v>
      </c>
      <c r="H11" s="85"/>
      <c r="I11" s="85">
        <v>16457364440</v>
      </c>
      <c r="J11" s="92">
        <f>+I11/$I$116</f>
        <v>4.0289002454651944E-3</v>
      </c>
      <c r="K11" s="85"/>
      <c r="L11" s="85">
        <v>42239240570</v>
      </c>
      <c r="M11" s="85"/>
      <c r="N11" s="85">
        <v>-23171676282</v>
      </c>
      <c r="O11" s="85"/>
      <c r="P11" s="85">
        <v>-25621709</v>
      </c>
      <c r="Q11" s="85"/>
      <c r="R11" s="85">
        <v>19041942579</v>
      </c>
      <c r="S11" s="92">
        <v>6.109716251539974E-3</v>
      </c>
    </row>
    <row r="12" spans="1:19" s="59" customFormat="1" ht="19.5" customHeight="1" x14ac:dyDescent="0.45">
      <c r="A12" s="8" t="s">
        <v>146</v>
      </c>
      <c r="B12" s="72"/>
      <c r="C12" s="97">
        <v>0</v>
      </c>
      <c r="D12" s="85"/>
      <c r="E12" s="85">
        <v>58467315858</v>
      </c>
      <c r="F12" s="85"/>
      <c r="G12" s="85">
        <v>-2090810372</v>
      </c>
      <c r="H12" s="85"/>
      <c r="I12" s="85">
        <v>56376505486</v>
      </c>
      <c r="J12" s="92">
        <f t="shared" ref="J12:J75" si="0">+I12/$I$116</f>
        <v>1.3801439326394067E-2</v>
      </c>
      <c r="K12" s="85"/>
      <c r="L12" s="85">
        <v>88331851590</v>
      </c>
      <c r="M12" s="85"/>
      <c r="N12" s="85">
        <v>-433118519578</v>
      </c>
      <c r="O12" s="85"/>
      <c r="P12" s="85">
        <v>-35008645532</v>
      </c>
      <c r="Q12" s="85"/>
      <c r="R12" s="85">
        <v>-379795313520</v>
      </c>
      <c r="S12" s="92">
        <v>-0.1218594998721881</v>
      </c>
    </row>
    <row r="13" spans="1:19" s="59" customFormat="1" ht="19.5" customHeight="1" x14ac:dyDescent="0.45">
      <c r="A13" s="8" t="s">
        <v>93</v>
      </c>
      <c r="B13" s="72"/>
      <c r="C13" s="97">
        <v>0</v>
      </c>
      <c r="D13" s="85"/>
      <c r="E13" s="85">
        <v>1757279053</v>
      </c>
      <c r="F13" s="85"/>
      <c r="G13" s="85">
        <v>-4727161495</v>
      </c>
      <c r="H13" s="85"/>
      <c r="I13" s="85">
        <v>-2969882442</v>
      </c>
      <c r="J13" s="92">
        <f t="shared" si="0"/>
        <v>-7.2705202240612053E-4</v>
      </c>
      <c r="K13" s="85"/>
      <c r="L13" s="85">
        <v>53261396100</v>
      </c>
      <c r="M13" s="85"/>
      <c r="N13" s="85">
        <v>-29038852337</v>
      </c>
      <c r="O13" s="85"/>
      <c r="P13" s="85">
        <v>-7358671204</v>
      </c>
      <c r="Q13" s="85"/>
      <c r="R13" s="85">
        <v>16863872559</v>
      </c>
      <c r="S13" s="92">
        <v>5.4108700207535325E-3</v>
      </c>
    </row>
    <row r="14" spans="1:19" s="59" customFormat="1" ht="19.5" customHeight="1" x14ac:dyDescent="0.45">
      <c r="A14" s="8" t="s">
        <v>81</v>
      </c>
      <c r="B14" s="72"/>
      <c r="C14" s="97">
        <v>0</v>
      </c>
      <c r="D14" s="85"/>
      <c r="E14" s="85">
        <v>-18924344269</v>
      </c>
      <c r="F14" s="85"/>
      <c r="G14" s="85">
        <v>7281138131</v>
      </c>
      <c r="H14" s="85"/>
      <c r="I14" s="85">
        <v>-11643206138</v>
      </c>
      <c r="J14" s="92">
        <f t="shared" si="0"/>
        <v>-2.850354091532171E-3</v>
      </c>
      <c r="K14" s="85"/>
      <c r="L14" s="85">
        <v>4703826188</v>
      </c>
      <c r="M14" s="85"/>
      <c r="N14" s="85">
        <v>23500336050</v>
      </c>
      <c r="O14" s="85"/>
      <c r="P14" s="85">
        <v>7281138131</v>
      </c>
      <c r="Q14" s="85"/>
      <c r="R14" s="85">
        <v>35485300369</v>
      </c>
      <c r="S14" s="92">
        <v>1.1385661702097328E-2</v>
      </c>
    </row>
    <row r="15" spans="1:19" s="59" customFormat="1" ht="19.5" customHeight="1" x14ac:dyDescent="0.45">
      <c r="A15" s="8" t="s">
        <v>153</v>
      </c>
      <c r="B15" s="72"/>
      <c r="C15" s="97">
        <v>0</v>
      </c>
      <c r="D15" s="85"/>
      <c r="E15" s="85">
        <v>53431308434</v>
      </c>
      <c r="F15" s="85"/>
      <c r="G15" s="85">
        <v>1374914001</v>
      </c>
      <c r="H15" s="85"/>
      <c r="I15" s="85">
        <v>54806222435</v>
      </c>
      <c r="J15" s="92">
        <f t="shared" si="0"/>
        <v>1.341702092254278E-2</v>
      </c>
      <c r="K15" s="85"/>
      <c r="L15" s="97">
        <v>0</v>
      </c>
      <c r="M15" s="85"/>
      <c r="N15" s="85">
        <v>75281383654</v>
      </c>
      <c r="O15" s="85"/>
      <c r="P15" s="85">
        <v>1374914001</v>
      </c>
      <c r="Q15" s="85"/>
      <c r="R15" s="85">
        <v>76656297655</v>
      </c>
      <c r="S15" s="92">
        <v>2.4595611798669478E-2</v>
      </c>
    </row>
    <row r="16" spans="1:19" s="59" customFormat="1" ht="19.5" customHeight="1" x14ac:dyDescent="0.45">
      <c r="A16" s="8" t="s">
        <v>78</v>
      </c>
      <c r="B16" s="72"/>
      <c r="C16" s="97">
        <v>0</v>
      </c>
      <c r="D16" s="85"/>
      <c r="E16" s="85">
        <v>15424487532</v>
      </c>
      <c r="F16" s="85"/>
      <c r="G16" s="85">
        <v>31638721</v>
      </c>
      <c r="H16" s="85"/>
      <c r="I16" s="85">
        <v>15456126253</v>
      </c>
      <c r="J16" s="92">
        <f t="shared" si="0"/>
        <v>3.7837887762454349E-3</v>
      </c>
      <c r="K16" s="85"/>
      <c r="L16" s="85">
        <v>8574350700</v>
      </c>
      <c r="M16" s="85"/>
      <c r="N16" s="85">
        <v>31931341721</v>
      </c>
      <c r="O16" s="85"/>
      <c r="P16" s="85">
        <v>31638721</v>
      </c>
      <c r="Q16" s="85"/>
      <c r="R16" s="85">
        <v>40537331142</v>
      </c>
      <c r="S16" s="92">
        <v>1.3006634687863949E-2</v>
      </c>
    </row>
    <row r="17" spans="1:19" s="59" customFormat="1" ht="19.5" customHeight="1" x14ac:dyDescent="0.45">
      <c r="A17" s="8" t="s">
        <v>86</v>
      </c>
      <c r="B17" s="72"/>
      <c r="C17" s="97">
        <v>0</v>
      </c>
      <c r="D17" s="85"/>
      <c r="E17" s="85">
        <v>20701173189</v>
      </c>
      <c r="F17" s="85"/>
      <c r="G17" s="85">
        <v>-2555102478</v>
      </c>
      <c r="H17" s="85"/>
      <c r="I17" s="85">
        <v>18146070711</v>
      </c>
      <c r="J17" s="92">
        <f t="shared" si="0"/>
        <v>4.4423096424895522E-3</v>
      </c>
      <c r="K17" s="85"/>
      <c r="L17" s="85">
        <v>60200089500</v>
      </c>
      <c r="M17" s="85"/>
      <c r="N17" s="85">
        <v>-139276170067</v>
      </c>
      <c r="O17" s="85"/>
      <c r="P17" s="85">
        <v>-2753867934</v>
      </c>
      <c r="Q17" s="85"/>
      <c r="R17" s="85">
        <v>-81829948501</v>
      </c>
      <c r="S17" s="92">
        <v>-2.6255607280877245E-2</v>
      </c>
    </row>
    <row r="18" spans="1:19" s="59" customFormat="1" ht="19.5" customHeight="1" x14ac:dyDescent="0.45">
      <c r="A18" s="8" t="s">
        <v>171</v>
      </c>
      <c r="B18" s="72"/>
      <c r="C18" s="97">
        <v>0</v>
      </c>
      <c r="D18" s="85"/>
      <c r="E18" s="97">
        <v>0</v>
      </c>
      <c r="F18" s="85"/>
      <c r="G18" s="85">
        <v>131102870</v>
      </c>
      <c r="H18" s="85"/>
      <c r="I18" s="85">
        <v>131102870</v>
      </c>
      <c r="J18" s="92">
        <f t="shared" si="0"/>
        <v>3.2095077377054881E-5</v>
      </c>
      <c r="K18" s="85"/>
      <c r="L18" s="97">
        <v>0</v>
      </c>
      <c r="M18" s="85"/>
      <c r="N18" s="97">
        <v>0</v>
      </c>
      <c r="O18" s="85"/>
      <c r="P18" s="85">
        <v>131102870</v>
      </c>
      <c r="Q18" s="85"/>
      <c r="R18" s="85">
        <v>131102870</v>
      </c>
      <c r="S18" s="92">
        <v>4.2065106127664712E-5</v>
      </c>
    </row>
    <row r="19" spans="1:19" s="59" customFormat="1" ht="19.5" customHeight="1" x14ac:dyDescent="0.45">
      <c r="A19" s="8" t="s">
        <v>92</v>
      </c>
      <c r="B19" s="72"/>
      <c r="C19" s="97">
        <v>0</v>
      </c>
      <c r="D19" s="85"/>
      <c r="E19" s="85">
        <v>7664341066</v>
      </c>
      <c r="F19" s="85"/>
      <c r="G19" s="85">
        <v>-1993070225</v>
      </c>
      <c r="H19" s="85"/>
      <c r="I19" s="85">
        <v>5671270841</v>
      </c>
      <c r="J19" s="92">
        <f t="shared" si="0"/>
        <v>1.3883744609719841E-3</v>
      </c>
      <c r="K19" s="85"/>
      <c r="L19" s="85">
        <v>28426084300</v>
      </c>
      <c r="M19" s="85"/>
      <c r="N19" s="85">
        <v>-98373578586</v>
      </c>
      <c r="O19" s="85"/>
      <c r="P19" s="85">
        <v>-19455097717</v>
      </c>
      <c r="Q19" s="85"/>
      <c r="R19" s="85">
        <v>-89402592003</v>
      </c>
      <c r="S19" s="92">
        <v>-2.8685333285949452E-2</v>
      </c>
    </row>
    <row r="20" spans="1:19" s="59" customFormat="1" ht="19.5" customHeight="1" x14ac:dyDescent="0.45">
      <c r="A20" s="8" t="s">
        <v>158</v>
      </c>
      <c r="B20" s="72"/>
      <c r="C20" s="97">
        <v>0</v>
      </c>
      <c r="D20" s="85"/>
      <c r="E20" s="85">
        <v>109276791517</v>
      </c>
      <c r="F20" s="85"/>
      <c r="G20" s="85">
        <v>-2721334269</v>
      </c>
      <c r="H20" s="85"/>
      <c r="I20" s="85">
        <v>106555457248</v>
      </c>
      <c r="J20" s="92">
        <f t="shared" si="0"/>
        <v>2.6085665747226001E-2</v>
      </c>
      <c r="K20" s="85"/>
      <c r="L20" s="85">
        <v>59074376120</v>
      </c>
      <c r="M20" s="85"/>
      <c r="N20" s="85">
        <v>-87925880483</v>
      </c>
      <c r="O20" s="85"/>
      <c r="P20" s="85">
        <v>-23803785944</v>
      </c>
      <c r="Q20" s="85"/>
      <c r="R20" s="85">
        <v>-52655290307</v>
      </c>
      <c r="S20" s="92">
        <v>-1.6894751235781109E-2</v>
      </c>
    </row>
    <row r="21" spans="1:19" s="59" customFormat="1" ht="19.5" customHeight="1" x14ac:dyDescent="0.45">
      <c r="A21" s="8" t="s">
        <v>124</v>
      </c>
      <c r="B21" s="72"/>
      <c r="C21" s="97">
        <v>0</v>
      </c>
      <c r="D21" s="85"/>
      <c r="E21" s="85">
        <v>306111565532</v>
      </c>
      <c r="F21" s="85"/>
      <c r="G21" s="85">
        <v>-464526836</v>
      </c>
      <c r="H21" s="85"/>
      <c r="I21" s="85">
        <v>305647038696</v>
      </c>
      <c r="J21" s="92">
        <f t="shared" si="0"/>
        <v>7.4824947440249076E-2</v>
      </c>
      <c r="K21" s="85"/>
      <c r="L21" s="97">
        <v>0</v>
      </c>
      <c r="M21" s="85"/>
      <c r="N21" s="85">
        <v>189150989016</v>
      </c>
      <c r="O21" s="85"/>
      <c r="P21" s="85">
        <v>-25543159868</v>
      </c>
      <c r="Q21" s="85"/>
      <c r="R21" s="85">
        <v>163607829148</v>
      </c>
      <c r="S21" s="92">
        <v>5.2494508292819653E-2</v>
      </c>
    </row>
    <row r="22" spans="1:19" s="59" customFormat="1" ht="19.5" customHeight="1" x14ac:dyDescent="0.45">
      <c r="A22" s="8" t="s">
        <v>131</v>
      </c>
      <c r="B22" s="72"/>
      <c r="C22" s="97">
        <v>0</v>
      </c>
      <c r="D22" s="85"/>
      <c r="E22" s="85">
        <v>61139539346</v>
      </c>
      <c r="F22" s="85"/>
      <c r="G22" s="85">
        <v>1605390791</v>
      </c>
      <c r="H22" s="85"/>
      <c r="I22" s="85">
        <v>62744930137</v>
      </c>
      <c r="J22" s="92">
        <f t="shared" si="0"/>
        <v>1.5360482861778066E-2</v>
      </c>
      <c r="K22" s="85"/>
      <c r="L22" s="97">
        <v>0</v>
      </c>
      <c r="M22" s="85"/>
      <c r="N22" s="85">
        <v>103157547352</v>
      </c>
      <c r="O22" s="85"/>
      <c r="P22" s="85">
        <v>1605390791</v>
      </c>
      <c r="Q22" s="85"/>
      <c r="R22" s="85">
        <v>104762938143</v>
      </c>
      <c r="S22" s="92">
        <v>3.3613788250640653E-2</v>
      </c>
    </row>
    <row r="23" spans="1:19" s="59" customFormat="1" ht="19.5" customHeight="1" x14ac:dyDescent="0.45">
      <c r="A23" s="8" t="s">
        <v>76</v>
      </c>
      <c r="B23" s="72"/>
      <c r="C23" s="97">
        <v>0</v>
      </c>
      <c r="D23" s="85"/>
      <c r="E23" s="97">
        <v>0</v>
      </c>
      <c r="F23" s="85"/>
      <c r="G23" s="85">
        <v>870342418</v>
      </c>
      <c r="H23" s="85"/>
      <c r="I23" s="85">
        <v>870342418</v>
      </c>
      <c r="J23" s="92">
        <f t="shared" si="0"/>
        <v>2.1306709189694353E-4</v>
      </c>
      <c r="K23" s="85"/>
      <c r="L23" s="97">
        <v>0</v>
      </c>
      <c r="M23" s="85"/>
      <c r="N23" s="97">
        <v>0</v>
      </c>
      <c r="O23" s="85"/>
      <c r="P23" s="85">
        <v>870342418</v>
      </c>
      <c r="Q23" s="85"/>
      <c r="R23" s="85">
        <v>870342418</v>
      </c>
      <c r="S23" s="92">
        <v>2.7925434569493654E-4</v>
      </c>
    </row>
    <row r="24" spans="1:19" s="59" customFormat="1" ht="19.5" customHeight="1" x14ac:dyDescent="0.45">
      <c r="A24" s="8" t="s">
        <v>152</v>
      </c>
      <c r="B24" s="72"/>
      <c r="C24" s="97">
        <v>0</v>
      </c>
      <c r="D24" s="85"/>
      <c r="E24" s="85">
        <v>355173885728</v>
      </c>
      <c r="F24" s="85"/>
      <c r="G24" s="85">
        <v>381025894</v>
      </c>
      <c r="H24" s="85"/>
      <c r="I24" s="85">
        <v>355554911622</v>
      </c>
      <c r="J24" s="92">
        <f t="shared" si="0"/>
        <v>8.7042811498329514E-2</v>
      </c>
      <c r="K24" s="85"/>
      <c r="L24" s="97">
        <v>0</v>
      </c>
      <c r="M24" s="85"/>
      <c r="N24" s="85">
        <v>386989882207</v>
      </c>
      <c r="O24" s="85"/>
      <c r="P24" s="85">
        <v>-1157388534</v>
      </c>
      <c r="Q24" s="85"/>
      <c r="R24" s="85">
        <v>385832493673</v>
      </c>
      <c r="S24" s="92">
        <v>0.12379656367443573</v>
      </c>
    </row>
    <row r="25" spans="1:19" s="59" customFormat="1" ht="19.5" customHeight="1" x14ac:dyDescent="0.45">
      <c r="A25" s="8" t="s">
        <v>134</v>
      </c>
      <c r="B25" s="72"/>
      <c r="C25" s="97">
        <v>0</v>
      </c>
      <c r="D25" s="85"/>
      <c r="E25" s="85">
        <v>-813800379</v>
      </c>
      <c r="F25" s="85"/>
      <c r="G25" s="85">
        <v>-1352353160</v>
      </c>
      <c r="H25" s="85"/>
      <c r="I25" s="85">
        <v>-2166153539</v>
      </c>
      <c r="J25" s="92">
        <f t="shared" si="0"/>
        <v>-5.3029247525081843E-4</v>
      </c>
      <c r="K25" s="85"/>
      <c r="L25" s="85">
        <v>178309110560</v>
      </c>
      <c r="M25" s="85"/>
      <c r="N25" s="85">
        <v>-413762713678</v>
      </c>
      <c r="O25" s="85"/>
      <c r="P25" s="85">
        <v>-6000739195</v>
      </c>
      <c r="Q25" s="85"/>
      <c r="R25" s="85">
        <v>-241454342313</v>
      </c>
      <c r="S25" s="92">
        <v>-7.7472007549352878E-2</v>
      </c>
    </row>
    <row r="26" spans="1:19" s="59" customFormat="1" ht="19.5" customHeight="1" x14ac:dyDescent="0.45">
      <c r="A26" s="8" t="s">
        <v>123</v>
      </c>
      <c r="B26" s="72"/>
      <c r="C26" s="97">
        <v>0</v>
      </c>
      <c r="D26" s="85"/>
      <c r="E26" s="85">
        <v>60992856265</v>
      </c>
      <c r="F26" s="85"/>
      <c r="G26" s="85">
        <v>-794150662</v>
      </c>
      <c r="H26" s="85"/>
      <c r="I26" s="85">
        <v>60198705603</v>
      </c>
      <c r="J26" s="92">
        <f t="shared" si="0"/>
        <v>1.4737145833091466E-2</v>
      </c>
      <c r="K26" s="85"/>
      <c r="L26" s="85">
        <v>145857591600</v>
      </c>
      <c r="M26" s="85"/>
      <c r="N26" s="85">
        <v>-7116215765</v>
      </c>
      <c r="O26" s="85"/>
      <c r="P26" s="85">
        <v>-2275300895</v>
      </c>
      <c r="Q26" s="85"/>
      <c r="R26" s="85">
        <v>136466074940</v>
      </c>
      <c r="S26" s="92">
        <v>4.3785921125730855E-2</v>
      </c>
    </row>
    <row r="27" spans="1:19" s="59" customFormat="1" ht="19.5" customHeight="1" x14ac:dyDescent="0.45">
      <c r="A27" s="8" t="s">
        <v>91</v>
      </c>
      <c r="B27" s="72"/>
      <c r="C27" s="97">
        <v>0</v>
      </c>
      <c r="D27" s="85"/>
      <c r="E27" s="85">
        <v>336953979002</v>
      </c>
      <c r="F27" s="85"/>
      <c r="G27" s="85">
        <v>2544270993</v>
      </c>
      <c r="H27" s="85"/>
      <c r="I27" s="85">
        <v>339498249995</v>
      </c>
      <c r="J27" s="92">
        <f t="shared" si="0"/>
        <v>8.3112006647636669E-2</v>
      </c>
      <c r="K27" s="85"/>
      <c r="L27" s="97">
        <v>0</v>
      </c>
      <c r="M27" s="85"/>
      <c r="N27" s="85">
        <v>935771544447</v>
      </c>
      <c r="O27" s="85"/>
      <c r="P27" s="85">
        <v>6289851421</v>
      </c>
      <c r="Q27" s="85"/>
      <c r="R27" s="85">
        <v>942061395868</v>
      </c>
      <c r="S27" s="92">
        <v>0.3022657901841766</v>
      </c>
    </row>
    <row r="28" spans="1:19" s="59" customFormat="1" ht="19.5" customHeight="1" x14ac:dyDescent="0.45">
      <c r="A28" s="8" t="s">
        <v>166</v>
      </c>
      <c r="B28" s="72"/>
      <c r="C28" s="97">
        <v>0</v>
      </c>
      <c r="D28" s="85"/>
      <c r="E28" s="85">
        <v>1532825093</v>
      </c>
      <c r="F28" s="85"/>
      <c r="G28" s="85">
        <v>-3562476220</v>
      </c>
      <c r="H28" s="85"/>
      <c r="I28" s="85">
        <v>-2029651127</v>
      </c>
      <c r="J28" s="92">
        <f t="shared" si="0"/>
        <v>-4.9687554490219512E-4</v>
      </c>
      <c r="K28" s="85"/>
      <c r="L28" s="85">
        <v>6166188180</v>
      </c>
      <c r="M28" s="85"/>
      <c r="N28" s="85">
        <v>-14499213305</v>
      </c>
      <c r="O28" s="85"/>
      <c r="P28" s="85">
        <v>-6781289833</v>
      </c>
      <c r="Q28" s="85"/>
      <c r="R28" s="85">
        <v>-15114314958</v>
      </c>
      <c r="S28" s="92">
        <v>-4.8495144519354935E-3</v>
      </c>
    </row>
    <row r="29" spans="1:19" s="59" customFormat="1" ht="19.5" customHeight="1" x14ac:dyDescent="0.45">
      <c r="A29" s="8" t="s">
        <v>101</v>
      </c>
      <c r="B29" s="72"/>
      <c r="C29" s="97">
        <v>0</v>
      </c>
      <c r="D29" s="85"/>
      <c r="E29" s="85">
        <v>51638909401</v>
      </c>
      <c r="F29" s="85"/>
      <c r="G29" s="85">
        <v>1019148882</v>
      </c>
      <c r="H29" s="85"/>
      <c r="I29" s="85">
        <v>52658058283</v>
      </c>
      <c r="J29" s="92">
        <f t="shared" si="0"/>
        <v>1.2891132399453579E-2</v>
      </c>
      <c r="K29" s="85"/>
      <c r="L29" s="85">
        <v>13833208000</v>
      </c>
      <c r="M29" s="85"/>
      <c r="N29" s="85">
        <v>83738771975</v>
      </c>
      <c r="O29" s="85"/>
      <c r="P29" s="85">
        <v>770570256</v>
      </c>
      <c r="Q29" s="85"/>
      <c r="R29" s="85">
        <v>98342550231</v>
      </c>
      <c r="S29" s="92">
        <v>3.1553770045859506E-2</v>
      </c>
    </row>
    <row r="30" spans="1:19" s="59" customFormat="1" ht="19.5" customHeight="1" x14ac:dyDescent="0.45">
      <c r="A30" s="8" t="s">
        <v>128</v>
      </c>
      <c r="B30" s="72"/>
      <c r="C30" s="97">
        <v>0</v>
      </c>
      <c r="D30" s="85"/>
      <c r="E30" s="85">
        <v>28611632777</v>
      </c>
      <c r="F30" s="85"/>
      <c r="G30" s="85">
        <v>-115539404</v>
      </c>
      <c r="H30" s="85"/>
      <c r="I30" s="85">
        <v>28496093373</v>
      </c>
      <c r="J30" s="92">
        <f t="shared" si="0"/>
        <v>6.9760816201065298E-3</v>
      </c>
      <c r="K30" s="85"/>
      <c r="L30" s="85">
        <v>41922134850</v>
      </c>
      <c r="M30" s="85"/>
      <c r="N30" s="85">
        <v>12270684999</v>
      </c>
      <c r="O30" s="85"/>
      <c r="P30" s="85">
        <v>-115539404</v>
      </c>
      <c r="Q30" s="85"/>
      <c r="R30" s="85">
        <v>54077280445</v>
      </c>
      <c r="S30" s="92">
        <v>1.7351004909460888E-2</v>
      </c>
    </row>
    <row r="31" spans="1:19" s="59" customFormat="1" ht="19.5" customHeight="1" x14ac:dyDescent="0.45">
      <c r="A31" s="8" t="s">
        <v>129</v>
      </c>
      <c r="B31" s="72"/>
      <c r="C31" s="97">
        <v>0</v>
      </c>
      <c r="D31" s="85"/>
      <c r="E31" s="85">
        <v>16962616704</v>
      </c>
      <c r="F31" s="85"/>
      <c r="G31" s="85">
        <v>-68019855</v>
      </c>
      <c r="H31" s="85"/>
      <c r="I31" s="85">
        <v>16894596849</v>
      </c>
      <c r="J31" s="92">
        <f t="shared" si="0"/>
        <v>4.1359383903861336E-3</v>
      </c>
      <c r="K31" s="85"/>
      <c r="L31" s="97">
        <v>0</v>
      </c>
      <c r="M31" s="85"/>
      <c r="N31" s="85">
        <v>9868098946</v>
      </c>
      <c r="O31" s="85"/>
      <c r="P31" s="85">
        <v>-271025791</v>
      </c>
      <c r="Q31" s="85"/>
      <c r="R31" s="85">
        <v>9597073155</v>
      </c>
      <c r="S31" s="92">
        <v>3.0792758448387669E-3</v>
      </c>
    </row>
    <row r="32" spans="1:19" s="59" customFormat="1" ht="19.5" customHeight="1" x14ac:dyDescent="0.45">
      <c r="A32" s="8" t="s">
        <v>85</v>
      </c>
      <c r="B32" s="72"/>
      <c r="C32" s="97">
        <v>0</v>
      </c>
      <c r="D32" s="85"/>
      <c r="E32" s="85">
        <v>106113096362</v>
      </c>
      <c r="F32" s="85"/>
      <c r="G32" s="85">
        <v>-3211179066</v>
      </c>
      <c r="H32" s="85"/>
      <c r="I32" s="85">
        <v>102901917296</v>
      </c>
      <c r="J32" s="92">
        <f t="shared" si="0"/>
        <v>2.519124865735145E-2</v>
      </c>
      <c r="K32" s="85"/>
      <c r="L32" s="85">
        <v>155807327280</v>
      </c>
      <c r="M32" s="85"/>
      <c r="N32" s="85">
        <v>-520771158944</v>
      </c>
      <c r="O32" s="85"/>
      <c r="P32" s="85">
        <v>-3386131796</v>
      </c>
      <c r="Q32" s="85"/>
      <c r="R32" s="85">
        <v>-368349963460</v>
      </c>
      <c r="S32" s="92">
        <v>-0.11818719380488253</v>
      </c>
    </row>
    <row r="33" spans="1:19" s="59" customFormat="1" ht="19.5" customHeight="1" x14ac:dyDescent="0.45">
      <c r="A33" s="8" t="s">
        <v>140</v>
      </c>
      <c r="B33" s="72"/>
      <c r="C33" s="97">
        <v>0</v>
      </c>
      <c r="D33" s="85"/>
      <c r="E33" s="85">
        <v>8884774016</v>
      </c>
      <c r="F33" s="85"/>
      <c r="G33" s="85">
        <v>399210736</v>
      </c>
      <c r="H33" s="85"/>
      <c r="I33" s="85">
        <v>9283984752</v>
      </c>
      <c r="J33" s="92">
        <f t="shared" si="0"/>
        <v>2.2727969950836137E-3</v>
      </c>
      <c r="K33" s="85"/>
      <c r="L33" s="85">
        <v>10076154000</v>
      </c>
      <c r="M33" s="85"/>
      <c r="N33" s="85">
        <v>8377621156</v>
      </c>
      <c r="O33" s="85"/>
      <c r="P33" s="85">
        <v>-100796366</v>
      </c>
      <c r="Q33" s="85"/>
      <c r="R33" s="85">
        <v>18352978790</v>
      </c>
      <c r="S33" s="92">
        <v>5.888658276970821E-3</v>
      </c>
    </row>
    <row r="34" spans="1:19" s="59" customFormat="1" ht="19.5" customHeight="1" x14ac:dyDescent="0.45">
      <c r="A34" s="8" t="s">
        <v>151</v>
      </c>
      <c r="B34" s="72"/>
      <c r="C34" s="97">
        <v>0</v>
      </c>
      <c r="D34" s="85"/>
      <c r="E34" s="85">
        <v>7557966885</v>
      </c>
      <c r="F34" s="85"/>
      <c r="G34" s="97">
        <v>0</v>
      </c>
      <c r="H34" s="85"/>
      <c r="I34" s="85">
        <v>7557966885</v>
      </c>
      <c r="J34" s="92">
        <f t="shared" si="0"/>
        <v>1.8502534077804204E-3</v>
      </c>
      <c r="K34" s="85"/>
      <c r="L34" s="85">
        <v>291600000</v>
      </c>
      <c r="M34" s="85"/>
      <c r="N34" s="85">
        <v>12120513943</v>
      </c>
      <c r="O34" s="85"/>
      <c r="P34" s="85">
        <v>2008200827</v>
      </c>
      <c r="Q34" s="85"/>
      <c r="R34" s="85">
        <v>14420314770</v>
      </c>
      <c r="S34" s="92">
        <v>4.6268405199243997E-3</v>
      </c>
    </row>
    <row r="35" spans="1:19" s="59" customFormat="1" ht="19.5" customHeight="1" x14ac:dyDescent="0.45">
      <c r="A35" s="8" t="s">
        <v>83</v>
      </c>
      <c r="B35" s="72"/>
      <c r="C35" s="97">
        <v>0</v>
      </c>
      <c r="D35" s="85"/>
      <c r="E35" s="85">
        <v>-2946528969</v>
      </c>
      <c r="F35" s="85"/>
      <c r="G35" s="97">
        <v>0</v>
      </c>
      <c r="H35" s="85"/>
      <c r="I35" s="85">
        <v>-2946528969</v>
      </c>
      <c r="J35" s="92">
        <f t="shared" si="0"/>
        <v>-7.2133489719781682E-4</v>
      </c>
      <c r="K35" s="85"/>
      <c r="L35" s="97">
        <v>0</v>
      </c>
      <c r="M35" s="85"/>
      <c r="N35" s="85">
        <v>-7406140388</v>
      </c>
      <c r="O35" s="85"/>
      <c r="P35" s="85">
        <v>445334466</v>
      </c>
      <c r="Q35" s="85"/>
      <c r="R35" s="85">
        <v>-6960805922</v>
      </c>
      <c r="S35" s="92">
        <v>-2.2334144160460184E-3</v>
      </c>
    </row>
    <row r="36" spans="1:19" s="59" customFormat="1" ht="19.5" customHeight="1" x14ac:dyDescent="0.45">
      <c r="A36" s="8" t="s">
        <v>125</v>
      </c>
      <c r="B36" s="72"/>
      <c r="C36" s="97">
        <v>0</v>
      </c>
      <c r="D36" s="85"/>
      <c r="E36" s="85">
        <v>16617123188</v>
      </c>
      <c r="F36" s="85"/>
      <c r="G36" s="97">
        <v>0</v>
      </c>
      <c r="H36" s="85"/>
      <c r="I36" s="85">
        <v>16617123188</v>
      </c>
      <c r="J36" s="92">
        <f t="shared" si="0"/>
        <v>4.0680105210733593E-3</v>
      </c>
      <c r="K36" s="85"/>
      <c r="L36" s="85">
        <v>12506711140</v>
      </c>
      <c r="M36" s="85"/>
      <c r="N36" s="85">
        <v>13012673594</v>
      </c>
      <c r="O36" s="85"/>
      <c r="P36" s="85">
        <v>-1530162135</v>
      </c>
      <c r="Q36" s="85"/>
      <c r="R36" s="85">
        <v>23989222599</v>
      </c>
      <c r="S36" s="92">
        <v>7.6970793587288191E-3</v>
      </c>
    </row>
    <row r="37" spans="1:19" s="59" customFormat="1" ht="19.5" customHeight="1" x14ac:dyDescent="0.45">
      <c r="A37" s="8" t="s">
        <v>132</v>
      </c>
      <c r="B37" s="72"/>
      <c r="C37" s="97">
        <v>0</v>
      </c>
      <c r="D37" s="85"/>
      <c r="E37" s="85">
        <v>20574083469</v>
      </c>
      <c r="F37" s="85"/>
      <c r="G37" s="97">
        <v>0</v>
      </c>
      <c r="H37" s="85"/>
      <c r="I37" s="85">
        <v>20574083469</v>
      </c>
      <c r="J37" s="92">
        <f t="shared" si="0"/>
        <v>5.0367074412599865E-3</v>
      </c>
      <c r="K37" s="85"/>
      <c r="L37" s="85">
        <v>86109157500</v>
      </c>
      <c r="M37" s="85"/>
      <c r="N37" s="85">
        <v>-44028538709</v>
      </c>
      <c r="O37" s="85"/>
      <c r="P37" s="85">
        <v>-11808570554</v>
      </c>
      <c r="Q37" s="85"/>
      <c r="R37" s="85">
        <v>30272048237</v>
      </c>
      <c r="S37" s="92">
        <v>9.7129599206423976E-3</v>
      </c>
    </row>
    <row r="38" spans="1:19" s="59" customFormat="1" ht="19.5" customHeight="1" x14ac:dyDescent="0.45">
      <c r="A38" s="8" t="s">
        <v>184</v>
      </c>
      <c r="B38" s="72"/>
      <c r="C38" s="97">
        <v>0</v>
      </c>
      <c r="D38" s="85"/>
      <c r="E38" s="85">
        <v>0</v>
      </c>
      <c r="F38" s="85"/>
      <c r="G38" s="97">
        <v>0</v>
      </c>
      <c r="H38" s="85"/>
      <c r="I38" s="97">
        <v>0</v>
      </c>
      <c r="J38" s="92">
        <f t="shared" si="0"/>
        <v>0</v>
      </c>
      <c r="K38" s="85"/>
      <c r="L38" s="85">
        <v>6182289400</v>
      </c>
      <c r="M38" s="85"/>
      <c r="N38" s="97">
        <v>0</v>
      </c>
      <c r="O38" s="85"/>
      <c r="P38" s="85">
        <v>8351628057</v>
      </c>
      <c r="Q38" s="85"/>
      <c r="R38" s="85">
        <v>14533917457</v>
      </c>
      <c r="S38" s="92">
        <v>4.6632905921847774E-3</v>
      </c>
    </row>
    <row r="39" spans="1:19" s="59" customFormat="1" ht="19.5" customHeight="1" x14ac:dyDescent="0.45">
      <c r="A39" s="8" t="s">
        <v>127</v>
      </c>
      <c r="B39" s="72"/>
      <c r="C39" s="97">
        <v>0</v>
      </c>
      <c r="D39" s="85"/>
      <c r="E39" s="85">
        <v>93225181520</v>
      </c>
      <c r="F39" s="85"/>
      <c r="G39" s="97">
        <v>0</v>
      </c>
      <c r="H39" s="85"/>
      <c r="I39" s="85">
        <v>93225181520</v>
      </c>
      <c r="J39" s="92">
        <f t="shared" si="0"/>
        <v>2.2822302931845707E-2</v>
      </c>
      <c r="K39" s="85"/>
      <c r="L39" s="85">
        <v>95165539200</v>
      </c>
      <c r="M39" s="85"/>
      <c r="N39" s="85">
        <v>39470596736</v>
      </c>
      <c r="O39" s="85"/>
      <c r="P39" s="85">
        <v>180848747</v>
      </c>
      <c r="Q39" s="85"/>
      <c r="R39" s="85">
        <v>134816984683</v>
      </c>
      <c r="S39" s="92">
        <v>4.3256801079199436E-2</v>
      </c>
    </row>
    <row r="40" spans="1:19" s="59" customFormat="1" ht="19.5" customHeight="1" x14ac:dyDescent="0.45">
      <c r="A40" s="8" t="s">
        <v>149</v>
      </c>
      <c r="B40" s="72"/>
      <c r="C40" s="97">
        <v>0</v>
      </c>
      <c r="D40" s="85"/>
      <c r="E40" s="85">
        <v>7218179560</v>
      </c>
      <c r="F40" s="85"/>
      <c r="G40" s="97">
        <v>0</v>
      </c>
      <c r="H40" s="85"/>
      <c r="I40" s="85">
        <v>7218179560</v>
      </c>
      <c r="J40" s="92">
        <f t="shared" si="0"/>
        <v>1.7670706331575803E-3</v>
      </c>
      <c r="K40" s="85"/>
      <c r="L40" s="85">
        <v>39453524080</v>
      </c>
      <c r="M40" s="85"/>
      <c r="N40" s="85">
        <v>-109235117398</v>
      </c>
      <c r="O40" s="85"/>
      <c r="P40" s="85">
        <v>4116885</v>
      </c>
      <c r="Q40" s="85"/>
      <c r="R40" s="85">
        <v>-69777476433</v>
      </c>
      <c r="S40" s="92">
        <v>-2.2388502642808419E-2</v>
      </c>
    </row>
    <row r="41" spans="1:19" s="59" customFormat="1" ht="19.5" customHeight="1" x14ac:dyDescent="0.45">
      <c r="A41" s="8" t="s">
        <v>96</v>
      </c>
      <c r="B41" s="72"/>
      <c r="C41" s="97">
        <v>0</v>
      </c>
      <c r="D41" s="85"/>
      <c r="E41" s="85">
        <v>75978801680</v>
      </c>
      <c r="F41" s="85"/>
      <c r="G41" s="97">
        <v>0</v>
      </c>
      <c r="H41" s="85"/>
      <c r="I41" s="85">
        <v>75978801680</v>
      </c>
      <c r="J41" s="92">
        <f t="shared" si="0"/>
        <v>1.8600245127627698E-2</v>
      </c>
      <c r="K41" s="85"/>
      <c r="L41" s="85">
        <v>50077160000</v>
      </c>
      <c r="M41" s="85"/>
      <c r="N41" s="85">
        <v>74195158577</v>
      </c>
      <c r="O41" s="85"/>
      <c r="P41" s="85">
        <v>-3913246593</v>
      </c>
      <c r="Q41" s="85"/>
      <c r="R41" s="85">
        <v>120359071984</v>
      </c>
      <c r="S41" s="92">
        <v>3.8617897048586328E-2</v>
      </c>
    </row>
    <row r="42" spans="1:19" s="59" customFormat="1" ht="19.5" customHeight="1" x14ac:dyDescent="0.45">
      <c r="A42" s="8" t="s">
        <v>107</v>
      </c>
      <c r="B42" s="72"/>
      <c r="C42" s="97">
        <v>0</v>
      </c>
      <c r="D42" s="85"/>
      <c r="E42" s="85">
        <v>-2057683500</v>
      </c>
      <c r="F42" s="85"/>
      <c r="G42" s="97">
        <v>0</v>
      </c>
      <c r="H42" s="85"/>
      <c r="I42" s="85">
        <v>-2057683500</v>
      </c>
      <c r="J42" s="92">
        <f t="shared" si="0"/>
        <v>-5.0373810390260038E-4</v>
      </c>
      <c r="K42" s="85"/>
      <c r="L42" s="85">
        <v>31399425000</v>
      </c>
      <c r="M42" s="85"/>
      <c r="N42" s="85">
        <v>51030550797</v>
      </c>
      <c r="O42" s="85"/>
      <c r="P42" s="85">
        <v>711673225</v>
      </c>
      <c r="Q42" s="85"/>
      <c r="R42" s="85">
        <v>83141649022</v>
      </c>
      <c r="S42" s="92">
        <v>2.6676473899766507E-2</v>
      </c>
    </row>
    <row r="43" spans="1:19" s="59" customFormat="1" ht="19.5" customHeight="1" x14ac:dyDescent="0.45">
      <c r="A43" s="8" t="s">
        <v>106</v>
      </c>
      <c r="B43" s="72"/>
      <c r="C43" s="97">
        <v>0</v>
      </c>
      <c r="D43" s="85"/>
      <c r="E43" s="85">
        <v>45286532280</v>
      </c>
      <c r="F43" s="85"/>
      <c r="G43" s="97">
        <v>0</v>
      </c>
      <c r="H43" s="85"/>
      <c r="I43" s="85">
        <v>45286532280</v>
      </c>
      <c r="J43" s="92">
        <f t="shared" si="0"/>
        <v>1.1086521276499084E-2</v>
      </c>
      <c r="K43" s="85"/>
      <c r="L43" s="85">
        <v>21325874400</v>
      </c>
      <c r="M43" s="85"/>
      <c r="N43" s="85">
        <v>8170302037</v>
      </c>
      <c r="O43" s="85"/>
      <c r="P43" s="85">
        <v>-149386026</v>
      </c>
      <c r="Q43" s="85"/>
      <c r="R43" s="85">
        <v>29346790411</v>
      </c>
      <c r="S43" s="92">
        <v>9.4160856520154601E-3</v>
      </c>
    </row>
    <row r="44" spans="1:19" s="59" customFormat="1" ht="19.5" customHeight="1" x14ac:dyDescent="0.45">
      <c r="A44" s="8" t="s">
        <v>143</v>
      </c>
      <c r="B44" s="72"/>
      <c r="C44" s="97">
        <v>0</v>
      </c>
      <c r="D44" s="85"/>
      <c r="E44" s="85">
        <v>73025560235</v>
      </c>
      <c r="F44" s="85"/>
      <c r="G44" s="97">
        <v>0</v>
      </c>
      <c r="H44" s="85"/>
      <c r="I44" s="85">
        <v>73025560235</v>
      </c>
      <c r="J44" s="92">
        <f t="shared" si="0"/>
        <v>1.787726696025119E-2</v>
      </c>
      <c r="K44" s="85"/>
      <c r="L44" s="85">
        <v>78336963000</v>
      </c>
      <c r="M44" s="85"/>
      <c r="N44" s="85">
        <v>22392445994</v>
      </c>
      <c r="O44" s="85"/>
      <c r="P44" s="85">
        <v>-3409466822</v>
      </c>
      <c r="Q44" s="85"/>
      <c r="R44" s="85">
        <v>97319942172</v>
      </c>
      <c r="S44" s="92">
        <v>3.1225660397849207E-2</v>
      </c>
    </row>
    <row r="45" spans="1:19" s="59" customFormat="1" ht="19.5" customHeight="1" x14ac:dyDescent="0.45">
      <c r="A45" s="8" t="s">
        <v>185</v>
      </c>
      <c r="B45" s="72"/>
      <c r="C45" s="97">
        <v>0</v>
      </c>
      <c r="D45" s="85"/>
      <c r="E45" s="85">
        <v>0</v>
      </c>
      <c r="F45" s="85"/>
      <c r="G45" s="97">
        <v>0</v>
      </c>
      <c r="H45" s="85"/>
      <c r="I45" s="97">
        <v>0</v>
      </c>
      <c r="J45" s="92">
        <f t="shared" si="0"/>
        <v>0</v>
      </c>
      <c r="K45" s="85"/>
      <c r="L45" s="85">
        <v>772875000</v>
      </c>
      <c r="M45" s="85"/>
      <c r="N45" s="97">
        <v>0</v>
      </c>
      <c r="O45" s="85"/>
      <c r="P45" s="85">
        <v>-2124442420</v>
      </c>
      <c r="Q45" s="85"/>
      <c r="R45" s="85">
        <v>-1351567420</v>
      </c>
      <c r="S45" s="92">
        <v>-4.3365814158754867E-4</v>
      </c>
    </row>
    <row r="46" spans="1:19" s="59" customFormat="1" ht="19.5" customHeight="1" x14ac:dyDescent="0.45">
      <c r="A46" s="8" t="s">
        <v>160</v>
      </c>
      <c r="B46" s="72"/>
      <c r="C46" s="97">
        <v>0</v>
      </c>
      <c r="D46" s="85"/>
      <c r="E46" s="85">
        <v>99845079652</v>
      </c>
      <c r="F46" s="85"/>
      <c r="G46" s="97">
        <v>0</v>
      </c>
      <c r="H46" s="85"/>
      <c r="I46" s="85">
        <v>99845079652</v>
      </c>
      <c r="J46" s="92">
        <f t="shared" si="0"/>
        <v>2.4442909275358714E-2</v>
      </c>
      <c r="K46" s="85"/>
      <c r="L46" s="85">
        <v>144576633500</v>
      </c>
      <c r="M46" s="85"/>
      <c r="N46" s="85">
        <v>-69588995239</v>
      </c>
      <c r="O46" s="85"/>
      <c r="P46" s="85">
        <v>-8092149204</v>
      </c>
      <c r="Q46" s="85"/>
      <c r="R46" s="85">
        <v>66895489057</v>
      </c>
      <c r="S46" s="92">
        <v>2.1463800499903155E-2</v>
      </c>
    </row>
    <row r="47" spans="1:19" s="59" customFormat="1" ht="19.5" customHeight="1" x14ac:dyDescent="0.45">
      <c r="A47" s="8" t="s">
        <v>87</v>
      </c>
      <c r="B47" s="72"/>
      <c r="C47" s="97">
        <v>0</v>
      </c>
      <c r="D47" s="85"/>
      <c r="E47" s="85">
        <v>13364411168</v>
      </c>
      <c r="F47" s="85"/>
      <c r="G47" s="97">
        <v>0</v>
      </c>
      <c r="H47" s="85"/>
      <c r="I47" s="85">
        <v>13364411168</v>
      </c>
      <c r="J47" s="92">
        <f t="shared" si="0"/>
        <v>3.2717194561471949E-3</v>
      </c>
      <c r="K47" s="85"/>
      <c r="L47" s="85">
        <v>23047552080</v>
      </c>
      <c r="M47" s="85"/>
      <c r="N47" s="85">
        <v>-15082610822</v>
      </c>
      <c r="O47" s="85"/>
      <c r="P47" s="85">
        <v>94119741</v>
      </c>
      <c r="Q47" s="85"/>
      <c r="R47" s="85">
        <v>8059060999</v>
      </c>
      <c r="S47" s="92">
        <v>2.5857958427016785E-3</v>
      </c>
    </row>
    <row r="48" spans="1:19" s="59" customFormat="1" ht="19.5" customHeight="1" x14ac:dyDescent="0.45">
      <c r="A48" s="8" t="s">
        <v>126</v>
      </c>
      <c r="B48" s="72"/>
      <c r="C48" s="97">
        <v>0</v>
      </c>
      <c r="D48" s="85"/>
      <c r="E48" s="85">
        <v>33021847057</v>
      </c>
      <c r="F48" s="85"/>
      <c r="G48" s="97">
        <v>0</v>
      </c>
      <c r="H48" s="85"/>
      <c r="I48" s="85">
        <v>33021847057</v>
      </c>
      <c r="J48" s="92">
        <f t="shared" si="0"/>
        <v>8.0840239151720103E-3</v>
      </c>
      <c r="K48" s="85"/>
      <c r="L48" s="85">
        <v>40990600000</v>
      </c>
      <c r="M48" s="85"/>
      <c r="N48" s="85">
        <v>-64131902968</v>
      </c>
      <c r="O48" s="85"/>
      <c r="P48" s="85">
        <v>-3431498669</v>
      </c>
      <c r="Q48" s="85"/>
      <c r="R48" s="85">
        <v>-26572801637</v>
      </c>
      <c r="S48" s="92">
        <v>-8.526035478626728E-3</v>
      </c>
    </row>
    <row r="49" spans="1:19" s="59" customFormat="1" ht="19.5" customHeight="1" x14ac:dyDescent="0.45">
      <c r="A49" s="8" t="s">
        <v>229</v>
      </c>
      <c r="B49" s="72"/>
      <c r="C49" s="97">
        <v>0</v>
      </c>
      <c r="D49" s="85"/>
      <c r="E49" s="85">
        <v>0</v>
      </c>
      <c r="F49" s="85"/>
      <c r="G49" s="97">
        <v>0</v>
      </c>
      <c r="H49" s="85"/>
      <c r="I49" s="97">
        <v>0</v>
      </c>
      <c r="J49" s="92">
        <f t="shared" si="0"/>
        <v>0</v>
      </c>
      <c r="K49" s="85"/>
      <c r="L49" s="97">
        <v>0</v>
      </c>
      <c r="M49" s="85"/>
      <c r="N49" s="97">
        <v>0</v>
      </c>
      <c r="O49" s="85"/>
      <c r="P49" s="97">
        <v>0</v>
      </c>
      <c r="Q49" s="85"/>
      <c r="R49" s="97">
        <v>0</v>
      </c>
      <c r="S49" s="92">
        <v>0</v>
      </c>
    </row>
    <row r="50" spans="1:19" s="59" customFormat="1" ht="19.5" customHeight="1" x14ac:dyDescent="0.45">
      <c r="A50" s="8" t="s">
        <v>100</v>
      </c>
      <c r="B50" s="72"/>
      <c r="C50" s="97">
        <v>0</v>
      </c>
      <c r="D50" s="85"/>
      <c r="E50" s="85">
        <v>39179542884</v>
      </c>
      <c r="F50" s="85"/>
      <c r="G50" s="97">
        <v>0</v>
      </c>
      <c r="H50" s="85"/>
      <c r="I50" s="85">
        <v>39179542884</v>
      </c>
      <c r="J50" s="92">
        <f t="shared" si="0"/>
        <v>9.591479274707106E-3</v>
      </c>
      <c r="K50" s="85"/>
      <c r="L50" s="85">
        <v>64123072020</v>
      </c>
      <c r="M50" s="85"/>
      <c r="N50" s="85">
        <v>125117284959</v>
      </c>
      <c r="O50" s="85"/>
      <c r="P50" s="85">
        <v>18196609161</v>
      </c>
      <c r="Q50" s="85"/>
      <c r="R50" s="85">
        <v>207436966140</v>
      </c>
      <c r="S50" s="92">
        <v>6.6557337726320498E-2</v>
      </c>
    </row>
    <row r="51" spans="1:19" s="59" customFormat="1" ht="19.5" customHeight="1" x14ac:dyDescent="0.45">
      <c r="A51" s="8" t="s">
        <v>90</v>
      </c>
      <c r="B51" s="72"/>
      <c r="C51" s="97">
        <v>0</v>
      </c>
      <c r="D51" s="85"/>
      <c r="E51" s="85">
        <v>95712856040</v>
      </c>
      <c r="F51" s="85"/>
      <c r="G51" s="97">
        <v>0</v>
      </c>
      <c r="H51" s="85"/>
      <c r="I51" s="85">
        <v>95712856040</v>
      </c>
      <c r="J51" s="92">
        <f t="shared" si="0"/>
        <v>2.3431306428171362E-2</v>
      </c>
      <c r="K51" s="85"/>
      <c r="L51" s="85">
        <v>68218808000</v>
      </c>
      <c r="M51" s="85"/>
      <c r="N51" s="85">
        <v>-45383340580</v>
      </c>
      <c r="O51" s="85"/>
      <c r="P51" s="85">
        <v>-13160090532</v>
      </c>
      <c r="Q51" s="85"/>
      <c r="R51" s="85">
        <v>9675376888</v>
      </c>
      <c r="S51" s="92">
        <v>3.1044000456959819E-3</v>
      </c>
    </row>
    <row r="52" spans="1:19" s="59" customFormat="1" ht="19.5" customHeight="1" x14ac:dyDescent="0.45">
      <c r="A52" s="8" t="s">
        <v>230</v>
      </c>
      <c r="B52" s="72"/>
      <c r="C52" s="97">
        <v>0</v>
      </c>
      <c r="D52" s="85"/>
      <c r="E52" s="85">
        <v>0</v>
      </c>
      <c r="F52" s="85"/>
      <c r="G52" s="97">
        <v>0</v>
      </c>
      <c r="H52" s="85"/>
      <c r="I52" s="97">
        <v>0</v>
      </c>
      <c r="J52" s="92">
        <f t="shared" si="0"/>
        <v>0</v>
      </c>
      <c r="K52" s="85"/>
      <c r="L52" s="97">
        <v>0</v>
      </c>
      <c r="M52" s="85"/>
      <c r="N52" s="97">
        <v>0</v>
      </c>
      <c r="O52" s="85"/>
      <c r="P52" s="85">
        <v>-2530367353</v>
      </c>
      <c r="Q52" s="85"/>
      <c r="R52" s="85">
        <v>-2530367353</v>
      </c>
      <c r="S52" s="92">
        <v>-8.1188284624068906E-4</v>
      </c>
    </row>
    <row r="53" spans="1:19" s="59" customFormat="1" ht="19.5" customHeight="1" x14ac:dyDescent="0.45">
      <c r="A53" s="8" t="s">
        <v>231</v>
      </c>
      <c r="B53" s="72"/>
      <c r="C53" s="97">
        <v>0</v>
      </c>
      <c r="D53" s="85"/>
      <c r="E53" s="85">
        <v>0</v>
      </c>
      <c r="F53" s="85"/>
      <c r="G53" s="97">
        <v>0</v>
      </c>
      <c r="H53" s="85"/>
      <c r="I53" s="97">
        <v>0</v>
      </c>
      <c r="J53" s="92">
        <f t="shared" si="0"/>
        <v>0</v>
      </c>
      <c r="K53" s="85"/>
      <c r="L53" s="97">
        <v>0</v>
      </c>
      <c r="M53" s="85"/>
      <c r="N53" s="97">
        <v>0</v>
      </c>
      <c r="O53" s="85"/>
      <c r="P53" s="97">
        <v>0</v>
      </c>
      <c r="Q53" s="85"/>
      <c r="R53" s="97">
        <v>0</v>
      </c>
      <c r="S53" s="92">
        <v>0</v>
      </c>
    </row>
    <row r="54" spans="1:19" s="59" customFormat="1" ht="19.5" customHeight="1" x14ac:dyDescent="0.45">
      <c r="A54" s="8" t="s">
        <v>84</v>
      </c>
      <c r="B54" s="72"/>
      <c r="C54" s="97">
        <v>0</v>
      </c>
      <c r="D54" s="85"/>
      <c r="E54" s="85">
        <v>-661597894</v>
      </c>
      <c r="F54" s="85"/>
      <c r="G54" s="97">
        <v>0</v>
      </c>
      <c r="H54" s="85"/>
      <c r="I54" s="85">
        <v>-661597894</v>
      </c>
      <c r="J54" s="92">
        <f t="shared" si="0"/>
        <v>-1.6196468925834006E-4</v>
      </c>
      <c r="K54" s="85"/>
      <c r="L54" s="97">
        <v>0</v>
      </c>
      <c r="M54" s="85"/>
      <c r="N54" s="85">
        <v>-17804567633</v>
      </c>
      <c r="O54" s="85"/>
      <c r="P54" s="85">
        <v>441920708</v>
      </c>
      <c r="Q54" s="85"/>
      <c r="R54" s="85">
        <v>-17362646925</v>
      </c>
      <c r="S54" s="92">
        <v>-5.5709046305187403E-3</v>
      </c>
    </row>
    <row r="55" spans="1:19" s="59" customFormat="1" ht="19.5" customHeight="1" x14ac:dyDescent="0.45">
      <c r="A55" s="8" t="s">
        <v>118</v>
      </c>
      <c r="B55" s="72"/>
      <c r="C55" s="97">
        <v>0</v>
      </c>
      <c r="D55" s="85"/>
      <c r="E55" s="85">
        <v>6475729122</v>
      </c>
      <c r="F55" s="85"/>
      <c r="G55" s="97">
        <v>0</v>
      </c>
      <c r="H55" s="85"/>
      <c r="I55" s="85">
        <v>6475729122</v>
      </c>
      <c r="J55" s="92">
        <f t="shared" si="0"/>
        <v>1.5853125659525049E-3</v>
      </c>
      <c r="K55" s="85"/>
      <c r="L55" s="85">
        <v>15635567514</v>
      </c>
      <c r="M55" s="85"/>
      <c r="N55" s="85">
        <v>-36107447243</v>
      </c>
      <c r="O55" s="85"/>
      <c r="P55" s="85">
        <v>-8540448</v>
      </c>
      <c r="Q55" s="85"/>
      <c r="R55" s="85">
        <v>-20480420177</v>
      </c>
      <c r="S55" s="92">
        <v>-6.5712600211167826E-3</v>
      </c>
    </row>
    <row r="56" spans="1:19" s="59" customFormat="1" ht="19.5" customHeight="1" x14ac:dyDescent="0.45">
      <c r="A56" s="8" t="s">
        <v>142</v>
      </c>
      <c r="B56" s="72"/>
      <c r="C56" s="97">
        <v>0</v>
      </c>
      <c r="D56" s="85"/>
      <c r="E56" s="85">
        <v>1528140709</v>
      </c>
      <c r="F56" s="85"/>
      <c r="G56" s="97">
        <v>0</v>
      </c>
      <c r="H56" s="85"/>
      <c r="I56" s="85">
        <v>1528140709</v>
      </c>
      <c r="J56" s="92">
        <f t="shared" si="0"/>
        <v>3.7410160661152962E-4</v>
      </c>
      <c r="K56" s="85"/>
      <c r="L56" s="85">
        <v>995586300</v>
      </c>
      <c r="M56" s="85"/>
      <c r="N56" s="85">
        <v>-3257027807</v>
      </c>
      <c r="O56" s="85"/>
      <c r="P56" s="85">
        <v>-3310034</v>
      </c>
      <c r="Q56" s="85"/>
      <c r="R56" s="85">
        <v>-2264751541</v>
      </c>
      <c r="S56" s="92">
        <v>-7.2665849286867028E-4</v>
      </c>
    </row>
    <row r="57" spans="1:19" s="59" customFormat="1" ht="19.5" customHeight="1" x14ac:dyDescent="0.45">
      <c r="A57" s="8" t="s">
        <v>108</v>
      </c>
      <c r="B57" s="72"/>
      <c r="C57" s="97">
        <v>0</v>
      </c>
      <c r="D57" s="85"/>
      <c r="E57" s="85">
        <v>-14363851260</v>
      </c>
      <c r="F57" s="85"/>
      <c r="G57" s="97">
        <v>0</v>
      </c>
      <c r="H57" s="85"/>
      <c r="I57" s="85">
        <v>-14363851260</v>
      </c>
      <c r="J57" s="92">
        <f t="shared" si="0"/>
        <v>-3.5163907366955981E-3</v>
      </c>
      <c r="K57" s="85"/>
      <c r="L57" s="85">
        <v>3148030130</v>
      </c>
      <c r="M57" s="85"/>
      <c r="N57" s="85">
        <v>-53508745054</v>
      </c>
      <c r="O57" s="85"/>
      <c r="P57" s="85">
        <v>-1467075034</v>
      </c>
      <c r="Q57" s="85"/>
      <c r="R57" s="85">
        <v>-51827789958</v>
      </c>
      <c r="S57" s="92">
        <v>-1.6629243013105553E-2</v>
      </c>
    </row>
    <row r="58" spans="1:19" s="59" customFormat="1" ht="19.5" customHeight="1" x14ac:dyDescent="0.45">
      <c r="A58" s="8" t="s">
        <v>165</v>
      </c>
      <c r="B58" s="72"/>
      <c r="C58" s="97">
        <v>0</v>
      </c>
      <c r="D58" s="85"/>
      <c r="E58" s="85">
        <v>3822504164</v>
      </c>
      <c r="F58" s="85"/>
      <c r="G58" s="97">
        <v>0</v>
      </c>
      <c r="H58" s="85"/>
      <c r="I58" s="85">
        <v>3822504164</v>
      </c>
      <c r="J58" s="92">
        <f t="shared" si="0"/>
        <v>9.3578093994200497E-4</v>
      </c>
      <c r="K58" s="85"/>
      <c r="L58" s="85">
        <v>14623215775</v>
      </c>
      <c r="M58" s="85"/>
      <c r="N58" s="85">
        <v>-38498077650</v>
      </c>
      <c r="O58" s="85"/>
      <c r="P58" s="85">
        <v>108351454</v>
      </c>
      <c r="Q58" s="85"/>
      <c r="R58" s="85">
        <v>-23766510421</v>
      </c>
      <c r="S58" s="92">
        <v>-7.6256208818587601E-3</v>
      </c>
    </row>
    <row r="59" spans="1:19" s="59" customFormat="1" ht="19.5" customHeight="1" x14ac:dyDescent="0.45">
      <c r="A59" s="8" t="s">
        <v>75</v>
      </c>
      <c r="B59" s="72"/>
      <c r="C59" s="97">
        <v>0</v>
      </c>
      <c r="D59" s="85"/>
      <c r="E59" s="85">
        <v>-4389409199</v>
      </c>
      <c r="F59" s="85"/>
      <c r="G59" s="97">
        <v>0</v>
      </c>
      <c r="H59" s="85"/>
      <c r="I59" s="85">
        <v>-4389409199</v>
      </c>
      <c r="J59" s="92">
        <f t="shared" si="0"/>
        <v>-1.0745640265652574E-3</v>
      </c>
      <c r="K59" s="85"/>
      <c r="L59" s="85">
        <v>37589117920</v>
      </c>
      <c r="M59" s="85"/>
      <c r="N59" s="85">
        <v>-15830545481</v>
      </c>
      <c r="O59" s="85"/>
      <c r="P59" s="85">
        <v>-18771249164</v>
      </c>
      <c r="Q59" s="85"/>
      <c r="R59" s="85">
        <v>2987323275</v>
      </c>
      <c r="S59" s="92">
        <v>9.5849976892586658E-4</v>
      </c>
    </row>
    <row r="60" spans="1:19" s="59" customFormat="1" ht="19.5" customHeight="1" x14ac:dyDescent="0.45">
      <c r="A60" s="8" t="s">
        <v>114</v>
      </c>
      <c r="B60" s="72"/>
      <c r="C60" s="97">
        <v>0</v>
      </c>
      <c r="D60" s="85"/>
      <c r="E60" s="85">
        <v>14876746606</v>
      </c>
      <c r="F60" s="85"/>
      <c r="G60" s="97">
        <v>0</v>
      </c>
      <c r="H60" s="85"/>
      <c r="I60" s="85">
        <v>14876746606</v>
      </c>
      <c r="J60" s="92">
        <f t="shared" si="0"/>
        <v>3.6419518004328095E-3</v>
      </c>
      <c r="K60" s="85"/>
      <c r="L60" s="97">
        <v>0</v>
      </c>
      <c r="M60" s="85"/>
      <c r="N60" s="85">
        <v>4866225526</v>
      </c>
      <c r="O60" s="85"/>
      <c r="P60" s="85">
        <v>-26182228</v>
      </c>
      <c r="Q60" s="85"/>
      <c r="R60" s="85">
        <v>4840043298</v>
      </c>
      <c r="S60" s="92">
        <v>1.5529555912304766E-3</v>
      </c>
    </row>
    <row r="61" spans="1:19" s="59" customFormat="1" ht="19.5" customHeight="1" x14ac:dyDescent="0.45">
      <c r="A61" s="8" t="s">
        <v>162</v>
      </c>
      <c r="B61" s="72"/>
      <c r="C61" s="97">
        <v>0</v>
      </c>
      <c r="D61" s="85"/>
      <c r="E61" s="85">
        <v>3098869522</v>
      </c>
      <c r="F61" s="85"/>
      <c r="G61" s="97">
        <v>0</v>
      </c>
      <c r="H61" s="85"/>
      <c r="I61" s="85">
        <v>3098869522</v>
      </c>
      <c r="J61" s="92">
        <f t="shared" si="0"/>
        <v>7.5862913672284271E-4</v>
      </c>
      <c r="K61" s="85"/>
      <c r="L61" s="85">
        <v>4082436820</v>
      </c>
      <c r="M61" s="85"/>
      <c r="N61" s="85">
        <v>-3914361517</v>
      </c>
      <c r="O61" s="85"/>
      <c r="P61" s="85">
        <v>-1884718740</v>
      </c>
      <c r="Q61" s="85"/>
      <c r="R61" s="85">
        <v>-1716643437</v>
      </c>
      <c r="S61" s="92">
        <v>-5.507948709342832E-4</v>
      </c>
    </row>
    <row r="62" spans="1:19" s="59" customFormat="1" ht="19.5" customHeight="1" x14ac:dyDescent="0.45">
      <c r="A62" s="8" t="s">
        <v>98</v>
      </c>
      <c r="B62" s="72"/>
      <c r="C62" s="97">
        <v>0</v>
      </c>
      <c r="D62" s="85"/>
      <c r="E62" s="85">
        <v>140487670336</v>
      </c>
      <c r="F62" s="85"/>
      <c r="G62" s="97">
        <v>0</v>
      </c>
      <c r="H62" s="85"/>
      <c r="I62" s="85">
        <v>140487670336</v>
      </c>
      <c r="J62" s="92">
        <f t="shared" si="0"/>
        <v>3.4392554868982635E-2</v>
      </c>
      <c r="K62" s="85"/>
      <c r="L62" s="85">
        <v>103661986302</v>
      </c>
      <c r="M62" s="85"/>
      <c r="N62" s="85">
        <v>176550353565</v>
      </c>
      <c r="O62" s="85"/>
      <c r="P62" s="85">
        <v>-141594957</v>
      </c>
      <c r="Q62" s="85"/>
      <c r="R62" s="85">
        <v>280070744910</v>
      </c>
      <c r="S62" s="92">
        <v>8.9862301320278212E-2</v>
      </c>
    </row>
    <row r="63" spans="1:19" s="59" customFormat="1" ht="19.5" customHeight="1" x14ac:dyDescent="0.45">
      <c r="A63" s="8" t="s">
        <v>117</v>
      </c>
      <c r="B63" s="72"/>
      <c r="C63" s="97">
        <v>0</v>
      </c>
      <c r="D63" s="85"/>
      <c r="E63" s="85">
        <v>254379780720</v>
      </c>
      <c r="F63" s="85"/>
      <c r="G63" s="97">
        <v>0</v>
      </c>
      <c r="H63" s="85"/>
      <c r="I63" s="85">
        <v>254379780720</v>
      </c>
      <c r="J63" s="92">
        <f t="shared" si="0"/>
        <v>6.22742945701086E-2</v>
      </c>
      <c r="K63" s="85"/>
      <c r="L63" s="85">
        <v>246060000000</v>
      </c>
      <c r="M63" s="85"/>
      <c r="N63" s="85">
        <v>-23633791457</v>
      </c>
      <c r="O63" s="85"/>
      <c r="P63" s="85">
        <v>641546878</v>
      </c>
      <c r="Q63" s="85"/>
      <c r="R63" s="85">
        <v>223067755421</v>
      </c>
      <c r="S63" s="92">
        <v>7.1572565920519665E-2</v>
      </c>
    </row>
    <row r="64" spans="1:19" s="59" customFormat="1" ht="19.5" customHeight="1" x14ac:dyDescent="0.45">
      <c r="A64" s="8" t="s">
        <v>112</v>
      </c>
      <c r="B64" s="72"/>
      <c r="C64" s="97">
        <v>0</v>
      </c>
      <c r="D64" s="85"/>
      <c r="E64" s="85">
        <v>7157160000</v>
      </c>
      <c r="F64" s="85"/>
      <c r="G64" s="97">
        <v>0</v>
      </c>
      <c r="H64" s="85"/>
      <c r="I64" s="85">
        <v>7157160000</v>
      </c>
      <c r="J64" s="92">
        <f t="shared" si="0"/>
        <v>1.7521325353133926E-3</v>
      </c>
      <c r="K64" s="85"/>
      <c r="L64" s="85">
        <v>3300000000</v>
      </c>
      <c r="M64" s="85"/>
      <c r="N64" s="85">
        <v>5159119502</v>
      </c>
      <c r="O64" s="85"/>
      <c r="P64" s="85">
        <v>173958783</v>
      </c>
      <c r="Q64" s="85"/>
      <c r="R64" s="85">
        <v>8633078285</v>
      </c>
      <c r="S64" s="92">
        <v>2.7699725739563342E-3</v>
      </c>
    </row>
    <row r="65" spans="1:19" s="59" customFormat="1" ht="19.5" customHeight="1" x14ac:dyDescent="0.45">
      <c r="A65" s="8" t="s">
        <v>95</v>
      </c>
      <c r="B65" s="72"/>
      <c r="C65" s="97">
        <v>0</v>
      </c>
      <c r="D65" s="85"/>
      <c r="E65" s="85">
        <v>4588816857</v>
      </c>
      <c r="F65" s="85"/>
      <c r="G65" s="97">
        <v>0</v>
      </c>
      <c r="H65" s="85"/>
      <c r="I65" s="85">
        <v>4588816857</v>
      </c>
      <c r="J65" s="92">
        <f t="shared" si="0"/>
        <v>1.1233806864376712E-3</v>
      </c>
      <c r="K65" s="85"/>
      <c r="L65" s="85">
        <v>9769929960</v>
      </c>
      <c r="M65" s="85"/>
      <c r="N65" s="85">
        <v>-53687753988</v>
      </c>
      <c r="O65" s="85"/>
      <c r="P65" s="85">
        <v>-3063821500</v>
      </c>
      <c r="Q65" s="85"/>
      <c r="R65" s="85">
        <v>-46981645528</v>
      </c>
      <c r="S65" s="92">
        <v>-1.5074329838756728E-2</v>
      </c>
    </row>
    <row r="66" spans="1:19" s="59" customFormat="1" ht="19.5" customHeight="1" x14ac:dyDescent="0.45">
      <c r="A66" s="8" t="s">
        <v>148</v>
      </c>
      <c r="B66" s="72"/>
      <c r="C66" s="97">
        <v>0</v>
      </c>
      <c r="D66" s="85"/>
      <c r="E66" s="85">
        <v>517628714187</v>
      </c>
      <c r="F66" s="85"/>
      <c r="G66" s="97">
        <v>0</v>
      </c>
      <c r="H66" s="85"/>
      <c r="I66" s="85">
        <v>517628714187</v>
      </c>
      <c r="J66" s="92">
        <f t="shared" si="0"/>
        <v>0.12671983179633817</v>
      </c>
      <c r="K66" s="85"/>
      <c r="L66" s="85">
        <v>246259552800</v>
      </c>
      <c r="M66" s="85"/>
      <c r="N66" s="85">
        <v>-238885697096</v>
      </c>
      <c r="O66" s="85"/>
      <c r="P66" s="85">
        <v>-4885755533</v>
      </c>
      <c r="Q66" s="85"/>
      <c r="R66" s="85">
        <v>2488100171</v>
      </c>
      <c r="S66" s="92">
        <v>7.9832117900527821E-4</v>
      </c>
    </row>
    <row r="67" spans="1:19" s="59" customFormat="1" ht="19.5" customHeight="1" x14ac:dyDescent="0.45">
      <c r="A67" s="8" t="s">
        <v>232</v>
      </c>
      <c r="B67" s="72"/>
      <c r="C67" s="97">
        <v>0</v>
      </c>
      <c r="D67" s="85"/>
      <c r="E67" s="85">
        <v>0</v>
      </c>
      <c r="F67" s="85"/>
      <c r="G67" s="97">
        <v>0</v>
      </c>
      <c r="H67" s="85"/>
      <c r="I67" s="97">
        <v>0</v>
      </c>
      <c r="J67" s="92">
        <f t="shared" si="0"/>
        <v>0</v>
      </c>
      <c r="K67" s="85"/>
      <c r="L67" s="97">
        <v>0</v>
      </c>
      <c r="M67" s="85"/>
      <c r="N67" s="97">
        <v>0</v>
      </c>
      <c r="O67" s="85"/>
      <c r="P67" s="85">
        <v>12195979188</v>
      </c>
      <c r="Q67" s="85"/>
      <c r="R67" s="85">
        <v>12195979188</v>
      </c>
      <c r="S67" s="92">
        <v>3.9131497187972321E-3</v>
      </c>
    </row>
    <row r="68" spans="1:19" s="59" customFormat="1" ht="19.5" customHeight="1" x14ac:dyDescent="0.45">
      <c r="A68" s="8" t="s">
        <v>233</v>
      </c>
      <c r="B68" s="72"/>
      <c r="C68" s="97">
        <v>0</v>
      </c>
      <c r="D68" s="85"/>
      <c r="E68" s="85">
        <v>0</v>
      </c>
      <c r="F68" s="85"/>
      <c r="G68" s="97">
        <v>0</v>
      </c>
      <c r="H68" s="85"/>
      <c r="I68" s="97">
        <v>0</v>
      </c>
      <c r="J68" s="92">
        <f t="shared" si="0"/>
        <v>0</v>
      </c>
      <c r="K68" s="85"/>
      <c r="L68" s="97">
        <v>0</v>
      </c>
      <c r="M68" s="85"/>
      <c r="N68" s="97">
        <v>0</v>
      </c>
      <c r="O68" s="85"/>
      <c r="P68" s="85">
        <v>-1114</v>
      </c>
      <c r="Q68" s="85"/>
      <c r="R68" s="85">
        <v>-1114</v>
      </c>
      <c r="S68" s="92">
        <v>-3.574332753067762E-10</v>
      </c>
    </row>
    <row r="69" spans="1:19" s="59" customFormat="1" ht="19.5" customHeight="1" x14ac:dyDescent="0.45">
      <c r="A69" s="8" t="s">
        <v>147</v>
      </c>
      <c r="B69" s="72"/>
      <c r="C69" s="97">
        <v>0</v>
      </c>
      <c r="D69" s="85"/>
      <c r="E69" s="85">
        <v>112001980781</v>
      </c>
      <c r="F69" s="85"/>
      <c r="G69" s="97">
        <v>0</v>
      </c>
      <c r="H69" s="85"/>
      <c r="I69" s="85">
        <v>112001980781</v>
      </c>
      <c r="J69" s="92">
        <f t="shared" si="0"/>
        <v>2.7419020190401693E-2</v>
      </c>
      <c r="K69" s="85"/>
      <c r="L69" s="85">
        <v>200486745150</v>
      </c>
      <c r="M69" s="85"/>
      <c r="N69" s="85">
        <v>-395395451211</v>
      </c>
      <c r="O69" s="85"/>
      <c r="P69" s="97">
        <v>0</v>
      </c>
      <c r="Q69" s="85"/>
      <c r="R69" s="85">
        <v>-194908706061</v>
      </c>
      <c r="S69" s="92">
        <v>-6.253757378203674E-2</v>
      </c>
    </row>
    <row r="70" spans="1:19" s="59" customFormat="1" ht="19.5" customHeight="1" x14ac:dyDescent="0.45">
      <c r="A70" s="8" t="s">
        <v>163</v>
      </c>
      <c r="B70" s="72"/>
      <c r="C70" s="97">
        <v>0</v>
      </c>
      <c r="D70" s="85"/>
      <c r="E70" s="85">
        <v>9316353110</v>
      </c>
      <c r="F70" s="85"/>
      <c r="G70" s="97">
        <v>0</v>
      </c>
      <c r="H70" s="85"/>
      <c r="I70" s="85">
        <v>9316353110</v>
      </c>
      <c r="J70" s="92">
        <f t="shared" si="0"/>
        <v>2.2807210394205396E-3</v>
      </c>
      <c r="K70" s="85"/>
      <c r="L70" s="85">
        <v>4117388100</v>
      </c>
      <c r="M70" s="85"/>
      <c r="N70" s="85">
        <v>-3496818338</v>
      </c>
      <c r="O70" s="85"/>
      <c r="P70" s="97">
        <v>0</v>
      </c>
      <c r="Q70" s="85"/>
      <c r="R70" s="85">
        <v>620569762</v>
      </c>
      <c r="S70" s="92">
        <v>1.9911335959426086E-4</v>
      </c>
    </row>
    <row r="71" spans="1:19" s="59" customFormat="1" ht="19.5" customHeight="1" x14ac:dyDescent="0.45">
      <c r="A71" s="8" t="s">
        <v>155</v>
      </c>
      <c r="B71" s="72"/>
      <c r="C71" s="97">
        <v>0</v>
      </c>
      <c r="D71" s="85"/>
      <c r="E71" s="85">
        <v>16004205000</v>
      </c>
      <c r="F71" s="85"/>
      <c r="G71" s="97">
        <v>0</v>
      </c>
      <c r="H71" s="85"/>
      <c r="I71" s="85">
        <v>16004205000</v>
      </c>
      <c r="J71" s="92">
        <f t="shared" si="0"/>
        <v>3.9179630303535582E-3</v>
      </c>
      <c r="K71" s="85"/>
      <c r="L71" s="85">
        <v>11398800000</v>
      </c>
      <c r="M71" s="85"/>
      <c r="N71" s="85">
        <v>-51533540100</v>
      </c>
      <c r="O71" s="85"/>
      <c r="P71" s="97">
        <v>0</v>
      </c>
      <c r="Q71" s="85"/>
      <c r="R71" s="85">
        <v>-40134740100</v>
      </c>
      <c r="S71" s="92">
        <v>-1.2877461048051356E-2</v>
      </c>
    </row>
    <row r="72" spans="1:19" s="59" customFormat="1" ht="19.5" customHeight="1" x14ac:dyDescent="0.45">
      <c r="A72" s="8" t="s">
        <v>121</v>
      </c>
      <c r="B72" s="72"/>
      <c r="C72" s="97">
        <v>0</v>
      </c>
      <c r="D72" s="85"/>
      <c r="E72" s="85">
        <v>11788303839</v>
      </c>
      <c r="F72" s="85"/>
      <c r="G72" s="97">
        <v>0</v>
      </c>
      <c r="H72" s="85"/>
      <c r="I72" s="85">
        <v>11788303839</v>
      </c>
      <c r="J72" s="92">
        <f t="shared" si="0"/>
        <v>2.8858752204046953E-3</v>
      </c>
      <c r="K72" s="85"/>
      <c r="L72" s="85">
        <v>3487901200</v>
      </c>
      <c r="M72" s="85"/>
      <c r="N72" s="85">
        <v>3449812447</v>
      </c>
      <c r="O72" s="85"/>
      <c r="P72" s="97">
        <v>0</v>
      </c>
      <c r="Q72" s="85"/>
      <c r="R72" s="85">
        <v>6937713647</v>
      </c>
      <c r="S72" s="92">
        <v>2.2260051274575667E-3</v>
      </c>
    </row>
    <row r="73" spans="1:19" s="59" customFormat="1" ht="19.5" customHeight="1" x14ac:dyDescent="0.45">
      <c r="A73" s="8" t="s">
        <v>80</v>
      </c>
      <c r="B73" s="72"/>
      <c r="C73" s="97">
        <v>0</v>
      </c>
      <c r="D73" s="85"/>
      <c r="E73" s="85">
        <v>31381244992</v>
      </c>
      <c r="F73" s="85"/>
      <c r="G73" s="97">
        <v>0</v>
      </c>
      <c r="H73" s="85"/>
      <c r="I73" s="85">
        <v>31381244992</v>
      </c>
      <c r="J73" s="92">
        <f t="shared" si="0"/>
        <v>7.682390829480361E-3</v>
      </c>
      <c r="K73" s="85"/>
      <c r="L73" s="85">
        <v>4406959104</v>
      </c>
      <c r="M73" s="85"/>
      <c r="N73" s="85">
        <v>25258281733</v>
      </c>
      <c r="O73" s="85"/>
      <c r="P73" s="97">
        <v>0</v>
      </c>
      <c r="Q73" s="85"/>
      <c r="R73" s="85">
        <v>29665240837</v>
      </c>
      <c r="S73" s="92">
        <v>9.5182622936564112E-3</v>
      </c>
    </row>
    <row r="74" spans="1:19" s="59" customFormat="1" ht="19.5" customHeight="1" x14ac:dyDescent="0.45">
      <c r="A74" s="8" t="s">
        <v>119</v>
      </c>
      <c r="B74" s="72"/>
      <c r="C74" s="97">
        <v>0</v>
      </c>
      <c r="D74" s="85"/>
      <c r="E74" s="85">
        <v>102451144970</v>
      </c>
      <c r="F74" s="85"/>
      <c r="G74" s="97">
        <v>0</v>
      </c>
      <c r="H74" s="85"/>
      <c r="I74" s="85">
        <v>102451144970</v>
      </c>
      <c r="J74" s="92">
        <f t="shared" si="0"/>
        <v>2.5080895827681096E-2</v>
      </c>
      <c r="K74" s="85"/>
      <c r="L74" s="85">
        <v>30240011000</v>
      </c>
      <c r="M74" s="85"/>
      <c r="N74" s="85">
        <v>70486266652</v>
      </c>
      <c r="O74" s="85"/>
      <c r="P74" s="97">
        <v>0</v>
      </c>
      <c r="Q74" s="85"/>
      <c r="R74" s="85">
        <v>100726277652</v>
      </c>
      <c r="S74" s="92">
        <v>3.2318602630712831E-2</v>
      </c>
    </row>
    <row r="75" spans="1:19" s="59" customFormat="1" ht="19.5" customHeight="1" x14ac:dyDescent="0.45">
      <c r="A75" s="8" t="s">
        <v>109</v>
      </c>
      <c r="B75" s="72"/>
      <c r="C75" s="97">
        <v>0</v>
      </c>
      <c r="D75" s="85"/>
      <c r="E75" s="85">
        <v>-27603292892</v>
      </c>
      <c r="F75" s="85"/>
      <c r="G75" s="97">
        <v>0</v>
      </c>
      <c r="H75" s="85"/>
      <c r="I75" s="85">
        <v>-27603292892</v>
      </c>
      <c r="J75" s="92">
        <f t="shared" si="0"/>
        <v>-6.757516606846585E-3</v>
      </c>
      <c r="K75" s="85"/>
      <c r="L75" s="85">
        <v>33529641142</v>
      </c>
      <c r="M75" s="85"/>
      <c r="N75" s="85">
        <v>-144663680725</v>
      </c>
      <c r="O75" s="85"/>
      <c r="P75" s="97">
        <v>0</v>
      </c>
      <c r="Q75" s="85"/>
      <c r="R75" s="85">
        <v>-111134039583</v>
      </c>
      <c r="S75" s="92">
        <v>-3.5657992608819217E-2</v>
      </c>
    </row>
    <row r="76" spans="1:19" s="59" customFormat="1" ht="19.5" customHeight="1" x14ac:dyDescent="0.45">
      <c r="A76" s="8" t="s">
        <v>164</v>
      </c>
      <c r="B76" s="72"/>
      <c r="C76" s="97">
        <v>0</v>
      </c>
      <c r="D76" s="85"/>
      <c r="E76" s="85">
        <v>708402635</v>
      </c>
      <c r="F76" s="85"/>
      <c r="G76" s="97">
        <v>0</v>
      </c>
      <c r="H76" s="85"/>
      <c r="I76" s="85">
        <v>708402635</v>
      </c>
      <c r="J76" s="92">
        <f t="shared" ref="J76:J116" si="1">+I76/$I$116</f>
        <v>1.734228807076044E-4</v>
      </c>
      <c r="K76" s="85"/>
      <c r="L76" s="85">
        <v>2535230447</v>
      </c>
      <c r="M76" s="85"/>
      <c r="N76" s="85">
        <v>-21566924664</v>
      </c>
      <c r="O76" s="85"/>
      <c r="P76" s="97">
        <v>0</v>
      </c>
      <c r="Q76" s="85"/>
      <c r="R76" s="85">
        <v>-19031694217</v>
      </c>
      <c r="S76" s="92">
        <v>-6.1064280059419584E-3</v>
      </c>
    </row>
    <row r="77" spans="1:19" s="59" customFormat="1" ht="19.5" customHeight="1" x14ac:dyDescent="0.45">
      <c r="A77" s="8" t="s">
        <v>145</v>
      </c>
      <c r="B77" s="72"/>
      <c r="C77" s="97">
        <v>0</v>
      </c>
      <c r="D77" s="85"/>
      <c r="E77" s="85">
        <v>3595798981</v>
      </c>
      <c r="F77" s="85"/>
      <c r="G77" s="97">
        <v>0</v>
      </c>
      <c r="H77" s="85"/>
      <c r="I77" s="85">
        <v>3595798981</v>
      </c>
      <c r="J77" s="92">
        <f t="shared" si="1"/>
        <v>8.802816179960827E-4</v>
      </c>
      <c r="K77" s="85"/>
      <c r="L77" s="85">
        <v>4336961980</v>
      </c>
      <c r="M77" s="85"/>
      <c r="N77" s="85">
        <v>-30148859880</v>
      </c>
      <c r="O77" s="85"/>
      <c r="P77" s="97">
        <v>0</v>
      </c>
      <c r="Q77" s="85"/>
      <c r="R77" s="85">
        <v>-25811897900</v>
      </c>
      <c r="S77" s="92">
        <v>-8.2818951600368926E-3</v>
      </c>
    </row>
    <row r="78" spans="1:19" s="59" customFormat="1" ht="19.5" customHeight="1" x14ac:dyDescent="0.45">
      <c r="A78" s="8" t="s">
        <v>130</v>
      </c>
      <c r="B78" s="72"/>
      <c r="C78" s="97">
        <v>0</v>
      </c>
      <c r="D78" s="85"/>
      <c r="E78" s="85">
        <v>32644897630</v>
      </c>
      <c r="F78" s="85"/>
      <c r="G78" s="97">
        <v>0</v>
      </c>
      <c r="H78" s="85"/>
      <c r="I78" s="85">
        <v>32644897630</v>
      </c>
      <c r="J78" s="92">
        <f t="shared" si="1"/>
        <v>7.9917435476499141E-3</v>
      </c>
      <c r="K78" s="85"/>
      <c r="L78" s="85">
        <v>22510250800</v>
      </c>
      <c r="M78" s="85"/>
      <c r="N78" s="85">
        <v>36874940703</v>
      </c>
      <c r="O78" s="85"/>
      <c r="P78" s="97">
        <v>0</v>
      </c>
      <c r="Q78" s="85"/>
      <c r="R78" s="85">
        <v>59385191503</v>
      </c>
      <c r="S78" s="92">
        <v>1.9054078549046165E-2</v>
      </c>
    </row>
    <row r="79" spans="1:19" s="59" customFormat="1" ht="19.5" customHeight="1" x14ac:dyDescent="0.45">
      <c r="A79" s="8" t="s">
        <v>157</v>
      </c>
      <c r="B79" s="72"/>
      <c r="C79" s="97">
        <v>0</v>
      </c>
      <c r="D79" s="85"/>
      <c r="E79" s="85">
        <v>8042916747</v>
      </c>
      <c r="F79" s="85"/>
      <c r="G79" s="97">
        <v>0</v>
      </c>
      <c r="H79" s="85"/>
      <c r="I79" s="85">
        <v>8042916747</v>
      </c>
      <c r="J79" s="92">
        <f t="shared" si="1"/>
        <v>1.9689731836700108E-3</v>
      </c>
      <c r="K79" s="85"/>
      <c r="L79" s="85">
        <v>67061767420</v>
      </c>
      <c r="M79" s="85"/>
      <c r="N79" s="85">
        <v>-130449483986</v>
      </c>
      <c r="O79" s="85"/>
      <c r="P79" s="97">
        <v>0</v>
      </c>
      <c r="Q79" s="85"/>
      <c r="R79" s="85">
        <v>-63387716566</v>
      </c>
      <c r="S79" s="92">
        <v>-2.0338311621546659E-2</v>
      </c>
    </row>
    <row r="80" spans="1:19" s="59" customFormat="1" ht="19.5" customHeight="1" x14ac:dyDescent="0.45">
      <c r="A80" s="8" t="s">
        <v>97</v>
      </c>
      <c r="B80" s="72"/>
      <c r="C80" s="97">
        <v>0</v>
      </c>
      <c r="D80" s="85"/>
      <c r="E80" s="85">
        <v>13882371656</v>
      </c>
      <c r="F80" s="85"/>
      <c r="G80" s="97">
        <v>0</v>
      </c>
      <c r="H80" s="85"/>
      <c r="I80" s="85">
        <v>13882371656</v>
      </c>
      <c r="J80" s="92">
        <f t="shared" si="1"/>
        <v>3.3985205089434997E-3</v>
      </c>
      <c r="K80" s="85"/>
      <c r="L80" s="85">
        <v>23729622200</v>
      </c>
      <c r="M80" s="85"/>
      <c r="N80" s="85">
        <v>37354793927</v>
      </c>
      <c r="O80" s="85"/>
      <c r="P80" s="97">
        <v>0</v>
      </c>
      <c r="Q80" s="85"/>
      <c r="R80" s="85">
        <v>61084416127</v>
      </c>
      <c r="S80" s="92">
        <v>1.9599284494143332E-2</v>
      </c>
    </row>
    <row r="81" spans="1:19" s="59" customFormat="1" ht="19.5" customHeight="1" x14ac:dyDescent="0.45">
      <c r="A81" s="8" t="s">
        <v>138</v>
      </c>
      <c r="B81" s="72"/>
      <c r="C81" s="97">
        <v>0</v>
      </c>
      <c r="D81" s="85"/>
      <c r="E81" s="85">
        <v>9541557567</v>
      </c>
      <c r="F81" s="85"/>
      <c r="G81" s="97">
        <v>0</v>
      </c>
      <c r="H81" s="85"/>
      <c r="I81" s="85">
        <v>9541557567</v>
      </c>
      <c r="J81" s="92">
        <f t="shared" si="1"/>
        <v>2.3358529711095454E-3</v>
      </c>
      <c r="K81" s="85"/>
      <c r="L81" s="85">
        <v>10575944911</v>
      </c>
      <c r="M81" s="85"/>
      <c r="N81" s="85">
        <v>-48332001878</v>
      </c>
      <c r="O81" s="85"/>
      <c r="P81" s="97">
        <v>0</v>
      </c>
      <c r="Q81" s="85"/>
      <c r="R81" s="85">
        <v>-37756056967</v>
      </c>
      <c r="S81" s="92">
        <v>-1.211424695187077E-2</v>
      </c>
    </row>
    <row r="82" spans="1:19" s="59" customFormat="1" ht="19.5" customHeight="1" x14ac:dyDescent="0.45">
      <c r="A82" s="8" t="s">
        <v>77</v>
      </c>
      <c r="B82" s="72"/>
      <c r="C82" s="97">
        <v>0</v>
      </c>
      <c r="D82" s="85"/>
      <c r="E82" s="85">
        <v>8844657274</v>
      </c>
      <c r="F82" s="85"/>
      <c r="G82" s="97">
        <v>0</v>
      </c>
      <c r="H82" s="85"/>
      <c r="I82" s="85">
        <v>8844657274</v>
      </c>
      <c r="J82" s="92">
        <f t="shared" si="1"/>
        <v>2.1652459597761766E-3</v>
      </c>
      <c r="K82" s="85"/>
      <c r="L82" s="85">
        <v>9321293124</v>
      </c>
      <c r="M82" s="85"/>
      <c r="N82" s="85">
        <v>6177220953</v>
      </c>
      <c r="O82" s="85"/>
      <c r="P82" s="97">
        <v>0</v>
      </c>
      <c r="Q82" s="85"/>
      <c r="R82" s="85">
        <v>15498514077</v>
      </c>
      <c r="S82" s="92">
        <v>4.9727869379984626E-3</v>
      </c>
    </row>
    <row r="83" spans="1:19" s="59" customFormat="1" ht="19.5" customHeight="1" x14ac:dyDescent="0.45">
      <c r="A83" s="8" t="s">
        <v>94</v>
      </c>
      <c r="B83" s="72"/>
      <c r="C83" s="97">
        <v>0</v>
      </c>
      <c r="D83" s="85"/>
      <c r="E83" s="85">
        <v>20572513865</v>
      </c>
      <c r="F83" s="85"/>
      <c r="G83" s="97">
        <v>0</v>
      </c>
      <c r="H83" s="85"/>
      <c r="I83" s="85">
        <v>20572513865</v>
      </c>
      <c r="J83" s="92">
        <f t="shared" si="1"/>
        <v>5.0363231890934914E-3</v>
      </c>
      <c r="K83" s="85"/>
      <c r="L83" s="85">
        <v>4199118000</v>
      </c>
      <c r="M83" s="85"/>
      <c r="N83" s="85">
        <v>2583987249</v>
      </c>
      <c r="O83" s="85"/>
      <c r="P83" s="97">
        <v>0</v>
      </c>
      <c r="Q83" s="85"/>
      <c r="R83" s="85">
        <v>6783105249</v>
      </c>
      <c r="S83" s="92">
        <v>2.1763981381513965E-3</v>
      </c>
    </row>
    <row r="84" spans="1:19" s="59" customFormat="1" ht="19.5" customHeight="1" x14ac:dyDescent="0.45">
      <c r="A84" s="8" t="s">
        <v>135</v>
      </c>
      <c r="B84" s="72"/>
      <c r="C84" s="97">
        <v>0</v>
      </c>
      <c r="D84" s="85"/>
      <c r="E84" s="85">
        <v>21994339599</v>
      </c>
      <c r="F84" s="85"/>
      <c r="G84" s="97">
        <v>0</v>
      </c>
      <c r="H84" s="85"/>
      <c r="I84" s="85">
        <v>21994339599</v>
      </c>
      <c r="J84" s="92">
        <f t="shared" si="1"/>
        <v>5.3843980020203009E-3</v>
      </c>
      <c r="K84" s="85"/>
      <c r="L84" s="85">
        <v>32026027545</v>
      </c>
      <c r="M84" s="85"/>
      <c r="N84" s="85">
        <v>-3944364715</v>
      </c>
      <c r="O84" s="85"/>
      <c r="P84" s="97">
        <v>0</v>
      </c>
      <c r="Q84" s="85"/>
      <c r="R84" s="85">
        <v>28081662830</v>
      </c>
      <c r="S84" s="92">
        <v>9.0101622274573207E-3</v>
      </c>
    </row>
    <row r="85" spans="1:19" s="59" customFormat="1" ht="19.5" customHeight="1" x14ac:dyDescent="0.45">
      <c r="A85" s="8" t="s">
        <v>161</v>
      </c>
      <c r="B85" s="72"/>
      <c r="C85" s="97">
        <v>0</v>
      </c>
      <c r="D85" s="85"/>
      <c r="E85" s="85">
        <v>38376955841</v>
      </c>
      <c r="F85" s="85"/>
      <c r="G85" s="97">
        <v>0</v>
      </c>
      <c r="H85" s="85"/>
      <c r="I85" s="85">
        <v>38376955841</v>
      </c>
      <c r="J85" s="92">
        <f t="shared" si="1"/>
        <v>9.3949992644151367E-3</v>
      </c>
      <c r="K85" s="85"/>
      <c r="L85" s="85">
        <v>33153681600</v>
      </c>
      <c r="M85" s="85"/>
      <c r="N85" s="85">
        <v>14263843927</v>
      </c>
      <c r="O85" s="85"/>
      <c r="P85" s="97">
        <v>0</v>
      </c>
      <c r="Q85" s="85"/>
      <c r="R85" s="85">
        <v>47417525527</v>
      </c>
      <c r="S85" s="92">
        <v>1.5214184430932028E-2</v>
      </c>
    </row>
    <row r="86" spans="1:19" s="59" customFormat="1" ht="19.5" customHeight="1" x14ac:dyDescent="0.45">
      <c r="A86" s="8" t="s">
        <v>111</v>
      </c>
      <c r="B86" s="72"/>
      <c r="C86" s="97">
        <v>0</v>
      </c>
      <c r="D86" s="85"/>
      <c r="E86" s="85">
        <v>44106417393</v>
      </c>
      <c r="F86" s="85"/>
      <c r="G86" s="97">
        <v>0</v>
      </c>
      <c r="H86" s="85"/>
      <c r="I86" s="85">
        <v>44106417393</v>
      </c>
      <c r="J86" s="92">
        <f t="shared" si="1"/>
        <v>1.0797619297373232E-2</v>
      </c>
      <c r="K86" s="85"/>
      <c r="L86" s="85">
        <v>47942555847</v>
      </c>
      <c r="M86" s="85"/>
      <c r="N86" s="85">
        <v>62394444117</v>
      </c>
      <c r="O86" s="85"/>
      <c r="P86" s="97">
        <v>0</v>
      </c>
      <c r="Q86" s="85"/>
      <c r="R86" s="85">
        <v>110336999964</v>
      </c>
      <c r="S86" s="92">
        <v>3.5402257885687766E-2</v>
      </c>
    </row>
    <row r="87" spans="1:19" s="59" customFormat="1" ht="19.5" customHeight="1" x14ac:dyDescent="0.45">
      <c r="A87" s="8" t="s">
        <v>137</v>
      </c>
      <c r="B87" s="72"/>
      <c r="C87" s="97">
        <v>0</v>
      </c>
      <c r="D87" s="85"/>
      <c r="E87" s="85">
        <v>-2665859109</v>
      </c>
      <c r="F87" s="85"/>
      <c r="G87" s="97">
        <v>0</v>
      </c>
      <c r="H87" s="85"/>
      <c r="I87" s="85">
        <v>-2665859109</v>
      </c>
      <c r="J87" s="92">
        <f t="shared" si="1"/>
        <v>-6.5262457167933536E-4</v>
      </c>
      <c r="K87" s="85"/>
      <c r="L87" s="85">
        <v>405102060</v>
      </c>
      <c r="M87" s="85"/>
      <c r="N87" s="85">
        <v>-12201488469</v>
      </c>
      <c r="O87" s="85"/>
      <c r="P87" s="97">
        <v>0</v>
      </c>
      <c r="Q87" s="85"/>
      <c r="R87" s="85">
        <v>-11796386409</v>
      </c>
      <c r="S87" s="92">
        <v>-3.7849380888269391E-3</v>
      </c>
    </row>
    <row r="88" spans="1:19" s="59" customFormat="1" ht="19.5" customHeight="1" x14ac:dyDescent="0.45">
      <c r="A88" s="8" t="s">
        <v>144</v>
      </c>
      <c r="B88" s="72"/>
      <c r="C88" s="97">
        <v>0</v>
      </c>
      <c r="D88" s="85"/>
      <c r="E88" s="85">
        <v>1077951050</v>
      </c>
      <c r="F88" s="85"/>
      <c r="G88" s="97">
        <v>0</v>
      </c>
      <c r="H88" s="85"/>
      <c r="I88" s="85">
        <v>1077951050</v>
      </c>
      <c r="J88" s="92">
        <f t="shared" si="1"/>
        <v>2.6389141868845092E-4</v>
      </c>
      <c r="K88" s="85"/>
      <c r="L88" s="85">
        <v>2569423038</v>
      </c>
      <c r="M88" s="85"/>
      <c r="N88" s="85">
        <v>-5731961935</v>
      </c>
      <c r="O88" s="85"/>
      <c r="P88" s="97">
        <v>0</v>
      </c>
      <c r="Q88" s="85"/>
      <c r="R88" s="85">
        <v>-3162538897</v>
      </c>
      <c r="S88" s="92">
        <v>-1.0147187039854482E-3</v>
      </c>
    </row>
    <row r="89" spans="1:19" s="59" customFormat="1" ht="19.5" customHeight="1" x14ac:dyDescent="0.45">
      <c r="A89" s="8" t="s">
        <v>154</v>
      </c>
      <c r="B89" s="72"/>
      <c r="C89" s="97">
        <v>0</v>
      </c>
      <c r="D89" s="85"/>
      <c r="E89" s="85">
        <v>306097243768</v>
      </c>
      <c r="F89" s="85"/>
      <c r="G89" s="97">
        <v>0</v>
      </c>
      <c r="H89" s="85"/>
      <c r="I89" s="85">
        <v>306097243768</v>
      </c>
      <c r="J89" s="92">
        <f t="shared" si="1"/>
        <v>7.4935161401403258E-2</v>
      </c>
      <c r="K89" s="85"/>
      <c r="L89" s="85">
        <v>259610963277</v>
      </c>
      <c r="M89" s="85"/>
      <c r="N89" s="85">
        <v>87027647738</v>
      </c>
      <c r="O89" s="85"/>
      <c r="P89" s="97">
        <v>0</v>
      </c>
      <c r="Q89" s="85"/>
      <c r="R89" s="85">
        <v>346638611015</v>
      </c>
      <c r="S89" s="92">
        <v>0.11122098212107989</v>
      </c>
    </row>
    <row r="90" spans="1:19" s="59" customFormat="1" ht="19.5" customHeight="1" x14ac:dyDescent="0.45">
      <c r="A90" s="8" t="s">
        <v>82</v>
      </c>
      <c r="B90" s="72"/>
      <c r="C90" s="97">
        <v>0</v>
      </c>
      <c r="D90" s="85"/>
      <c r="E90" s="85">
        <v>2617923531</v>
      </c>
      <c r="F90" s="85"/>
      <c r="G90" s="97">
        <v>0</v>
      </c>
      <c r="H90" s="85"/>
      <c r="I90" s="85">
        <v>2617923531</v>
      </c>
      <c r="J90" s="92">
        <f t="shared" si="1"/>
        <v>6.4088954188918767E-4</v>
      </c>
      <c r="K90" s="85"/>
      <c r="L90" s="85">
        <v>9337500000</v>
      </c>
      <c r="M90" s="85"/>
      <c r="N90" s="85">
        <v>-13780173781</v>
      </c>
      <c r="O90" s="85"/>
      <c r="P90" s="97">
        <v>0</v>
      </c>
      <c r="Q90" s="85"/>
      <c r="R90" s="85">
        <v>-4442673781</v>
      </c>
      <c r="S90" s="92">
        <v>-1.4254573075963819E-3</v>
      </c>
    </row>
    <row r="91" spans="1:19" s="59" customFormat="1" ht="19.5" customHeight="1" x14ac:dyDescent="0.45">
      <c r="A91" s="8" t="s">
        <v>88</v>
      </c>
      <c r="B91" s="72"/>
      <c r="C91" s="97">
        <v>0</v>
      </c>
      <c r="D91" s="85"/>
      <c r="E91" s="85">
        <v>10929118412</v>
      </c>
      <c r="F91" s="85"/>
      <c r="G91" s="97">
        <v>0</v>
      </c>
      <c r="H91" s="85"/>
      <c r="I91" s="85">
        <v>10929118412</v>
      </c>
      <c r="J91" s="92">
        <f t="shared" si="1"/>
        <v>2.6755394530732636E-3</v>
      </c>
      <c r="K91" s="85"/>
      <c r="L91" s="85">
        <v>9528597780</v>
      </c>
      <c r="M91" s="85"/>
      <c r="N91" s="85">
        <v>-25391985108</v>
      </c>
      <c r="O91" s="85"/>
      <c r="P91" s="97">
        <v>0</v>
      </c>
      <c r="Q91" s="85"/>
      <c r="R91" s="85">
        <v>-15863387328</v>
      </c>
      <c r="S91" s="92">
        <v>-5.0898586087136889E-3</v>
      </c>
    </row>
    <row r="92" spans="1:19" s="59" customFormat="1" ht="19.5" customHeight="1" x14ac:dyDescent="0.45">
      <c r="A92" s="8" t="s">
        <v>133</v>
      </c>
      <c r="B92" s="72"/>
      <c r="C92" s="97">
        <v>0</v>
      </c>
      <c r="D92" s="85"/>
      <c r="E92" s="85">
        <v>28781431636</v>
      </c>
      <c r="F92" s="85"/>
      <c r="G92" s="97">
        <v>0</v>
      </c>
      <c r="H92" s="85"/>
      <c r="I92" s="85">
        <v>28781431636</v>
      </c>
      <c r="J92" s="92">
        <f t="shared" si="1"/>
        <v>7.0459348096638562E-3</v>
      </c>
      <c r="K92" s="85"/>
      <c r="L92" s="85">
        <v>7991338500</v>
      </c>
      <c r="M92" s="85"/>
      <c r="N92" s="85">
        <v>3246593165</v>
      </c>
      <c r="O92" s="85"/>
      <c r="P92" s="97">
        <v>0</v>
      </c>
      <c r="Q92" s="85"/>
      <c r="R92" s="85">
        <v>11237931665</v>
      </c>
      <c r="S92" s="92">
        <v>3.6057546882358018E-3</v>
      </c>
    </row>
    <row r="93" spans="1:19" s="59" customFormat="1" ht="19.5" customHeight="1" x14ac:dyDescent="0.45">
      <c r="A93" s="8" t="s">
        <v>99</v>
      </c>
      <c r="B93" s="72"/>
      <c r="C93" s="97">
        <v>0</v>
      </c>
      <c r="D93" s="85"/>
      <c r="E93" s="85">
        <v>17702390218</v>
      </c>
      <c r="F93" s="85"/>
      <c r="G93" s="97">
        <v>0</v>
      </c>
      <c r="H93" s="85"/>
      <c r="I93" s="85">
        <v>17702390218</v>
      </c>
      <c r="J93" s="92">
        <f t="shared" si="1"/>
        <v>4.3336929527593819E-3</v>
      </c>
      <c r="K93" s="85"/>
      <c r="L93" s="85">
        <v>49242785708</v>
      </c>
      <c r="M93" s="85"/>
      <c r="N93" s="85">
        <v>-12069811512</v>
      </c>
      <c r="O93" s="85"/>
      <c r="P93" s="97">
        <v>0</v>
      </c>
      <c r="Q93" s="85"/>
      <c r="R93" s="85">
        <v>37172974196</v>
      </c>
      <c r="S93" s="92">
        <v>1.192716150787303E-2</v>
      </c>
    </row>
    <row r="94" spans="1:19" s="59" customFormat="1" ht="19.5" customHeight="1" x14ac:dyDescent="0.45">
      <c r="A94" s="8" t="s">
        <v>115</v>
      </c>
      <c r="B94" s="72"/>
      <c r="C94" s="97">
        <v>0</v>
      </c>
      <c r="D94" s="85"/>
      <c r="E94" s="85">
        <v>2124813367</v>
      </c>
      <c r="F94" s="85"/>
      <c r="G94" s="97">
        <v>0</v>
      </c>
      <c r="H94" s="85"/>
      <c r="I94" s="85">
        <v>2124813367</v>
      </c>
      <c r="J94" s="92">
        <f t="shared" si="1"/>
        <v>5.201720559257437E-4</v>
      </c>
      <c r="K94" s="85"/>
      <c r="L94" s="85">
        <v>7347765150</v>
      </c>
      <c r="M94" s="85"/>
      <c r="N94" s="85">
        <v>-18857718626</v>
      </c>
      <c r="O94" s="85"/>
      <c r="P94" s="97">
        <v>0</v>
      </c>
      <c r="Q94" s="85"/>
      <c r="R94" s="85">
        <v>-11509953476</v>
      </c>
      <c r="S94" s="92">
        <v>-3.6930344430478402E-3</v>
      </c>
    </row>
    <row r="95" spans="1:19" s="59" customFormat="1" ht="19.5" customHeight="1" x14ac:dyDescent="0.45">
      <c r="A95" s="8" t="s">
        <v>113</v>
      </c>
      <c r="B95" s="72"/>
      <c r="C95" s="97">
        <v>0</v>
      </c>
      <c r="D95" s="85"/>
      <c r="E95" s="85">
        <v>-6261960767</v>
      </c>
      <c r="F95" s="85"/>
      <c r="G95" s="97">
        <v>0</v>
      </c>
      <c r="H95" s="85"/>
      <c r="I95" s="85">
        <v>-6261960767</v>
      </c>
      <c r="J95" s="92">
        <f t="shared" si="1"/>
        <v>-1.5329802875325837E-3</v>
      </c>
      <c r="K95" s="85"/>
      <c r="L95" s="85">
        <v>12484198886</v>
      </c>
      <c r="M95" s="85"/>
      <c r="N95" s="85">
        <v>-55668256730</v>
      </c>
      <c r="O95" s="85"/>
      <c r="P95" s="97">
        <v>0</v>
      </c>
      <c r="Q95" s="85"/>
      <c r="R95" s="85">
        <v>-43184057844</v>
      </c>
      <c r="S95" s="92">
        <v>-1.3855852097143807E-2</v>
      </c>
    </row>
    <row r="96" spans="1:19" s="59" customFormat="1" ht="19.5" customHeight="1" x14ac:dyDescent="0.45">
      <c r="A96" s="8" t="s">
        <v>141</v>
      </c>
      <c r="B96" s="72"/>
      <c r="C96" s="97">
        <v>0</v>
      </c>
      <c r="D96" s="85"/>
      <c r="E96" s="85">
        <v>1797996077</v>
      </c>
      <c r="F96" s="85"/>
      <c r="G96" s="97">
        <v>0</v>
      </c>
      <c r="H96" s="85"/>
      <c r="I96" s="85">
        <v>1797996077</v>
      </c>
      <c r="J96" s="92">
        <f t="shared" si="1"/>
        <v>4.401644541798065E-4</v>
      </c>
      <c r="K96" s="85"/>
      <c r="L96" s="85">
        <v>748451664</v>
      </c>
      <c r="M96" s="85"/>
      <c r="N96" s="85">
        <v>-59829869450</v>
      </c>
      <c r="O96" s="85"/>
      <c r="P96" s="97">
        <v>0</v>
      </c>
      <c r="Q96" s="85"/>
      <c r="R96" s="85">
        <v>-59081417786</v>
      </c>
      <c r="S96" s="92">
        <v>-1.8956611013481152E-2</v>
      </c>
    </row>
    <row r="97" spans="1:19" s="59" customFormat="1" ht="19.5" customHeight="1" x14ac:dyDescent="0.45">
      <c r="A97" s="8" t="s">
        <v>79</v>
      </c>
      <c r="B97" s="72"/>
      <c r="C97" s="97">
        <v>0</v>
      </c>
      <c r="D97" s="85"/>
      <c r="E97" s="85">
        <v>42973016386</v>
      </c>
      <c r="F97" s="85"/>
      <c r="G97" s="97">
        <v>0</v>
      </c>
      <c r="H97" s="85"/>
      <c r="I97" s="85">
        <v>42973016386</v>
      </c>
      <c r="J97" s="92">
        <f t="shared" si="1"/>
        <v>1.0520153266165091E-2</v>
      </c>
      <c r="K97" s="85"/>
      <c r="L97" s="85">
        <v>9889269740</v>
      </c>
      <c r="M97" s="85"/>
      <c r="N97" s="85">
        <v>57578224570</v>
      </c>
      <c r="O97" s="85"/>
      <c r="P97" s="97">
        <v>0</v>
      </c>
      <c r="Q97" s="85"/>
      <c r="R97" s="85">
        <v>67467494310</v>
      </c>
      <c r="S97" s="92">
        <v>2.1647331658855105E-2</v>
      </c>
    </row>
    <row r="98" spans="1:19" s="59" customFormat="1" ht="19.5" customHeight="1" x14ac:dyDescent="0.45">
      <c r="A98" s="8" t="s">
        <v>150</v>
      </c>
      <c r="B98" s="72"/>
      <c r="C98" s="97">
        <v>0</v>
      </c>
      <c r="D98" s="85"/>
      <c r="E98" s="85">
        <v>86512966175</v>
      </c>
      <c r="F98" s="85"/>
      <c r="G98" s="97">
        <v>0</v>
      </c>
      <c r="H98" s="85"/>
      <c r="I98" s="85">
        <v>86512966175</v>
      </c>
      <c r="J98" s="92">
        <f t="shared" si="1"/>
        <v>2.1179096563676728E-2</v>
      </c>
      <c r="K98" s="85"/>
      <c r="L98" s="85">
        <v>105765331560</v>
      </c>
      <c r="M98" s="85"/>
      <c r="N98" s="85">
        <v>-7646208254</v>
      </c>
      <c r="O98" s="85"/>
      <c r="P98" s="97">
        <v>0</v>
      </c>
      <c r="Q98" s="85"/>
      <c r="R98" s="85">
        <v>98119123306</v>
      </c>
      <c r="S98" s="92">
        <v>3.1482082238324077E-2</v>
      </c>
    </row>
    <row r="99" spans="1:19" s="59" customFormat="1" ht="19.5" customHeight="1" x14ac:dyDescent="0.45">
      <c r="A99" s="8" t="s">
        <v>120</v>
      </c>
      <c r="B99" s="72"/>
      <c r="C99" s="97">
        <v>0</v>
      </c>
      <c r="D99" s="85"/>
      <c r="E99" s="85">
        <v>99719294236</v>
      </c>
      <c r="F99" s="85"/>
      <c r="G99" s="97">
        <v>0</v>
      </c>
      <c r="H99" s="85"/>
      <c r="I99" s="85">
        <v>99719294236</v>
      </c>
      <c r="J99" s="92">
        <f t="shared" si="1"/>
        <v>2.4412115955125335E-2</v>
      </c>
      <c r="K99" s="85"/>
      <c r="L99" s="97">
        <v>0</v>
      </c>
      <c r="M99" s="85"/>
      <c r="N99" s="85">
        <v>75842843504</v>
      </c>
      <c r="O99" s="85"/>
      <c r="P99" s="97">
        <v>0</v>
      </c>
      <c r="Q99" s="85"/>
      <c r="R99" s="85">
        <v>75842843504</v>
      </c>
      <c r="S99" s="92">
        <v>2.4334610379007159E-2</v>
      </c>
    </row>
    <row r="100" spans="1:19" s="59" customFormat="1" ht="19.5" customHeight="1" x14ac:dyDescent="0.45">
      <c r="A100" s="8" t="s">
        <v>169</v>
      </c>
      <c r="B100" s="72"/>
      <c r="C100" s="97">
        <v>0</v>
      </c>
      <c r="D100" s="85"/>
      <c r="E100" s="85">
        <v>52771200</v>
      </c>
      <c r="F100" s="85"/>
      <c r="G100" s="97">
        <v>0</v>
      </c>
      <c r="H100" s="85"/>
      <c r="I100" s="85">
        <v>52771200</v>
      </c>
      <c r="J100" s="92">
        <f t="shared" si="1"/>
        <v>1.2918830436587991E-5</v>
      </c>
      <c r="K100" s="85"/>
      <c r="L100" s="97">
        <v>0</v>
      </c>
      <c r="M100" s="85"/>
      <c r="N100" s="85">
        <v>52771200</v>
      </c>
      <c r="O100" s="85"/>
      <c r="P100" s="97">
        <v>0</v>
      </c>
      <c r="Q100" s="85"/>
      <c r="R100" s="85">
        <v>52771200</v>
      </c>
      <c r="S100" s="92">
        <v>1.6931941524119344E-5</v>
      </c>
    </row>
    <row r="101" spans="1:19" s="59" customFormat="1" ht="19.5" customHeight="1" x14ac:dyDescent="0.45">
      <c r="A101" s="8" t="s">
        <v>139</v>
      </c>
      <c r="B101" s="72"/>
      <c r="C101" s="97">
        <v>0</v>
      </c>
      <c r="D101" s="85"/>
      <c r="E101" s="85">
        <v>9644273100</v>
      </c>
      <c r="F101" s="85"/>
      <c r="G101" s="97">
        <v>0</v>
      </c>
      <c r="H101" s="85"/>
      <c r="I101" s="85">
        <v>9644273100</v>
      </c>
      <c r="J101" s="92">
        <f t="shared" si="1"/>
        <v>2.3609985913347962E-3</v>
      </c>
      <c r="K101" s="85"/>
      <c r="L101" s="97">
        <v>0</v>
      </c>
      <c r="M101" s="85"/>
      <c r="N101" s="85">
        <v>1127252700</v>
      </c>
      <c r="O101" s="85"/>
      <c r="P101" s="97">
        <v>0</v>
      </c>
      <c r="Q101" s="85"/>
      <c r="R101" s="85">
        <v>1127252700</v>
      </c>
      <c r="S101" s="92">
        <v>3.6168547994560755E-4</v>
      </c>
    </row>
    <row r="102" spans="1:19" s="59" customFormat="1" ht="19.5" customHeight="1" x14ac:dyDescent="0.45">
      <c r="A102" s="8" t="s">
        <v>103</v>
      </c>
      <c r="B102" s="72"/>
      <c r="C102" s="97">
        <v>0</v>
      </c>
      <c r="D102" s="85"/>
      <c r="E102" s="85">
        <v>-89944705104</v>
      </c>
      <c r="F102" s="85"/>
      <c r="G102" s="97">
        <v>0</v>
      </c>
      <c r="H102" s="85"/>
      <c r="I102" s="85">
        <v>-89944705104</v>
      </c>
      <c r="J102" s="92">
        <f t="shared" si="1"/>
        <v>-2.2019214910926534E-2</v>
      </c>
      <c r="K102" s="85"/>
      <c r="L102" s="97">
        <v>0</v>
      </c>
      <c r="M102" s="85"/>
      <c r="N102" s="85">
        <v>251474871690</v>
      </c>
      <c r="O102" s="85"/>
      <c r="P102" s="97">
        <v>0</v>
      </c>
      <c r="Q102" s="85"/>
      <c r="R102" s="85">
        <v>251474871690</v>
      </c>
      <c r="S102" s="92">
        <v>8.0687151746416511E-2</v>
      </c>
    </row>
    <row r="103" spans="1:19" s="59" customFormat="1" ht="19.5" customHeight="1" x14ac:dyDescent="0.45">
      <c r="A103" s="8" t="s">
        <v>168</v>
      </c>
      <c r="B103" s="72"/>
      <c r="C103" s="97">
        <v>0</v>
      </c>
      <c r="D103" s="85"/>
      <c r="E103" s="85">
        <v>1898262200</v>
      </c>
      <c r="F103" s="85"/>
      <c r="G103" s="97">
        <v>0</v>
      </c>
      <c r="H103" s="85"/>
      <c r="I103" s="85">
        <v>1898262200</v>
      </c>
      <c r="J103" s="92">
        <f t="shared" si="1"/>
        <v>4.6471043838276332E-4</v>
      </c>
      <c r="K103" s="85"/>
      <c r="L103" s="97">
        <v>0</v>
      </c>
      <c r="M103" s="85"/>
      <c r="N103" s="85">
        <v>1898262200</v>
      </c>
      <c r="O103" s="85"/>
      <c r="P103" s="97">
        <v>0</v>
      </c>
      <c r="Q103" s="85"/>
      <c r="R103" s="85">
        <v>1898262200</v>
      </c>
      <c r="S103" s="92">
        <v>6.090682904282286E-4</v>
      </c>
    </row>
    <row r="104" spans="1:19" s="59" customFormat="1" ht="19.5" customHeight="1" x14ac:dyDescent="0.45">
      <c r="A104" s="8" t="s">
        <v>122</v>
      </c>
      <c r="B104" s="72"/>
      <c r="C104" s="97">
        <v>0</v>
      </c>
      <c r="D104" s="85"/>
      <c r="E104" s="85">
        <v>11733876070</v>
      </c>
      <c r="F104" s="85"/>
      <c r="G104" s="97">
        <v>0</v>
      </c>
      <c r="H104" s="85"/>
      <c r="I104" s="85">
        <v>11733876070</v>
      </c>
      <c r="J104" s="92">
        <f t="shared" si="1"/>
        <v>2.8725508480433926E-3</v>
      </c>
      <c r="K104" s="85"/>
      <c r="L104" s="97">
        <v>0</v>
      </c>
      <c r="M104" s="85"/>
      <c r="N104" s="85">
        <v>17937251358</v>
      </c>
      <c r="O104" s="85"/>
      <c r="P104" s="97">
        <v>0</v>
      </c>
      <c r="Q104" s="85"/>
      <c r="R104" s="85">
        <v>17937251358</v>
      </c>
      <c r="S104" s="92">
        <v>5.7552697512485273E-3</v>
      </c>
    </row>
    <row r="105" spans="1:19" s="59" customFormat="1" ht="19.5" customHeight="1" x14ac:dyDescent="0.45">
      <c r="A105" s="8" t="s">
        <v>156</v>
      </c>
      <c r="B105" s="72"/>
      <c r="C105" s="97">
        <v>0</v>
      </c>
      <c r="D105" s="85"/>
      <c r="E105" s="85">
        <v>6909816155</v>
      </c>
      <c r="F105" s="85"/>
      <c r="G105" s="97">
        <v>0</v>
      </c>
      <c r="H105" s="85"/>
      <c r="I105" s="85">
        <v>6909816155</v>
      </c>
      <c r="J105" s="92">
        <f t="shared" si="1"/>
        <v>1.6915806965625455E-3</v>
      </c>
      <c r="K105" s="85"/>
      <c r="L105" s="97">
        <v>0</v>
      </c>
      <c r="M105" s="85"/>
      <c r="N105" s="85">
        <v>3508807669</v>
      </c>
      <c r="O105" s="85"/>
      <c r="P105" s="97">
        <v>0</v>
      </c>
      <c r="Q105" s="85"/>
      <c r="R105" s="85">
        <v>3508807669</v>
      </c>
      <c r="S105" s="92">
        <v>1.1258210211420149E-3</v>
      </c>
    </row>
    <row r="106" spans="1:19" s="59" customFormat="1" ht="19.5" customHeight="1" x14ac:dyDescent="0.45">
      <c r="A106" s="8" t="s">
        <v>136</v>
      </c>
      <c r="B106" s="72"/>
      <c r="C106" s="97">
        <v>0</v>
      </c>
      <c r="D106" s="85"/>
      <c r="E106" s="85">
        <v>29658193758</v>
      </c>
      <c r="F106" s="85"/>
      <c r="G106" s="97">
        <v>0</v>
      </c>
      <c r="H106" s="85"/>
      <c r="I106" s="85">
        <v>29658193758</v>
      </c>
      <c r="J106" s="92">
        <f t="shared" si="1"/>
        <v>7.2605734987090369E-3</v>
      </c>
      <c r="K106" s="85"/>
      <c r="L106" s="97">
        <v>0</v>
      </c>
      <c r="M106" s="85"/>
      <c r="N106" s="85">
        <v>106186954537</v>
      </c>
      <c r="O106" s="85"/>
      <c r="P106" s="97">
        <v>0</v>
      </c>
      <c r="Q106" s="85"/>
      <c r="R106" s="85">
        <v>106186954537</v>
      </c>
      <c r="S106" s="92">
        <v>3.4070692060154083E-2</v>
      </c>
    </row>
    <row r="107" spans="1:19" s="59" customFormat="1" ht="19.5" customHeight="1" x14ac:dyDescent="0.45">
      <c r="A107" s="8" t="s">
        <v>74</v>
      </c>
      <c r="B107" s="72"/>
      <c r="C107" s="97">
        <v>0</v>
      </c>
      <c r="D107" s="85"/>
      <c r="E107" s="85">
        <v>-1437300360</v>
      </c>
      <c r="F107" s="85"/>
      <c r="G107" s="97">
        <v>0</v>
      </c>
      <c r="H107" s="85"/>
      <c r="I107" s="85">
        <v>-1437300360</v>
      </c>
      <c r="J107" s="92">
        <f t="shared" si="1"/>
        <v>-3.518631305956066E-4</v>
      </c>
      <c r="K107" s="85"/>
      <c r="L107" s="97">
        <v>0</v>
      </c>
      <c r="M107" s="85"/>
      <c r="N107" s="85">
        <v>5413084871</v>
      </c>
      <c r="O107" s="85"/>
      <c r="P107" s="97">
        <v>0</v>
      </c>
      <c r="Q107" s="85"/>
      <c r="R107" s="85">
        <v>5413084871</v>
      </c>
      <c r="S107" s="92">
        <v>1.736819259385178E-3</v>
      </c>
    </row>
    <row r="108" spans="1:19" s="59" customFormat="1" ht="19.5" customHeight="1" x14ac:dyDescent="0.45">
      <c r="A108" s="8" t="s">
        <v>170</v>
      </c>
      <c r="B108" s="72"/>
      <c r="C108" s="97">
        <v>0</v>
      </c>
      <c r="D108" s="85"/>
      <c r="E108" s="85">
        <v>22501807579</v>
      </c>
      <c r="F108" s="85"/>
      <c r="G108" s="97">
        <v>0</v>
      </c>
      <c r="H108" s="85"/>
      <c r="I108" s="85">
        <v>22501807579</v>
      </c>
      <c r="J108" s="92">
        <f t="shared" si="1"/>
        <v>5.5086304012383937E-3</v>
      </c>
      <c r="K108" s="85"/>
      <c r="L108" s="97">
        <v>0</v>
      </c>
      <c r="M108" s="85"/>
      <c r="N108" s="85">
        <v>22501807579</v>
      </c>
      <c r="O108" s="85"/>
      <c r="P108" s="97">
        <v>0</v>
      </c>
      <c r="Q108" s="85"/>
      <c r="R108" s="85">
        <v>22501807579</v>
      </c>
      <c r="S108" s="92">
        <v>7.2198337372395066E-3</v>
      </c>
    </row>
    <row r="109" spans="1:19" s="59" customFormat="1" ht="19.5" customHeight="1" x14ac:dyDescent="0.45">
      <c r="A109" s="8" t="s">
        <v>159</v>
      </c>
      <c r="B109" s="72"/>
      <c r="C109" s="97">
        <v>0</v>
      </c>
      <c r="D109" s="85"/>
      <c r="E109" s="85">
        <v>1653142888</v>
      </c>
      <c r="F109" s="85"/>
      <c r="G109" s="97">
        <v>0</v>
      </c>
      <c r="H109" s="85"/>
      <c r="I109" s="85">
        <v>1653142888</v>
      </c>
      <c r="J109" s="92">
        <f t="shared" si="1"/>
        <v>4.0470318388672932E-4</v>
      </c>
      <c r="K109" s="85"/>
      <c r="L109" s="97">
        <v>0</v>
      </c>
      <c r="M109" s="85"/>
      <c r="N109" s="85">
        <v>17187248</v>
      </c>
      <c r="O109" s="85"/>
      <c r="P109" s="97">
        <v>0</v>
      </c>
      <c r="Q109" s="85"/>
      <c r="R109" s="85">
        <v>17187248</v>
      </c>
      <c r="S109" s="92">
        <v>5.5146268816425839E-6</v>
      </c>
    </row>
    <row r="110" spans="1:19" s="59" customFormat="1" ht="19.5" customHeight="1" x14ac:dyDescent="0.45">
      <c r="A110" s="8" t="s">
        <v>105</v>
      </c>
      <c r="B110" s="72"/>
      <c r="C110" s="97">
        <v>0</v>
      </c>
      <c r="D110" s="85"/>
      <c r="E110" s="85">
        <v>-6303831648</v>
      </c>
      <c r="F110" s="85"/>
      <c r="G110" s="97">
        <v>0</v>
      </c>
      <c r="H110" s="85"/>
      <c r="I110" s="85">
        <v>-6303831648</v>
      </c>
      <c r="J110" s="92">
        <f t="shared" si="1"/>
        <v>-1.5432306288526512E-3</v>
      </c>
      <c r="K110" s="85"/>
      <c r="L110" s="97">
        <v>0</v>
      </c>
      <c r="M110" s="85"/>
      <c r="N110" s="85">
        <v>17103746259</v>
      </c>
      <c r="O110" s="85"/>
      <c r="P110" s="97">
        <v>0</v>
      </c>
      <c r="Q110" s="85"/>
      <c r="R110" s="85">
        <v>17103746259</v>
      </c>
      <c r="S110" s="92">
        <v>5.4878348701709071E-3</v>
      </c>
    </row>
    <row r="111" spans="1:19" s="59" customFormat="1" ht="19.5" customHeight="1" x14ac:dyDescent="0.45">
      <c r="A111" s="8" t="s">
        <v>110</v>
      </c>
      <c r="B111" s="72"/>
      <c r="C111" s="97">
        <v>0</v>
      </c>
      <c r="D111" s="85"/>
      <c r="E111" s="85">
        <v>9691987500</v>
      </c>
      <c r="F111" s="85"/>
      <c r="G111" s="97">
        <v>0</v>
      </c>
      <c r="H111" s="85"/>
      <c r="I111" s="85">
        <v>9691987500</v>
      </c>
      <c r="J111" s="92">
        <f t="shared" si="1"/>
        <v>2.3726794749035522E-3</v>
      </c>
      <c r="K111" s="85"/>
      <c r="L111" s="97">
        <v>0</v>
      </c>
      <c r="M111" s="85"/>
      <c r="N111" s="85">
        <v>9014810000</v>
      </c>
      <c r="O111" s="85"/>
      <c r="P111" s="97">
        <v>0</v>
      </c>
      <c r="Q111" s="85"/>
      <c r="R111" s="85">
        <v>9014810000</v>
      </c>
      <c r="S111" s="92">
        <v>2.8924533793252059E-3</v>
      </c>
    </row>
    <row r="112" spans="1:19" s="59" customFormat="1" ht="19.5" customHeight="1" x14ac:dyDescent="0.45">
      <c r="A112" s="8" t="s">
        <v>102</v>
      </c>
      <c r="B112" s="72"/>
      <c r="C112" s="97">
        <v>0</v>
      </c>
      <c r="D112" s="85"/>
      <c r="E112" s="85">
        <v>-97422824056</v>
      </c>
      <c r="F112" s="85"/>
      <c r="G112" s="97">
        <v>0</v>
      </c>
      <c r="H112" s="85"/>
      <c r="I112" s="85">
        <v>-97422824056</v>
      </c>
      <c r="J112" s="92">
        <f t="shared" si="1"/>
        <v>-2.3849920877922228E-2</v>
      </c>
      <c r="K112" s="85"/>
      <c r="L112" s="97">
        <v>0</v>
      </c>
      <c r="M112" s="85"/>
      <c r="N112" s="85">
        <v>255436613115</v>
      </c>
      <c r="O112" s="85"/>
      <c r="P112" s="97">
        <v>0</v>
      </c>
      <c r="Q112" s="85"/>
      <c r="R112" s="85">
        <v>255436613115</v>
      </c>
      <c r="S112" s="92">
        <v>8.1958299155264161E-2</v>
      </c>
    </row>
    <row r="113" spans="1:19" s="59" customFormat="1" ht="19.5" customHeight="1" x14ac:dyDescent="0.45">
      <c r="A113" s="8" t="s">
        <v>116</v>
      </c>
      <c r="B113" s="72"/>
      <c r="C113" s="97">
        <v>0</v>
      </c>
      <c r="D113" s="85"/>
      <c r="E113" s="85">
        <v>-1095343519</v>
      </c>
      <c r="F113" s="85"/>
      <c r="G113" s="97">
        <v>0</v>
      </c>
      <c r="H113" s="85"/>
      <c r="I113" s="85">
        <v>-1095343519</v>
      </c>
      <c r="J113" s="92">
        <f t="shared" si="1"/>
        <v>-2.6814924033898404E-4</v>
      </c>
      <c r="K113" s="85"/>
      <c r="L113" s="97">
        <v>0</v>
      </c>
      <c r="M113" s="85"/>
      <c r="N113" s="85">
        <v>-16418860599</v>
      </c>
      <c r="O113" s="85"/>
      <c r="P113" s="97">
        <v>0</v>
      </c>
      <c r="Q113" s="85"/>
      <c r="R113" s="85">
        <v>-16418860599</v>
      </c>
      <c r="S113" s="92">
        <v>-5.2680853866301147E-3</v>
      </c>
    </row>
    <row r="114" spans="1:19" s="59" customFormat="1" ht="19.5" customHeight="1" x14ac:dyDescent="0.45">
      <c r="A114" s="8" t="s">
        <v>167</v>
      </c>
      <c r="B114" s="72"/>
      <c r="C114" s="97">
        <v>0</v>
      </c>
      <c r="D114" s="85"/>
      <c r="E114" s="85">
        <v>-466477910</v>
      </c>
      <c r="F114" s="85"/>
      <c r="G114" s="97">
        <v>0</v>
      </c>
      <c r="H114" s="85"/>
      <c r="I114" s="85">
        <v>-466477910</v>
      </c>
      <c r="J114" s="92">
        <f t="shared" si="1"/>
        <v>-1.1419768778621584E-4</v>
      </c>
      <c r="K114" s="85"/>
      <c r="L114" s="97">
        <v>0</v>
      </c>
      <c r="M114" s="85"/>
      <c r="N114" s="85">
        <v>-466477910</v>
      </c>
      <c r="O114" s="85"/>
      <c r="P114" s="97">
        <v>0</v>
      </c>
      <c r="Q114" s="85"/>
      <c r="R114" s="85">
        <v>-466477910</v>
      </c>
      <c r="S114" s="92">
        <v>-1.4967210702832996E-4</v>
      </c>
    </row>
    <row r="115" spans="1:19" s="59" customFormat="1" ht="18.75" x14ac:dyDescent="0.45">
      <c r="A115" s="8" t="s">
        <v>104</v>
      </c>
      <c r="B115" s="72"/>
      <c r="C115" s="97">
        <v>0</v>
      </c>
      <c r="D115" s="85"/>
      <c r="E115" s="85">
        <v>-1075047708</v>
      </c>
      <c r="F115" s="85"/>
      <c r="G115" s="97">
        <v>0</v>
      </c>
      <c r="H115" s="85"/>
      <c r="I115" s="90">
        <v>-1075047708</v>
      </c>
      <c r="J115" s="92">
        <f t="shared" si="1"/>
        <v>-2.6318065632190585E-4</v>
      </c>
      <c r="K115" s="85"/>
      <c r="L115" s="97">
        <v>0</v>
      </c>
      <c r="M115" s="85"/>
      <c r="N115" s="85">
        <v>3025138145</v>
      </c>
      <c r="O115" s="85"/>
      <c r="P115" s="97">
        <v>0</v>
      </c>
      <c r="Q115" s="85"/>
      <c r="R115" s="85">
        <v>3025138145</v>
      </c>
      <c r="S115" s="92">
        <v>9.7063288637595628E-4</v>
      </c>
    </row>
    <row r="116" spans="1:19" s="59" customFormat="1" ht="19.5" thickBot="1" x14ac:dyDescent="0.5">
      <c r="C116" s="98">
        <f>SUM(C11:C115)</f>
        <v>0</v>
      </c>
      <c r="D116" s="85"/>
      <c r="E116" s="91">
        <f>SUM(E11:E115)</f>
        <v>4092884619742</v>
      </c>
      <c r="F116" s="85"/>
      <c r="G116" s="91">
        <f>SUM(G11:G115)</f>
        <v>-8056642548</v>
      </c>
      <c r="H116" s="85"/>
      <c r="I116" s="91">
        <f>SUM(I11:I115)</f>
        <v>4084827977194</v>
      </c>
      <c r="J116" s="94">
        <f t="shared" si="1"/>
        <v>1</v>
      </c>
      <c r="K116" s="85"/>
      <c r="L116" s="91">
        <f>SUM(L11:L115)</f>
        <v>3364466764312</v>
      </c>
      <c r="M116" s="85"/>
      <c r="N116" s="91">
        <f>SUM(N11:N115)</f>
        <v>-95271691917</v>
      </c>
      <c r="O116" s="85"/>
      <c r="P116" s="91">
        <f>SUM(P11:P115)</f>
        <v>-152529454053</v>
      </c>
      <c r="Q116" s="85"/>
      <c r="R116" s="91">
        <f>SUM(R11:R115)</f>
        <v>3116665618342</v>
      </c>
      <c r="S116" s="93">
        <f>SUM(S11:S115)</f>
        <v>1</v>
      </c>
    </row>
    <row r="117" spans="1:19" ht="19.5" thickTop="1" x14ac:dyDescent="0.4">
      <c r="C117" s="99"/>
      <c r="D117" s="36"/>
      <c r="E117" s="36"/>
      <c r="F117" s="36"/>
      <c r="G117" s="36"/>
      <c r="H117" s="36"/>
      <c r="I117" s="36"/>
      <c r="J117" s="92"/>
      <c r="K117" s="36"/>
      <c r="L117" s="36"/>
      <c r="M117" s="36"/>
      <c r="N117" s="36"/>
      <c r="O117" s="36"/>
      <c r="P117" s="36"/>
      <c r="Q117" s="36"/>
      <c r="R117" s="36"/>
      <c r="S117" s="36"/>
    </row>
    <row r="131" spans="2:2" x14ac:dyDescent="0.4">
      <c r="B131" s="2" t="s">
        <v>235</v>
      </c>
    </row>
  </sheetData>
  <mergeCells count="23">
    <mergeCell ref="A1:S1"/>
    <mergeCell ref="A2:S2"/>
    <mergeCell ref="A3:S3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  <mergeCell ref="R8:S9"/>
    <mergeCell ref="C8:C10"/>
    <mergeCell ref="E8:E10"/>
    <mergeCell ref="G8:G10"/>
    <mergeCell ref="L8:L10"/>
    <mergeCell ref="N8:N10"/>
    <mergeCell ref="P8:P10"/>
    <mergeCell ref="I8:J9"/>
  </mergeCells>
  <pageMargins left="0.7" right="0.7" top="0.75" bottom="0.75" header="0.3" footer="0.3"/>
  <pageSetup scale="67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3"/>
  <sheetViews>
    <sheetView rightToLeft="1" view="pageBreakPreview" zoomScale="90" zoomScaleNormal="100" zoomScaleSheetLayoutView="90" workbookViewId="0">
      <selection activeCell="K7" sqref="K7:K8"/>
    </sheetView>
  </sheetViews>
  <sheetFormatPr defaultColWidth="9.125" defaultRowHeight="18" x14ac:dyDescent="0.45"/>
  <cols>
    <col min="1" max="1" width="22.625" style="6" customWidth="1"/>
    <col min="2" max="2" width="0.375" style="6" customWidth="1"/>
    <col min="3" max="3" width="9.25" style="6" customWidth="1"/>
    <col min="4" max="4" width="0.75" style="6" customWidth="1"/>
    <col min="5" max="5" width="9.125" style="6"/>
    <col min="6" max="6" width="0.625" style="6" customWidth="1"/>
    <col min="7" max="7" width="9.125" style="6"/>
    <col min="8" max="8" width="0.625" style="6" customWidth="1"/>
    <col min="9" max="9" width="9.125" style="6"/>
    <col min="10" max="10" width="0.375" style="6" customWidth="1"/>
    <col min="11" max="11" width="10.5" style="6" bestFit="1" customWidth="1"/>
    <col min="12" max="12" width="0.625" style="6" customWidth="1"/>
    <col min="13" max="13" width="9.125" style="6" customWidth="1"/>
    <col min="14" max="14" width="0.25" style="6" customWidth="1"/>
    <col min="15" max="15" width="11.75" style="6" bestFit="1" customWidth="1"/>
    <col min="16" max="16" width="0.625" style="6" customWidth="1"/>
    <col min="17" max="17" width="10.5" style="6" bestFit="1" customWidth="1"/>
    <col min="18" max="16384" width="9.125" style="6"/>
  </cols>
  <sheetData>
    <row r="1" spans="1:19" ht="21" x14ac:dyDescent="0.55000000000000004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28"/>
      <c r="S1" s="28"/>
    </row>
    <row r="2" spans="1:19" ht="21" x14ac:dyDescent="0.55000000000000004">
      <c r="A2" s="128" t="s">
        <v>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28"/>
      <c r="S2" s="28"/>
    </row>
    <row r="3" spans="1:19" ht="21" x14ac:dyDescent="0.55000000000000004">
      <c r="A3" s="128" t="s">
        <v>238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28"/>
      <c r="S3" s="28"/>
    </row>
    <row r="4" spans="1:19" ht="25.5" x14ac:dyDescent="0.45">
      <c r="A4" s="129" t="s">
        <v>68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6" spans="1:19" ht="19.5" customHeight="1" thickBot="1" x14ac:dyDescent="0.5">
      <c r="A6" s="5"/>
      <c r="B6" s="1"/>
      <c r="C6" s="158" t="s">
        <v>179</v>
      </c>
      <c r="D6" s="158"/>
      <c r="E6" s="158"/>
      <c r="F6" s="158"/>
      <c r="G6" s="158"/>
      <c r="H6" s="158"/>
      <c r="I6" s="158"/>
      <c r="J6" s="3"/>
      <c r="K6" s="158" t="s">
        <v>180</v>
      </c>
      <c r="L6" s="158"/>
      <c r="M6" s="158"/>
      <c r="N6" s="158"/>
      <c r="O6" s="158"/>
      <c r="P6" s="158"/>
      <c r="Q6" s="158"/>
    </row>
    <row r="7" spans="1:19" ht="20.25" customHeight="1" x14ac:dyDescent="0.45">
      <c r="A7" s="154"/>
      <c r="B7" s="155"/>
      <c r="C7" s="156" t="s">
        <v>15</v>
      </c>
      <c r="D7" s="156"/>
      <c r="E7" s="156" t="s">
        <v>11</v>
      </c>
      <c r="F7" s="154"/>
      <c r="G7" s="156" t="s">
        <v>12</v>
      </c>
      <c r="H7" s="154"/>
      <c r="I7" s="156" t="s">
        <v>3</v>
      </c>
      <c r="J7" s="7"/>
      <c r="K7" s="156" t="s">
        <v>15</v>
      </c>
      <c r="L7" s="156"/>
      <c r="M7" s="156" t="s">
        <v>11</v>
      </c>
      <c r="N7" s="154"/>
      <c r="O7" s="156" t="s">
        <v>12</v>
      </c>
      <c r="P7" s="154"/>
      <c r="Q7" s="156" t="s">
        <v>3</v>
      </c>
    </row>
    <row r="8" spans="1:19" ht="20.25" customHeight="1" x14ac:dyDescent="0.45">
      <c r="A8" s="155"/>
      <c r="B8" s="155"/>
      <c r="C8" s="157"/>
      <c r="D8" s="157"/>
      <c r="E8" s="157"/>
      <c r="F8" s="155"/>
      <c r="G8" s="157"/>
      <c r="H8" s="155"/>
      <c r="I8" s="157"/>
      <c r="J8" s="7"/>
      <c r="K8" s="157"/>
      <c r="L8" s="157"/>
      <c r="M8" s="157"/>
      <c r="N8" s="155"/>
      <c r="O8" s="157"/>
      <c r="P8" s="155"/>
      <c r="Q8" s="157"/>
    </row>
    <row r="9" spans="1:19" ht="18.75" thickBot="1" x14ac:dyDescent="0.5">
      <c r="A9" s="155"/>
      <c r="B9" s="155"/>
      <c r="C9" s="27"/>
      <c r="D9" s="157"/>
      <c r="E9" s="27"/>
      <c r="F9" s="155"/>
      <c r="G9" s="27"/>
      <c r="H9" s="155"/>
      <c r="I9" s="158"/>
      <c r="J9" s="4"/>
      <c r="K9" s="27"/>
      <c r="L9" s="157"/>
      <c r="M9" s="27"/>
      <c r="N9" s="155"/>
      <c r="O9" s="27"/>
      <c r="P9" s="155"/>
      <c r="Q9" s="158"/>
    </row>
    <row r="10" spans="1:19" ht="18" customHeight="1" x14ac:dyDescent="0.45">
      <c r="A10" s="8" t="s">
        <v>234</v>
      </c>
      <c r="B10" s="9"/>
      <c r="C10" s="100">
        <v>0</v>
      </c>
      <c r="D10" s="100"/>
      <c r="E10" s="100">
        <v>0</v>
      </c>
      <c r="F10" s="100"/>
      <c r="G10" s="100">
        <v>0</v>
      </c>
      <c r="H10" s="100"/>
      <c r="I10" s="100">
        <v>0</v>
      </c>
      <c r="J10" s="100"/>
      <c r="K10" s="100">
        <v>0</v>
      </c>
      <c r="L10" s="100"/>
      <c r="M10" s="100">
        <v>0</v>
      </c>
      <c r="N10" s="36"/>
      <c r="O10" s="36">
        <v>283247253</v>
      </c>
      <c r="P10" s="36"/>
      <c r="Q10" s="36">
        <v>283247253</v>
      </c>
      <c r="R10" s="36"/>
    </row>
    <row r="11" spans="1:19" ht="18.75" customHeight="1" x14ac:dyDescent="0.45">
      <c r="A11" s="8" t="s">
        <v>181</v>
      </c>
      <c r="B11" s="9"/>
      <c r="C11" s="100">
        <v>0</v>
      </c>
      <c r="D11" s="100"/>
      <c r="E11" s="100">
        <v>0</v>
      </c>
      <c r="F11" s="100"/>
      <c r="G11" s="100">
        <v>0</v>
      </c>
      <c r="H11" s="100"/>
      <c r="I11" s="100">
        <v>0</v>
      </c>
      <c r="J11" s="100"/>
      <c r="K11" s="100">
        <v>742960673</v>
      </c>
      <c r="L11" s="100"/>
      <c r="M11" s="100">
        <v>0</v>
      </c>
      <c r="N11" s="36"/>
      <c r="O11" s="36">
        <v>-1009302384</v>
      </c>
      <c r="P11" s="36"/>
      <c r="Q11" s="36">
        <v>-266341711</v>
      </c>
      <c r="R11" s="36"/>
    </row>
    <row r="12" spans="1:19" ht="19.5" thickBot="1" x14ac:dyDescent="0.5">
      <c r="A12" s="8" t="s">
        <v>3</v>
      </c>
      <c r="B12" s="9"/>
      <c r="C12" s="101">
        <f>SUM(C10:C11)</f>
        <v>0</v>
      </c>
      <c r="D12" s="100"/>
      <c r="E12" s="101">
        <f>SUM(E10:E11)</f>
        <v>0</v>
      </c>
      <c r="F12" s="100"/>
      <c r="G12" s="101">
        <f>SUM(G10:G11)</f>
        <v>0</v>
      </c>
      <c r="H12" s="100"/>
      <c r="I12" s="101">
        <f>SUM(I10:I11)</f>
        <v>0</v>
      </c>
      <c r="J12" s="100"/>
      <c r="K12" s="101">
        <f>SUM(K10:K11)</f>
        <v>742960673</v>
      </c>
      <c r="L12" s="100"/>
      <c r="M12" s="101">
        <f>SUM(M10:M11)</f>
        <v>0</v>
      </c>
      <c r="N12" s="36"/>
      <c r="O12" s="41">
        <f>SUM(O10:O11)</f>
        <v>-726055131</v>
      </c>
      <c r="P12" s="36"/>
      <c r="Q12" s="41">
        <f>SUM(Q10:Q11)</f>
        <v>16905542</v>
      </c>
    </row>
    <row r="13" spans="1:19" ht="18.75" thickTop="1" x14ac:dyDescent="0.45"/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8"/>
  <sheetViews>
    <sheetView rightToLeft="1" view="pageBreakPreview" zoomScale="118" zoomScaleNormal="100" zoomScaleSheetLayoutView="118" workbookViewId="0">
      <selection activeCell="K7" sqref="K7:K8"/>
    </sheetView>
  </sheetViews>
  <sheetFormatPr defaultColWidth="9.125" defaultRowHeight="15.75" x14ac:dyDescent="0.4"/>
  <cols>
    <col min="1" max="1" width="16.875" style="2" bestFit="1" customWidth="1"/>
    <col min="2" max="2" width="0.75" style="2" customWidth="1"/>
    <col min="3" max="3" width="13.625" style="2" bestFit="1" customWidth="1"/>
    <col min="4" max="4" width="0.875" style="2" customWidth="1"/>
    <col min="5" max="5" width="9.125" style="2" customWidth="1"/>
    <col min="6" max="6" width="0.875" style="2" customWidth="1"/>
    <col min="7" max="7" width="14.625" style="2" bestFit="1" customWidth="1"/>
    <col min="8" max="8" width="0.875" style="2" customWidth="1"/>
    <col min="9" max="9" width="9.125" style="2" customWidth="1"/>
    <col min="10" max="10" width="0.75" style="2" customWidth="1"/>
    <col min="11" max="16384" width="9.125" style="2"/>
  </cols>
  <sheetData>
    <row r="1" spans="1:11" ht="21" x14ac:dyDescent="0.55000000000000004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1" ht="21" x14ac:dyDescent="0.55000000000000004">
      <c r="A2" s="128" t="s">
        <v>58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1" ht="21" x14ac:dyDescent="0.55000000000000004">
      <c r="A3" s="128" t="s">
        <v>238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1" ht="25.5" x14ac:dyDescent="0.4">
      <c r="A4" s="129" t="s">
        <v>69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1" s="59" customFormat="1" ht="19.5" thickBot="1" x14ac:dyDescent="0.5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1" s="59" customFormat="1" ht="37.5" customHeight="1" thickBot="1" x14ac:dyDescent="0.5">
      <c r="A6" s="159" t="s">
        <v>20</v>
      </c>
      <c r="B6" s="159"/>
      <c r="C6" s="160" t="s">
        <v>179</v>
      </c>
      <c r="D6" s="160"/>
      <c r="E6" s="160"/>
      <c r="F6" s="160"/>
      <c r="G6" s="159" t="s">
        <v>180</v>
      </c>
      <c r="H6" s="159"/>
      <c r="I6" s="159"/>
      <c r="J6" s="159"/>
      <c r="K6" s="88"/>
    </row>
    <row r="7" spans="1:11" s="59" customFormat="1" ht="59.25" customHeight="1" thickBot="1" x14ac:dyDescent="0.5">
      <c r="A7" s="102" t="s">
        <v>16</v>
      </c>
      <c r="B7" s="72"/>
      <c r="C7" s="103" t="s">
        <v>17</v>
      </c>
      <c r="D7" s="72"/>
      <c r="E7" s="89" t="s">
        <v>18</v>
      </c>
      <c r="F7" s="103"/>
      <c r="G7" s="103" t="s">
        <v>17</v>
      </c>
      <c r="H7" s="72"/>
      <c r="I7" s="89" t="s">
        <v>18</v>
      </c>
      <c r="J7" s="72"/>
      <c r="K7" s="72"/>
    </row>
    <row r="8" spans="1:11" s="59" customFormat="1" ht="18" customHeight="1" x14ac:dyDescent="0.45">
      <c r="A8" s="8" t="s">
        <v>174</v>
      </c>
      <c r="B8" s="8"/>
      <c r="C8" s="104">
        <v>56637</v>
      </c>
      <c r="D8" s="85"/>
      <c r="E8" s="105">
        <f>+C8/$C$17</f>
        <v>1.6617014354726543E-6</v>
      </c>
      <c r="F8" s="85"/>
      <c r="G8" s="104">
        <v>6089786</v>
      </c>
      <c r="H8" s="106"/>
      <c r="I8" s="107">
        <f>+G8/$G$17</f>
        <v>2.7621803155987841E-5</v>
      </c>
      <c r="J8" s="106"/>
      <c r="K8" s="72"/>
    </row>
    <row r="9" spans="1:11" s="59" customFormat="1" ht="18" customHeight="1" x14ac:dyDescent="0.45">
      <c r="A9" s="8" t="s">
        <v>175</v>
      </c>
      <c r="B9" s="8"/>
      <c r="C9" s="85">
        <v>904884</v>
      </c>
      <c r="D9" s="85"/>
      <c r="E9" s="105">
        <f t="shared" ref="E9:E16" si="0">+C9/$C$17</f>
        <v>2.6548846897544668E-5</v>
      </c>
      <c r="F9" s="85"/>
      <c r="G9" s="85">
        <v>1047516</v>
      </c>
      <c r="H9" s="106"/>
      <c r="I9" s="107">
        <f t="shared" ref="I9:I16" si="1">+G9/$G$17</f>
        <v>4.7512803823890955E-6</v>
      </c>
      <c r="J9" s="106"/>
      <c r="K9" s="72"/>
    </row>
    <row r="10" spans="1:11" s="59" customFormat="1" ht="18" customHeight="1" x14ac:dyDescent="0.45">
      <c r="A10" s="8" t="s">
        <v>176</v>
      </c>
      <c r="B10" s="8"/>
      <c r="C10" s="85">
        <v>4246005463</v>
      </c>
      <c r="D10" s="85"/>
      <c r="E10" s="105">
        <f t="shared" si="0"/>
        <v>0.12457569032420206</v>
      </c>
      <c r="F10" s="85"/>
      <c r="G10" s="85">
        <v>24313674256</v>
      </c>
      <c r="H10" s="106"/>
      <c r="I10" s="107">
        <f t="shared" si="1"/>
        <v>0.11028097281218768</v>
      </c>
      <c r="J10" s="106"/>
      <c r="K10" s="72"/>
    </row>
    <row r="11" spans="1:11" s="59" customFormat="1" ht="18" customHeight="1" x14ac:dyDescent="0.45">
      <c r="A11" s="8" t="s">
        <v>183</v>
      </c>
      <c r="B11" s="8"/>
      <c r="C11" s="85">
        <v>0</v>
      </c>
      <c r="D11" s="85"/>
      <c r="E11" s="105">
        <f t="shared" si="0"/>
        <v>0</v>
      </c>
      <c r="F11" s="85"/>
      <c r="G11" s="85">
        <v>39797731892</v>
      </c>
      <c r="H11" s="106"/>
      <c r="I11" s="107">
        <f t="shared" si="1"/>
        <v>0.18051293040110172</v>
      </c>
      <c r="J11" s="106"/>
      <c r="K11" s="72"/>
    </row>
    <row r="12" spans="1:11" s="59" customFormat="1" ht="18" customHeight="1" x14ac:dyDescent="0.45">
      <c r="A12" s="8" t="s">
        <v>175</v>
      </c>
      <c r="B12" s="8"/>
      <c r="C12" s="85">
        <v>7520547944</v>
      </c>
      <c r="D12" s="85"/>
      <c r="E12" s="105">
        <f t="shared" si="0"/>
        <v>0.22064913950395887</v>
      </c>
      <c r="F12" s="85"/>
      <c r="G12" s="85">
        <v>68383213555</v>
      </c>
      <c r="H12" s="106"/>
      <c r="I12" s="107">
        <f t="shared" si="1"/>
        <v>0.31016979315694992</v>
      </c>
      <c r="J12" s="106"/>
      <c r="K12" s="72"/>
    </row>
    <row r="13" spans="1:11" s="59" customFormat="1" ht="18" customHeight="1" x14ac:dyDescent="0.45">
      <c r="A13" s="8" t="s">
        <v>177</v>
      </c>
      <c r="B13" s="8"/>
      <c r="C13" s="85">
        <v>932249</v>
      </c>
      <c r="D13" s="85"/>
      <c r="E13" s="105">
        <f t="shared" si="0"/>
        <v>2.7351722399102116E-5</v>
      </c>
      <c r="F13" s="85"/>
      <c r="G13" s="85">
        <v>1173314</v>
      </c>
      <c r="H13" s="106"/>
      <c r="I13" s="107">
        <f t="shared" si="1"/>
        <v>5.3218698240241477E-6</v>
      </c>
      <c r="J13" s="106"/>
      <c r="K13" s="72"/>
    </row>
    <row r="14" spans="1:11" s="59" customFormat="1" ht="18" customHeight="1" x14ac:dyDescent="0.45">
      <c r="A14" s="8" t="s">
        <v>177</v>
      </c>
      <c r="B14" s="8"/>
      <c r="C14" s="85">
        <v>10655737680</v>
      </c>
      <c r="D14" s="85"/>
      <c r="E14" s="105">
        <f t="shared" si="0"/>
        <v>0.31263404839373643</v>
      </c>
      <c r="F14" s="85"/>
      <c r="G14" s="85">
        <v>55874316838</v>
      </c>
      <c r="H14" s="106"/>
      <c r="I14" s="107">
        <f t="shared" si="1"/>
        <v>0.2534324492148875</v>
      </c>
      <c r="J14" s="106"/>
      <c r="K14" s="72"/>
    </row>
    <row r="15" spans="1:11" s="59" customFormat="1" ht="18" customHeight="1" x14ac:dyDescent="0.45">
      <c r="A15" s="8" t="s">
        <v>177</v>
      </c>
      <c r="B15" s="8"/>
      <c r="C15" s="85">
        <v>4262295060</v>
      </c>
      <c r="D15" s="85"/>
      <c r="E15" s="105">
        <f t="shared" si="0"/>
        <v>0.12505361900542053</v>
      </c>
      <c r="F15" s="85"/>
      <c r="G15" s="85">
        <v>16338797730</v>
      </c>
      <c r="H15" s="106"/>
      <c r="I15" s="107">
        <f t="shared" si="1"/>
        <v>7.4108852873247269E-2</v>
      </c>
      <c r="J15" s="106"/>
      <c r="K15" s="72"/>
    </row>
    <row r="16" spans="1:11" s="59" customFormat="1" ht="15.75" customHeight="1" thickBot="1" x14ac:dyDescent="0.5">
      <c r="A16" s="8" t="s">
        <v>175</v>
      </c>
      <c r="B16" s="72"/>
      <c r="C16" s="85">
        <v>7397260273</v>
      </c>
      <c r="D16" s="85"/>
      <c r="E16" s="108">
        <f t="shared" si="0"/>
        <v>0.21703194050194993</v>
      </c>
      <c r="F16" s="85"/>
      <c r="G16" s="85">
        <v>15754210643</v>
      </c>
      <c r="H16" s="72"/>
      <c r="I16" s="109">
        <f t="shared" si="1"/>
        <v>7.1457306588263478E-2</v>
      </c>
      <c r="J16" s="72"/>
      <c r="K16" s="72"/>
    </row>
    <row r="17" spans="1:11" s="59" customFormat="1" ht="15.75" customHeight="1" thickBot="1" x14ac:dyDescent="0.5">
      <c r="A17" s="8" t="s">
        <v>3</v>
      </c>
      <c r="B17" s="72"/>
      <c r="C17" s="110">
        <f>SUM(C8:C16)</f>
        <v>34083740190</v>
      </c>
      <c r="D17" s="72"/>
      <c r="E17" s="111">
        <f>SUM(E8:E16)</f>
        <v>1</v>
      </c>
      <c r="F17" s="72"/>
      <c r="G17" s="110">
        <f>SUM(G8:G16)</f>
        <v>220470255530</v>
      </c>
      <c r="H17" s="72"/>
      <c r="I17" s="111">
        <f>SUM(I8:I16)</f>
        <v>1</v>
      </c>
      <c r="J17" s="72"/>
      <c r="K17" s="72"/>
    </row>
    <row r="18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rightToLeft="1" zoomScaleNormal="100" zoomScaleSheetLayoutView="100" workbookViewId="0">
      <selection activeCell="K7" sqref="K7:K8"/>
    </sheetView>
  </sheetViews>
  <sheetFormatPr defaultRowHeight="14.25" x14ac:dyDescent="0.2"/>
  <cols>
    <col min="1" max="1" width="32.375" customWidth="1"/>
    <col min="2" max="2" width="1.375" customWidth="1"/>
    <col min="3" max="3" width="13.25" customWidth="1"/>
    <col min="4" max="4" width="1.25" customWidth="1"/>
    <col min="5" max="5" width="13.75" customWidth="1"/>
  </cols>
  <sheetData>
    <row r="1" spans="1:5" ht="21" x14ac:dyDescent="0.55000000000000004">
      <c r="A1" s="128" t="s">
        <v>237</v>
      </c>
      <c r="B1" s="128"/>
      <c r="C1" s="128"/>
      <c r="D1" s="128"/>
      <c r="E1" s="128"/>
    </row>
    <row r="2" spans="1:5" ht="21" x14ac:dyDescent="0.55000000000000004">
      <c r="A2" s="128" t="s">
        <v>58</v>
      </c>
      <c r="B2" s="128"/>
      <c r="C2" s="128"/>
      <c r="D2" s="128"/>
      <c r="E2" s="128"/>
    </row>
    <row r="3" spans="1:5" ht="21" x14ac:dyDescent="0.55000000000000004">
      <c r="A3" s="128" t="s">
        <v>238</v>
      </c>
      <c r="B3" s="128"/>
      <c r="C3" s="128"/>
      <c r="D3" s="128"/>
      <c r="E3" s="128"/>
    </row>
    <row r="4" spans="1:5" ht="25.5" x14ac:dyDescent="0.2">
      <c r="A4" s="129" t="s">
        <v>70</v>
      </c>
      <c r="B4" s="129"/>
      <c r="C4" s="129"/>
      <c r="D4" s="129"/>
      <c r="E4" s="129"/>
    </row>
    <row r="5" spans="1:5" ht="32.25" thickBot="1" x14ac:dyDescent="0.25">
      <c r="A5" s="5"/>
      <c r="B5" s="1"/>
      <c r="C5" s="10" t="s">
        <v>241</v>
      </c>
      <c r="D5" s="3"/>
      <c r="E5" s="10" t="s">
        <v>180</v>
      </c>
    </row>
    <row r="6" spans="1:5" ht="16.5" customHeight="1" x14ac:dyDescent="0.2">
      <c r="A6" s="154" t="s">
        <v>30</v>
      </c>
      <c r="B6" s="155"/>
      <c r="C6" s="156" t="s">
        <v>7</v>
      </c>
      <c r="D6" s="7"/>
      <c r="E6" s="156" t="s">
        <v>7</v>
      </c>
    </row>
    <row r="7" spans="1:5" ht="16.5" thickBot="1" x14ac:dyDescent="0.25">
      <c r="A7" s="155"/>
      <c r="B7" s="155"/>
      <c r="C7" s="158"/>
      <c r="D7" s="4"/>
      <c r="E7" s="158"/>
    </row>
    <row r="8" spans="1:5" ht="18.75" x14ac:dyDescent="0.2">
      <c r="A8" s="47" t="s">
        <v>236</v>
      </c>
      <c r="B8" s="48"/>
      <c r="C8" s="49">
        <v>0</v>
      </c>
      <c r="D8" s="48"/>
      <c r="E8" s="49">
        <v>11765533122</v>
      </c>
    </row>
    <row r="9" spans="1:5" ht="19.5" thickBot="1" x14ac:dyDescent="0.25">
      <c r="A9" s="47" t="s">
        <v>240</v>
      </c>
      <c r="B9" s="48"/>
      <c r="C9" s="50">
        <v>0</v>
      </c>
      <c r="D9" s="48"/>
      <c r="E9" s="50">
        <v>144317446</v>
      </c>
    </row>
    <row r="10" spans="1:5" ht="19.5" thickBot="1" x14ac:dyDescent="0.25">
      <c r="A10" s="8" t="s">
        <v>3</v>
      </c>
      <c r="B10" s="9"/>
      <c r="C10" s="51">
        <f>SUM(C8:C9)</f>
        <v>0</v>
      </c>
      <c r="D10" s="9"/>
      <c r="E10" s="51">
        <f>SUM(E8:E9)</f>
        <v>11909850568</v>
      </c>
    </row>
    <row r="11" spans="1:5" ht="15" thickTop="1" x14ac:dyDescent="0.2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80"/>
  <sheetViews>
    <sheetView rightToLeft="1" view="pageBreakPreview" topLeftCell="A70" zoomScale="98" zoomScaleNormal="100" zoomScaleSheetLayoutView="98" workbookViewId="0">
      <selection activeCell="K7" sqref="K7:K8"/>
    </sheetView>
  </sheetViews>
  <sheetFormatPr defaultColWidth="9.125" defaultRowHeight="15.75" x14ac:dyDescent="0.4"/>
  <cols>
    <col min="1" max="1" width="15" style="2" customWidth="1"/>
    <col min="2" max="2" width="0.875" style="2" customWidth="1"/>
    <col min="3" max="3" width="10.625" style="2" customWidth="1"/>
    <col min="4" max="4" width="1" style="2" customWidth="1"/>
    <col min="5" max="5" width="14.75" style="2" customWidth="1"/>
    <col min="6" max="6" width="1" style="2" customWidth="1"/>
    <col min="7" max="7" width="9.125" style="2"/>
    <col min="8" max="8" width="0.875" style="2" customWidth="1"/>
    <col min="9" max="9" width="9.125" style="2"/>
    <col min="10" max="10" width="1" style="2" customWidth="1"/>
    <col min="11" max="11" width="9.125" style="2"/>
    <col min="12" max="12" width="1.125" style="2" customWidth="1"/>
    <col min="13" max="13" width="11" style="2" customWidth="1"/>
    <col min="14" max="14" width="0.875" style="2" customWidth="1"/>
    <col min="15" max="15" width="15.5" style="2" bestFit="1" customWidth="1"/>
    <col min="16" max="16" width="1" style="2" customWidth="1"/>
    <col min="17" max="17" width="13.25" style="2" bestFit="1" customWidth="1"/>
    <col min="18" max="18" width="0.75" style="2" customWidth="1"/>
    <col min="19" max="19" width="15.25" style="2" bestFit="1" customWidth="1"/>
    <col min="20" max="16384" width="9.125" style="2"/>
  </cols>
  <sheetData>
    <row r="1" spans="1:22" ht="21" x14ac:dyDescent="0.55000000000000004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22" ht="21" x14ac:dyDescent="0.55000000000000004">
      <c r="A2" s="128" t="s">
        <v>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22" ht="21" x14ac:dyDescent="0.55000000000000004">
      <c r="A3" s="128" t="s">
        <v>238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22" ht="21" x14ac:dyDescent="0.4">
      <c r="A4" s="161" t="s">
        <v>10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7"/>
      <c r="U4" s="17"/>
      <c r="V4" s="17"/>
    </row>
    <row r="5" spans="1:22" s="59" customFormat="1" ht="16.5" customHeight="1" thickBot="1" x14ac:dyDescent="0.5">
      <c r="C5" s="130" t="s">
        <v>44</v>
      </c>
      <c r="D5" s="130"/>
      <c r="E5" s="130"/>
      <c r="F5" s="130"/>
      <c r="G5" s="130"/>
      <c r="I5" s="145" t="s">
        <v>179</v>
      </c>
      <c r="J5" s="145"/>
      <c r="K5" s="145"/>
      <c r="L5" s="145"/>
      <c r="M5" s="145"/>
      <c r="N5" s="88"/>
      <c r="O5" s="145" t="s">
        <v>180</v>
      </c>
      <c r="P5" s="145"/>
      <c r="Q5" s="145"/>
      <c r="R5" s="145"/>
      <c r="S5" s="145"/>
      <c r="T5" s="88"/>
      <c r="U5" s="88"/>
      <c r="V5" s="88"/>
    </row>
    <row r="6" spans="1:22" s="114" customFormat="1" ht="47.25" customHeight="1" thickBot="1" x14ac:dyDescent="0.25">
      <c r="A6" s="112" t="s">
        <v>32</v>
      </c>
      <c r="B6" s="113"/>
      <c r="C6" s="112" t="s">
        <v>38</v>
      </c>
      <c r="D6" s="113"/>
      <c r="E6" s="112" t="s">
        <v>43</v>
      </c>
      <c r="F6" s="113"/>
      <c r="G6" s="112" t="s">
        <v>39</v>
      </c>
      <c r="H6" s="113"/>
      <c r="I6" s="112" t="s">
        <v>40</v>
      </c>
      <c r="J6" s="113"/>
      <c r="K6" s="112" t="s">
        <v>41</v>
      </c>
      <c r="L6" s="113"/>
      <c r="M6" s="112" t="s">
        <v>42</v>
      </c>
      <c r="O6" s="112" t="s">
        <v>40</v>
      </c>
      <c r="P6" s="113"/>
      <c r="Q6" s="112" t="s">
        <v>41</v>
      </c>
      <c r="R6" s="113"/>
      <c r="S6" s="112" t="s">
        <v>42</v>
      </c>
    </row>
    <row r="7" spans="1:22" s="59" customFormat="1" ht="18.75" x14ac:dyDescent="0.45">
      <c r="A7" s="59" t="s">
        <v>162</v>
      </c>
      <c r="C7" s="106" t="s">
        <v>186</v>
      </c>
      <c r="E7" s="49">
        <v>2650933</v>
      </c>
      <c r="F7" s="66"/>
      <c r="G7" s="49">
        <v>1540</v>
      </c>
      <c r="H7" s="66"/>
      <c r="I7" s="49">
        <v>0</v>
      </c>
      <c r="J7" s="66"/>
      <c r="K7" s="49">
        <v>0</v>
      </c>
      <c r="L7" s="66"/>
      <c r="M7" s="49">
        <v>0</v>
      </c>
      <c r="N7" s="66"/>
      <c r="O7" s="49">
        <v>4082436820</v>
      </c>
      <c r="P7" s="66"/>
      <c r="Q7" s="49">
        <v>0</v>
      </c>
      <c r="R7" s="66"/>
      <c r="S7" s="49">
        <f>+O7-Q7</f>
        <v>4082436820</v>
      </c>
    </row>
    <row r="8" spans="1:22" s="59" customFormat="1" ht="18.75" x14ac:dyDescent="0.45">
      <c r="A8" s="59" t="s">
        <v>147</v>
      </c>
      <c r="C8" s="106" t="s">
        <v>187</v>
      </c>
      <c r="E8" s="49">
        <v>235866759</v>
      </c>
      <c r="F8" s="66"/>
      <c r="G8" s="49">
        <v>850</v>
      </c>
      <c r="H8" s="66"/>
      <c r="I8" s="49">
        <v>0</v>
      </c>
      <c r="J8" s="66"/>
      <c r="K8" s="49">
        <v>0</v>
      </c>
      <c r="L8" s="66"/>
      <c r="M8" s="49">
        <v>0</v>
      </c>
      <c r="N8" s="66"/>
      <c r="O8" s="49">
        <v>200486745150</v>
      </c>
      <c r="P8" s="66"/>
      <c r="Q8" s="49">
        <v>0</v>
      </c>
      <c r="R8" s="66"/>
      <c r="S8" s="49">
        <f t="shared" ref="S8:S71" si="0">+O8-Q8</f>
        <v>200486745150</v>
      </c>
    </row>
    <row r="9" spans="1:22" s="59" customFormat="1" ht="18.75" x14ac:dyDescent="0.45">
      <c r="A9" s="59" t="s">
        <v>163</v>
      </c>
      <c r="C9" s="106" t="s">
        <v>188</v>
      </c>
      <c r="E9" s="49">
        <v>2421993</v>
      </c>
      <c r="F9" s="66"/>
      <c r="G9" s="49">
        <v>1700</v>
      </c>
      <c r="H9" s="66"/>
      <c r="I9" s="49">
        <v>0</v>
      </c>
      <c r="J9" s="66"/>
      <c r="K9" s="49">
        <v>0</v>
      </c>
      <c r="L9" s="66"/>
      <c r="M9" s="49">
        <v>0</v>
      </c>
      <c r="N9" s="66"/>
      <c r="O9" s="49">
        <v>4117388100</v>
      </c>
      <c r="P9" s="66"/>
      <c r="Q9" s="49">
        <v>0</v>
      </c>
      <c r="R9" s="66"/>
      <c r="S9" s="49">
        <f t="shared" si="0"/>
        <v>4117388100</v>
      </c>
    </row>
    <row r="10" spans="1:22" s="59" customFormat="1" ht="18.75" x14ac:dyDescent="0.45">
      <c r="A10" s="59" t="s">
        <v>100</v>
      </c>
      <c r="C10" s="106" t="s">
        <v>189</v>
      </c>
      <c r="E10" s="49">
        <v>101782654</v>
      </c>
      <c r="F10" s="66"/>
      <c r="G10" s="49">
        <v>630</v>
      </c>
      <c r="H10" s="66"/>
      <c r="I10" s="49">
        <v>0</v>
      </c>
      <c r="J10" s="66"/>
      <c r="K10" s="49">
        <v>0</v>
      </c>
      <c r="L10" s="66"/>
      <c r="M10" s="49">
        <v>0</v>
      </c>
      <c r="N10" s="66"/>
      <c r="O10" s="49">
        <v>64123072020</v>
      </c>
      <c r="P10" s="66"/>
      <c r="Q10" s="49">
        <v>0</v>
      </c>
      <c r="R10" s="66"/>
      <c r="S10" s="49">
        <f t="shared" si="0"/>
        <v>64123072020</v>
      </c>
    </row>
    <row r="11" spans="1:22" s="59" customFormat="1" ht="18.75" x14ac:dyDescent="0.45">
      <c r="A11" s="59" t="s">
        <v>155</v>
      </c>
      <c r="C11" s="106" t="s">
        <v>190</v>
      </c>
      <c r="E11" s="49">
        <v>32200000</v>
      </c>
      <c r="F11" s="66"/>
      <c r="G11" s="49">
        <v>354</v>
      </c>
      <c r="H11" s="66"/>
      <c r="I11" s="49">
        <v>0</v>
      </c>
      <c r="J11" s="66"/>
      <c r="K11" s="49">
        <v>0</v>
      </c>
      <c r="L11" s="66"/>
      <c r="M11" s="49">
        <v>0</v>
      </c>
      <c r="N11" s="66"/>
      <c r="O11" s="49">
        <v>11398800000</v>
      </c>
      <c r="P11" s="66"/>
      <c r="Q11" s="49">
        <v>0</v>
      </c>
      <c r="R11" s="66"/>
      <c r="S11" s="49">
        <f t="shared" si="0"/>
        <v>11398800000</v>
      </c>
    </row>
    <row r="12" spans="1:22" s="59" customFormat="1" ht="18.75" x14ac:dyDescent="0.45">
      <c r="A12" s="59" t="s">
        <v>121</v>
      </c>
      <c r="C12" s="106" t="s">
        <v>186</v>
      </c>
      <c r="E12" s="49">
        <v>17439506</v>
      </c>
      <c r="F12" s="66"/>
      <c r="G12" s="49">
        <v>200</v>
      </c>
      <c r="H12" s="66"/>
      <c r="I12" s="49">
        <v>0</v>
      </c>
      <c r="J12" s="66"/>
      <c r="K12" s="49">
        <v>0</v>
      </c>
      <c r="L12" s="66"/>
      <c r="M12" s="49">
        <v>0</v>
      </c>
      <c r="N12" s="66"/>
      <c r="O12" s="49">
        <v>3487901200</v>
      </c>
      <c r="P12" s="66"/>
      <c r="Q12" s="49">
        <v>0</v>
      </c>
      <c r="R12" s="66"/>
      <c r="S12" s="49">
        <f t="shared" si="0"/>
        <v>3487901200</v>
      </c>
    </row>
    <row r="13" spans="1:22" s="59" customFormat="1" ht="18.75" x14ac:dyDescent="0.45">
      <c r="A13" s="59" t="s">
        <v>80</v>
      </c>
      <c r="C13" s="106" t="s">
        <v>191</v>
      </c>
      <c r="E13" s="49">
        <v>91811648</v>
      </c>
      <c r="F13" s="66"/>
      <c r="G13" s="49">
        <v>48</v>
      </c>
      <c r="H13" s="66"/>
      <c r="I13" s="49">
        <v>0</v>
      </c>
      <c r="J13" s="66"/>
      <c r="K13" s="49">
        <v>0</v>
      </c>
      <c r="L13" s="66"/>
      <c r="M13" s="49">
        <v>0</v>
      </c>
      <c r="N13" s="66"/>
      <c r="O13" s="49">
        <v>4406959104</v>
      </c>
      <c r="P13" s="66"/>
      <c r="Q13" s="49">
        <v>0</v>
      </c>
      <c r="R13" s="66"/>
      <c r="S13" s="49">
        <f t="shared" si="0"/>
        <v>4406959104</v>
      </c>
    </row>
    <row r="14" spans="1:22" s="59" customFormat="1" ht="18.75" x14ac:dyDescent="0.45">
      <c r="A14" s="59" t="s">
        <v>81</v>
      </c>
      <c r="C14" s="106" t="s">
        <v>192</v>
      </c>
      <c r="E14" s="49">
        <v>57363734</v>
      </c>
      <c r="F14" s="66"/>
      <c r="G14" s="49">
        <v>82</v>
      </c>
      <c r="H14" s="66"/>
      <c r="I14" s="49">
        <v>0</v>
      </c>
      <c r="J14" s="66"/>
      <c r="K14" s="49">
        <v>0</v>
      </c>
      <c r="L14" s="66"/>
      <c r="M14" s="49">
        <v>0</v>
      </c>
      <c r="N14" s="66"/>
      <c r="O14" s="49">
        <v>4703826188</v>
      </c>
      <c r="P14" s="66"/>
      <c r="Q14" s="49">
        <v>0</v>
      </c>
      <c r="R14" s="66"/>
      <c r="S14" s="49">
        <f t="shared" si="0"/>
        <v>4703826188</v>
      </c>
    </row>
    <row r="15" spans="1:22" s="59" customFormat="1" ht="18.75" x14ac:dyDescent="0.45">
      <c r="A15" s="59" t="s">
        <v>119</v>
      </c>
      <c r="C15" s="106" t="s">
        <v>193</v>
      </c>
      <c r="E15" s="49">
        <v>151200055</v>
      </c>
      <c r="F15" s="66"/>
      <c r="G15" s="49">
        <v>200</v>
      </c>
      <c r="H15" s="66"/>
      <c r="I15" s="49">
        <v>0</v>
      </c>
      <c r="J15" s="66"/>
      <c r="K15" s="49">
        <v>0</v>
      </c>
      <c r="L15" s="66"/>
      <c r="M15" s="49">
        <v>0</v>
      </c>
      <c r="N15" s="66"/>
      <c r="O15" s="49">
        <v>30240011000</v>
      </c>
      <c r="P15" s="66"/>
      <c r="Q15" s="49">
        <v>0</v>
      </c>
      <c r="R15" s="66"/>
      <c r="S15" s="49">
        <f t="shared" si="0"/>
        <v>30240011000</v>
      </c>
    </row>
    <row r="16" spans="1:22" s="59" customFormat="1" ht="18.75" x14ac:dyDescent="0.45">
      <c r="A16" s="59" t="s">
        <v>123</v>
      </c>
      <c r="C16" s="106" t="s">
        <v>190</v>
      </c>
      <c r="E16" s="49">
        <v>49951230</v>
      </c>
      <c r="F16" s="66"/>
      <c r="G16" s="49">
        <v>2920</v>
      </c>
      <c r="H16" s="66"/>
      <c r="I16" s="49">
        <v>0</v>
      </c>
      <c r="J16" s="66"/>
      <c r="K16" s="49">
        <v>0</v>
      </c>
      <c r="L16" s="66"/>
      <c r="M16" s="49">
        <v>0</v>
      </c>
      <c r="N16" s="66"/>
      <c r="O16" s="49">
        <v>145857591600</v>
      </c>
      <c r="P16" s="66"/>
      <c r="Q16" s="49">
        <v>0</v>
      </c>
      <c r="R16" s="66"/>
      <c r="S16" s="49">
        <f t="shared" si="0"/>
        <v>145857591600</v>
      </c>
    </row>
    <row r="17" spans="1:19" s="59" customFormat="1" ht="18.75" x14ac:dyDescent="0.45">
      <c r="A17" s="59" t="s">
        <v>158</v>
      </c>
      <c r="C17" s="106" t="s">
        <v>194</v>
      </c>
      <c r="E17" s="49">
        <v>159660476</v>
      </c>
      <c r="F17" s="66"/>
      <c r="G17" s="49">
        <v>370</v>
      </c>
      <c r="H17" s="66"/>
      <c r="I17" s="49">
        <v>0</v>
      </c>
      <c r="J17" s="66"/>
      <c r="K17" s="49">
        <v>0</v>
      </c>
      <c r="L17" s="66"/>
      <c r="M17" s="49">
        <v>0</v>
      </c>
      <c r="N17" s="66"/>
      <c r="O17" s="49">
        <v>59074376120</v>
      </c>
      <c r="P17" s="66"/>
      <c r="Q17" s="49">
        <v>0</v>
      </c>
      <c r="R17" s="66"/>
      <c r="S17" s="49">
        <f t="shared" si="0"/>
        <v>59074376120</v>
      </c>
    </row>
    <row r="18" spans="1:19" s="59" customFormat="1" ht="18.75" x14ac:dyDescent="0.45">
      <c r="A18" s="59" t="s">
        <v>101</v>
      </c>
      <c r="C18" s="106" t="s">
        <v>186</v>
      </c>
      <c r="E18" s="49">
        <v>27666416</v>
      </c>
      <c r="F18" s="66"/>
      <c r="G18" s="49">
        <v>500</v>
      </c>
      <c r="H18" s="66"/>
      <c r="I18" s="49">
        <v>0</v>
      </c>
      <c r="J18" s="66"/>
      <c r="K18" s="49">
        <v>0</v>
      </c>
      <c r="L18" s="66"/>
      <c r="M18" s="49">
        <v>0</v>
      </c>
      <c r="N18" s="66"/>
      <c r="O18" s="49">
        <v>13833208000</v>
      </c>
      <c r="P18" s="66"/>
      <c r="Q18" s="49">
        <v>0</v>
      </c>
      <c r="R18" s="66"/>
      <c r="S18" s="49">
        <f t="shared" si="0"/>
        <v>13833208000</v>
      </c>
    </row>
    <row r="19" spans="1:19" s="59" customFormat="1" ht="18.75" x14ac:dyDescent="0.45">
      <c r="A19" s="59" t="s">
        <v>106</v>
      </c>
      <c r="C19" s="106" t="s">
        <v>195</v>
      </c>
      <c r="E19" s="49">
        <v>59238540</v>
      </c>
      <c r="F19" s="66"/>
      <c r="G19" s="49">
        <v>360</v>
      </c>
      <c r="H19" s="66"/>
      <c r="I19" s="49">
        <v>0</v>
      </c>
      <c r="J19" s="66"/>
      <c r="K19" s="49">
        <v>0</v>
      </c>
      <c r="L19" s="66"/>
      <c r="M19" s="49">
        <v>0</v>
      </c>
      <c r="N19" s="66"/>
      <c r="O19" s="49">
        <v>21325874400</v>
      </c>
      <c r="P19" s="66"/>
      <c r="Q19" s="49">
        <v>0</v>
      </c>
      <c r="R19" s="66"/>
      <c r="S19" s="49">
        <f t="shared" si="0"/>
        <v>21325874400</v>
      </c>
    </row>
    <row r="20" spans="1:19" s="59" customFormat="1" ht="18.75" x14ac:dyDescent="0.45">
      <c r="A20" s="59" t="s">
        <v>98</v>
      </c>
      <c r="C20" s="106" t="s">
        <v>196</v>
      </c>
      <c r="E20" s="49">
        <v>31546557</v>
      </c>
      <c r="F20" s="66"/>
      <c r="G20" s="49">
        <v>3286</v>
      </c>
      <c r="H20" s="66"/>
      <c r="I20" s="49">
        <v>0</v>
      </c>
      <c r="J20" s="66"/>
      <c r="K20" s="49">
        <v>0</v>
      </c>
      <c r="L20" s="66"/>
      <c r="M20" s="49">
        <v>0</v>
      </c>
      <c r="N20" s="66"/>
      <c r="O20" s="49">
        <v>103661986302</v>
      </c>
      <c r="P20" s="66"/>
      <c r="Q20" s="49">
        <v>0</v>
      </c>
      <c r="R20" s="66"/>
      <c r="S20" s="49">
        <f t="shared" si="0"/>
        <v>103661986302</v>
      </c>
    </row>
    <row r="21" spans="1:19" s="59" customFormat="1" ht="18.75" x14ac:dyDescent="0.45">
      <c r="A21" s="59" t="s">
        <v>109</v>
      </c>
      <c r="C21" s="106" t="s">
        <v>197</v>
      </c>
      <c r="E21" s="49">
        <v>29089643</v>
      </c>
      <c r="F21" s="66"/>
      <c r="G21" s="49">
        <v>1200</v>
      </c>
      <c r="H21" s="66"/>
      <c r="I21" s="49">
        <v>0</v>
      </c>
      <c r="J21" s="66"/>
      <c r="K21" s="49">
        <v>0</v>
      </c>
      <c r="L21" s="66"/>
      <c r="M21" s="49">
        <v>0</v>
      </c>
      <c r="N21" s="66"/>
      <c r="O21" s="49">
        <v>34907571600</v>
      </c>
      <c r="P21" s="66"/>
      <c r="Q21" s="49">
        <v>1377930458</v>
      </c>
      <c r="R21" s="66"/>
      <c r="S21" s="49">
        <f t="shared" si="0"/>
        <v>33529641142</v>
      </c>
    </row>
    <row r="22" spans="1:19" s="59" customFormat="1" ht="18.75" x14ac:dyDescent="0.45">
      <c r="A22" s="59" t="s">
        <v>164</v>
      </c>
      <c r="C22" s="106" t="s">
        <v>198</v>
      </c>
      <c r="E22" s="49">
        <v>2639418</v>
      </c>
      <c r="F22" s="66"/>
      <c r="G22" s="49">
        <v>1000</v>
      </c>
      <c r="H22" s="66"/>
      <c r="I22" s="49">
        <v>0</v>
      </c>
      <c r="J22" s="66"/>
      <c r="K22" s="49">
        <v>0</v>
      </c>
      <c r="L22" s="66"/>
      <c r="M22" s="49">
        <v>0</v>
      </c>
      <c r="N22" s="66"/>
      <c r="O22" s="49">
        <v>2639418000</v>
      </c>
      <c r="P22" s="66"/>
      <c r="Q22" s="49">
        <v>104187553</v>
      </c>
      <c r="R22" s="66"/>
      <c r="S22" s="49">
        <f t="shared" si="0"/>
        <v>2535230447</v>
      </c>
    </row>
    <row r="23" spans="1:19" s="59" customFormat="1" ht="18.75" x14ac:dyDescent="0.45">
      <c r="A23" s="59" t="s">
        <v>132</v>
      </c>
      <c r="C23" s="106" t="s">
        <v>199</v>
      </c>
      <c r="E23" s="49">
        <v>11481221</v>
      </c>
      <c r="F23" s="66"/>
      <c r="G23" s="49">
        <v>7500</v>
      </c>
      <c r="H23" s="66"/>
      <c r="I23" s="49">
        <v>0</v>
      </c>
      <c r="J23" s="66"/>
      <c r="K23" s="49">
        <v>0</v>
      </c>
      <c r="L23" s="66"/>
      <c r="M23" s="49">
        <v>0</v>
      </c>
      <c r="N23" s="66"/>
      <c r="O23" s="49">
        <v>86109157500</v>
      </c>
      <c r="P23" s="66"/>
      <c r="Q23" s="49">
        <v>0</v>
      </c>
      <c r="R23" s="66"/>
      <c r="S23" s="49">
        <f t="shared" si="0"/>
        <v>86109157500</v>
      </c>
    </row>
    <row r="24" spans="1:19" s="59" customFormat="1" ht="18.75" x14ac:dyDescent="0.45">
      <c r="A24" s="59" t="s">
        <v>145</v>
      </c>
      <c r="C24" s="106" t="s">
        <v>200</v>
      </c>
      <c r="E24" s="49">
        <v>16680623</v>
      </c>
      <c r="F24" s="66"/>
      <c r="G24" s="49">
        <v>260</v>
      </c>
      <c r="H24" s="66"/>
      <c r="I24" s="49">
        <v>0</v>
      </c>
      <c r="J24" s="66"/>
      <c r="K24" s="49">
        <v>0</v>
      </c>
      <c r="L24" s="66"/>
      <c r="M24" s="49">
        <v>0</v>
      </c>
      <c r="N24" s="66"/>
      <c r="O24" s="49">
        <v>4336961980</v>
      </c>
      <c r="P24" s="66"/>
      <c r="Q24" s="49">
        <v>0</v>
      </c>
      <c r="R24" s="66"/>
      <c r="S24" s="49">
        <f t="shared" si="0"/>
        <v>4336961980</v>
      </c>
    </row>
    <row r="25" spans="1:19" s="59" customFormat="1" ht="18.75" x14ac:dyDescent="0.45">
      <c r="A25" s="59" t="s">
        <v>130</v>
      </c>
      <c r="C25" s="106" t="s">
        <v>201</v>
      </c>
      <c r="E25" s="49">
        <v>3083596</v>
      </c>
      <c r="F25" s="66"/>
      <c r="G25" s="49">
        <v>7300</v>
      </c>
      <c r="H25" s="66"/>
      <c r="I25" s="49">
        <v>0</v>
      </c>
      <c r="J25" s="66"/>
      <c r="K25" s="49">
        <v>0</v>
      </c>
      <c r="L25" s="66"/>
      <c r="M25" s="49">
        <v>0</v>
      </c>
      <c r="N25" s="66"/>
      <c r="O25" s="49">
        <v>22510250800</v>
      </c>
      <c r="P25" s="66"/>
      <c r="Q25" s="49">
        <v>0</v>
      </c>
      <c r="R25" s="66"/>
      <c r="S25" s="49">
        <f t="shared" si="0"/>
        <v>22510250800</v>
      </c>
    </row>
    <row r="26" spans="1:19" s="59" customFormat="1" ht="18.75" x14ac:dyDescent="0.45">
      <c r="A26" s="59" t="s">
        <v>184</v>
      </c>
      <c r="C26" s="106" t="s">
        <v>202</v>
      </c>
      <c r="E26" s="49">
        <v>8831842</v>
      </c>
      <c r="F26" s="66"/>
      <c r="G26" s="49">
        <v>700</v>
      </c>
      <c r="H26" s="66"/>
      <c r="I26" s="49">
        <v>0</v>
      </c>
      <c r="J26" s="66"/>
      <c r="K26" s="49">
        <v>0</v>
      </c>
      <c r="L26" s="66"/>
      <c r="M26" s="49">
        <v>0</v>
      </c>
      <c r="N26" s="66"/>
      <c r="O26" s="49">
        <v>6182289400</v>
      </c>
      <c r="P26" s="66"/>
      <c r="Q26" s="49">
        <v>0</v>
      </c>
      <c r="R26" s="66"/>
      <c r="S26" s="49">
        <f t="shared" si="0"/>
        <v>6182289400</v>
      </c>
    </row>
    <row r="27" spans="1:19" s="59" customFormat="1" ht="18.75" x14ac:dyDescent="0.45">
      <c r="A27" s="59" t="s">
        <v>165</v>
      </c>
      <c r="C27" s="106" t="s">
        <v>203</v>
      </c>
      <c r="E27" s="49">
        <v>13733515</v>
      </c>
      <c r="F27" s="66"/>
      <c r="G27" s="49">
        <v>1110</v>
      </c>
      <c r="H27" s="66"/>
      <c r="I27" s="49">
        <v>0</v>
      </c>
      <c r="J27" s="66"/>
      <c r="K27" s="49">
        <v>0</v>
      </c>
      <c r="L27" s="66"/>
      <c r="M27" s="49">
        <v>0</v>
      </c>
      <c r="N27" s="66"/>
      <c r="O27" s="49">
        <v>15244201650</v>
      </c>
      <c r="P27" s="66"/>
      <c r="Q27" s="49">
        <v>620985875</v>
      </c>
      <c r="R27" s="66"/>
      <c r="S27" s="49">
        <f t="shared" si="0"/>
        <v>14623215775</v>
      </c>
    </row>
    <row r="28" spans="1:19" s="59" customFormat="1" ht="18.75" x14ac:dyDescent="0.45">
      <c r="A28" s="59" t="s">
        <v>128</v>
      </c>
      <c r="C28" s="106" t="s">
        <v>189</v>
      </c>
      <c r="E28" s="49">
        <v>6601911</v>
      </c>
      <c r="F28" s="66"/>
      <c r="G28" s="49">
        <v>6350</v>
      </c>
      <c r="H28" s="66"/>
      <c r="I28" s="49">
        <v>0</v>
      </c>
      <c r="J28" s="66"/>
      <c r="K28" s="49">
        <v>0</v>
      </c>
      <c r="L28" s="66"/>
      <c r="M28" s="49">
        <v>0</v>
      </c>
      <c r="N28" s="66"/>
      <c r="O28" s="49">
        <v>41922134850</v>
      </c>
      <c r="P28" s="66"/>
      <c r="Q28" s="49">
        <v>0</v>
      </c>
      <c r="R28" s="66"/>
      <c r="S28" s="49">
        <f t="shared" si="0"/>
        <v>41922134850</v>
      </c>
    </row>
    <row r="29" spans="1:19" s="59" customFormat="1" ht="18.75" x14ac:dyDescent="0.45">
      <c r="A29" s="59" t="s">
        <v>87</v>
      </c>
      <c r="C29" s="106" t="s">
        <v>193</v>
      </c>
      <c r="E29" s="49">
        <v>13718781</v>
      </c>
      <c r="F29" s="66"/>
      <c r="G29" s="49">
        <v>1680</v>
      </c>
      <c r="H29" s="66"/>
      <c r="I29" s="49">
        <v>0</v>
      </c>
      <c r="J29" s="66"/>
      <c r="K29" s="49">
        <v>0</v>
      </c>
      <c r="L29" s="66"/>
      <c r="M29" s="49">
        <v>0</v>
      </c>
      <c r="N29" s="66"/>
      <c r="O29" s="49">
        <v>23047552080</v>
      </c>
      <c r="P29" s="66"/>
      <c r="Q29" s="49">
        <v>0</v>
      </c>
      <c r="R29" s="66"/>
      <c r="S29" s="49">
        <f t="shared" si="0"/>
        <v>23047552080</v>
      </c>
    </row>
    <row r="30" spans="1:19" s="59" customFormat="1" ht="18.75" x14ac:dyDescent="0.45">
      <c r="A30" s="59" t="s">
        <v>85</v>
      </c>
      <c r="C30" s="106" t="s">
        <v>197</v>
      </c>
      <c r="E30" s="49">
        <v>255421848</v>
      </c>
      <c r="F30" s="66"/>
      <c r="G30" s="49">
        <v>610</v>
      </c>
      <c r="H30" s="66"/>
      <c r="I30" s="49">
        <v>0</v>
      </c>
      <c r="J30" s="66"/>
      <c r="K30" s="49">
        <v>0</v>
      </c>
      <c r="L30" s="66"/>
      <c r="M30" s="49">
        <v>0</v>
      </c>
      <c r="N30" s="66"/>
      <c r="O30" s="49">
        <v>155807327280</v>
      </c>
      <c r="P30" s="66"/>
      <c r="Q30" s="49">
        <v>0</v>
      </c>
      <c r="R30" s="66"/>
      <c r="S30" s="49">
        <f t="shared" si="0"/>
        <v>155807327280</v>
      </c>
    </row>
    <row r="31" spans="1:19" s="59" customFormat="1" ht="18.75" x14ac:dyDescent="0.45">
      <c r="A31" s="59" t="s">
        <v>157</v>
      </c>
      <c r="C31" s="106" t="s">
        <v>204</v>
      </c>
      <c r="E31" s="49">
        <v>108164141</v>
      </c>
      <c r="F31" s="66"/>
      <c r="G31" s="49">
        <v>620</v>
      </c>
      <c r="H31" s="66"/>
      <c r="I31" s="49">
        <v>0</v>
      </c>
      <c r="J31" s="66"/>
      <c r="K31" s="49">
        <v>0</v>
      </c>
      <c r="L31" s="66"/>
      <c r="M31" s="49">
        <v>0</v>
      </c>
      <c r="N31" s="66"/>
      <c r="O31" s="49">
        <v>67061767420</v>
      </c>
      <c r="P31" s="66"/>
      <c r="Q31" s="49">
        <v>0</v>
      </c>
      <c r="R31" s="66"/>
      <c r="S31" s="49">
        <f t="shared" si="0"/>
        <v>67061767420</v>
      </c>
    </row>
    <row r="32" spans="1:19" s="59" customFormat="1" ht="18.75" x14ac:dyDescent="0.45">
      <c r="A32" s="59" t="s">
        <v>148</v>
      </c>
      <c r="C32" s="106" t="s">
        <v>197</v>
      </c>
      <c r="E32" s="49">
        <v>615648882</v>
      </c>
      <c r="F32" s="66"/>
      <c r="G32" s="49">
        <v>400</v>
      </c>
      <c r="H32" s="66"/>
      <c r="I32" s="49">
        <v>0</v>
      </c>
      <c r="J32" s="66"/>
      <c r="K32" s="49">
        <v>0</v>
      </c>
      <c r="L32" s="66"/>
      <c r="M32" s="49">
        <v>0</v>
      </c>
      <c r="N32" s="66"/>
      <c r="O32" s="49">
        <v>246259552800</v>
      </c>
      <c r="P32" s="66"/>
      <c r="Q32" s="49">
        <v>0</v>
      </c>
      <c r="R32" s="66"/>
      <c r="S32" s="49">
        <f t="shared" si="0"/>
        <v>246259552800</v>
      </c>
    </row>
    <row r="33" spans="1:19" s="59" customFormat="1" ht="18.75" x14ac:dyDescent="0.45">
      <c r="A33" s="59" t="s">
        <v>146</v>
      </c>
      <c r="C33" s="106" t="s">
        <v>197</v>
      </c>
      <c r="E33" s="49">
        <v>346399418</v>
      </c>
      <c r="F33" s="66"/>
      <c r="G33" s="49">
        <v>255</v>
      </c>
      <c r="H33" s="66"/>
      <c r="I33" s="49">
        <v>0</v>
      </c>
      <c r="J33" s="66"/>
      <c r="K33" s="49">
        <v>0</v>
      </c>
      <c r="L33" s="66"/>
      <c r="M33" s="49">
        <v>0</v>
      </c>
      <c r="N33" s="66"/>
      <c r="O33" s="49">
        <v>88331851590</v>
      </c>
      <c r="P33" s="66"/>
      <c r="Q33" s="49">
        <v>0</v>
      </c>
      <c r="R33" s="66"/>
      <c r="S33" s="49">
        <f t="shared" si="0"/>
        <v>88331851590</v>
      </c>
    </row>
    <row r="34" spans="1:19" s="59" customFormat="1" ht="18.75" x14ac:dyDescent="0.45">
      <c r="A34" s="59" t="s">
        <v>166</v>
      </c>
      <c r="C34" s="106" t="s">
        <v>194</v>
      </c>
      <c r="E34" s="49">
        <v>16226811</v>
      </c>
      <c r="F34" s="66"/>
      <c r="G34" s="49">
        <v>380</v>
      </c>
      <c r="H34" s="66"/>
      <c r="I34" s="49">
        <v>0</v>
      </c>
      <c r="J34" s="66"/>
      <c r="K34" s="49">
        <v>0</v>
      </c>
      <c r="L34" s="66"/>
      <c r="M34" s="49">
        <v>0</v>
      </c>
      <c r="N34" s="66"/>
      <c r="O34" s="49">
        <v>6166188180</v>
      </c>
      <c r="P34" s="66"/>
      <c r="Q34" s="49">
        <v>0</v>
      </c>
      <c r="R34" s="66"/>
      <c r="S34" s="49">
        <f t="shared" si="0"/>
        <v>6166188180</v>
      </c>
    </row>
    <row r="35" spans="1:19" s="59" customFormat="1" ht="18.75" x14ac:dyDescent="0.45">
      <c r="A35" s="59" t="s">
        <v>97</v>
      </c>
      <c r="C35" s="106" t="s">
        <v>205</v>
      </c>
      <c r="E35" s="49">
        <v>3890102</v>
      </c>
      <c r="F35" s="66"/>
      <c r="G35" s="49">
        <v>6100</v>
      </c>
      <c r="H35" s="66"/>
      <c r="I35" s="49">
        <v>0</v>
      </c>
      <c r="J35" s="66"/>
      <c r="K35" s="49">
        <v>0</v>
      </c>
      <c r="L35" s="66"/>
      <c r="M35" s="49">
        <v>0</v>
      </c>
      <c r="N35" s="66"/>
      <c r="O35" s="49">
        <v>23729622200</v>
      </c>
      <c r="P35" s="66"/>
      <c r="Q35" s="49">
        <v>0</v>
      </c>
      <c r="R35" s="66"/>
      <c r="S35" s="49">
        <f t="shared" si="0"/>
        <v>23729622200</v>
      </c>
    </row>
    <row r="36" spans="1:19" s="59" customFormat="1" ht="18.75" x14ac:dyDescent="0.45">
      <c r="A36" s="59" t="s">
        <v>95</v>
      </c>
      <c r="C36" s="106" t="s">
        <v>206</v>
      </c>
      <c r="E36" s="49">
        <v>7345812</v>
      </c>
      <c r="F36" s="66"/>
      <c r="G36" s="49">
        <v>1330</v>
      </c>
      <c r="H36" s="66"/>
      <c r="I36" s="49">
        <v>0</v>
      </c>
      <c r="J36" s="66"/>
      <c r="K36" s="49">
        <v>0</v>
      </c>
      <c r="L36" s="66"/>
      <c r="M36" s="49">
        <v>0</v>
      </c>
      <c r="N36" s="66"/>
      <c r="O36" s="49">
        <v>9769929960</v>
      </c>
      <c r="P36" s="66"/>
      <c r="Q36" s="49">
        <v>0</v>
      </c>
      <c r="R36" s="66"/>
      <c r="S36" s="49">
        <f t="shared" si="0"/>
        <v>9769929960</v>
      </c>
    </row>
    <row r="37" spans="1:19" s="59" customFormat="1" ht="18.75" x14ac:dyDescent="0.45">
      <c r="A37" s="59" t="s">
        <v>125</v>
      </c>
      <c r="C37" s="106" t="s">
        <v>198</v>
      </c>
      <c r="E37" s="49">
        <v>3072902</v>
      </c>
      <c r="F37" s="66"/>
      <c r="G37" s="49">
        <v>4070</v>
      </c>
      <c r="H37" s="66"/>
      <c r="I37" s="49">
        <v>0</v>
      </c>
      <c r="J37" s="66"/>
      <c r="K37" s="49">
        <v>0</v>
      </c>
      <c r="L37" s="66"/>
      <c r="M37" s="49">
        <v>0</v>
      </c>
      <c r="N37" s="66"/>
      <c r="O37" s="49">
        <v>12506711140</v>
      </c>
      <c r="P37" s="66"/>
      <c r="Q37" s="49">
        <v>0</v>
      </c>
      <c r="R37" s="66"/>
      <c r="S37" s="49">
        <f t="shared" si="0"/>
        <v>12506711140</v>
      </c>
    </row>
    <row r="38" spans="1:19" s="59" customFormat="1" ht="18.75" x14ac:dyDescent="0.45">
      <c r="A38" s="59" t="s">
        <v>112</v>
      </c>
      <c r="C38" s="106" t="s">
        <v>207</v>
      </c>
      <c r="E38" s="49">
        <v>3300000</v>
      </c>
      <c r="F38" s="66"/>
      <c r="G38" s="49">
        <v>1000</v>
      </c>
      <c r="H38" s="66"/>
      <c r="I38" s="49">
        <v>0</v>
      </c>
      <c r="J38" s="66"/>
      <c r="K38" s="49">
        <v>0</v>
      </c>
      <c r="L38" s="66"/>
      <c r="M38" s="49">
        <v>0</v>
      </c>
      <c r="N38" s="66"/>
      <c r="O38" s="49">
        <v>3300000000</v>
      </c>
      <c r="P38" s="66"/>
      <c r="Q38" s="49">
        <v>0</v>
      </c>
      <c r="R38" s="66"/>
      <c r="S38" s="49">
        <f t="shared" si="0"/>
        <v>3300000000</v>
      </c>
    </row>
    <row r="39" spans="1:19" s="59" customFormat="1" ht="18.75" x14ac:dyDescent="0.45">
      <c r="A39" s="59" t="s">
        <v>138</v>
      </c>
      <c r="C39" s="106" t="s">
        <v>208</v>
      </c>
      <c r="E39" s="49">
        <v>89707193</v>
      </c>
      <c r="F39" s="66"/>
      <c r="G39" s="49">
        <v>125</v>
      </c>
      <c r="H39" s="66"/>
      <c r="I39" s="49">
        <v>0</v>
      </c>
      <c r="J39" s="66"/>
      <c r="K39" s="49">
        <v>0</v>
      </c>
      <c r="L39" s="66"/>
      <c r="M39" s="49">
        <v>0</v>
      </c>
      <c r="N39" s="66"/>
      <c r="O39" s="49">
        <v>11213399125</v>
      </c>
      <c r="P39" s="66"/>
      <c r="Q39" s="49">
        <v>637454214</v>
      </c>
      <c r="R39" s="66"/>
      <c r="S39" s="49">
        <f t="shared" si="0"/>
        <v>10575944911</v>
      </c>
    </row>
    <row r="40" spans="1:19" s="59" customFormat="1" ht="18.75" x14ac:dyDescent="0.45">
      <c r="A40" s="59" t="s">
        <v>77</v>
      </c>
      <c r="C40" s="106" t="s">
        <v>209</v>
      </c>
      <c r="E40" s="49">
        <v>141231714</v>
      </c>
      <c r="F40" s="66"/>
      <c r="G40" s="49">
        <v>66</v>
      </c>
      <c r="H40" s="66"/>
      <c r="I40" s="49">
        <v>0</v>
      </c>
      <c r="J40" s="66"/>
      <c r="K40" s="49">
        <v>0</v>
      </c>
      <c r="L40" s="66"/>
      <c r="M40" s="49">
        <v>0</v>
      </c>
      <c r="N40" s="66"/>
      <c r="O40" s="49">
        <v>9321293124</v>
      </c>
      <c r="P40" s="66"/>
      <c r="Q40" s="49">
        <v>0</v>
      </c>
      <c r="R40" s="66"/>
      <c r="S40" s="49">
        <f t="shared" si="0"/>
        <v>9321293124</v>
      </c>
    </row>
    <row r="41" spans="1:19" s="59" customFormat="1" ht="18.75" x14ac:dyDescent="0.45">
      <c r="A41" s="59" t="s">
        <v>107</v>
      </c>
      <c r="C41" s="106" t="s">
        <v>210</v>
      </c>
      <c r="E41" s="49">
        <v>69776500</v>
      </c>
      <c r="F41" s="66"/>
      <c r="G41" s="49">
        <v>450</v>
      </c>
      <c r="H41" s="66"/>
      <c r="I41" s="49">
        <v>0</v>
      </c>
      <c r="J41" s="66"/>
      <c r="K41" s="49">
        <v>0</v>
      </c>
      <c r="L41" s="66"/>
      <c r="M41" s="49">
        <v>0</v>
      </c>
      <c r="N41" s="66"/>
      <c r="O41" s="49">
        <v>31399425000</v>
      </c>
      <c r="P41" s="66"/>
      <c r="Q41" s="49">
        <v>0</v>
      </c>
      <c r="R41" s="66"/>
      <c r="S41" s="49">
        <f t="shared" si="0"/>
        <v>31399425000</v>
      </c>
    </row>
    <row r="42" spans="1:19" s="59" customFormat="1" ht="18.75" x14ac:dyDescent="0.45">
      <c r="A42" s="59" t="s">
        <v>94</v>
      </c>
      <c r="C42" s="106" t="s">
        <v>211</v>
      </c>
      <c r="E42" s="49">
        <v>999790</v>
      </c>
      <c r="F42" s="66"/>
      <c r="G42" s="49">
        <v>4200</v>
      </c>
      <c r="H42" s="66"/>
      <c r="I42" s="49">
        <v>0</v>
      </c>
      <c r="J42" s="66"/>
      <c r="K42" s="49">
        <v>0</v>
      </c>
      <c r="L42" s="66"/>
      <c r="M42" s="49">
        <v>0</v>
      </c>
      <c r="N42" s="66"/>
      <c r="O42" s="49">
        <v>4199118000</v>
      </c>
      <c r="P42" s="66"/>
      <c r="Q42" s="49">
        <v>0</v>
      </c>
      <c r="R42" s="66"/>
      <c r="S42" s="49">
        <f t="shared" si="0"/>
        <v>4199118000</v>
      </c>
    </row>
    <row r="43" spans="1:19" s="59" customFormat="1" ht="18.75" x14ac:dyDescent="0.45">
      <c r="A43" s="59" t="s">
        <v>140</v>
      </c>
      <c r="C43" s="106" t="s">
        <v>186</v>
      </c>
      <c r="E43" s="49">
        <v>5038077</v>
      </c>
      <c r="F43" s="66"/>
      <c r="G43" s="49">
        <v>2000</v>
      </c>
      <c r="H43" s="66"/>
      <c r="I43" s="49">
        <v>0</v>
      </c>
      <c r="J43" s="66"/>
      <c r="K43" s="49">
        <v>0</v>
      </c>
      <c r="L43" s="66"/>
      <c r="M43" s="49">
        <v>0</v>
      </c>
      <c r="N43" s="66"/>
      <c r="O43" s="49">
        <v>10076154000</v>
      </c>
      <c r="P43" s="66"/>
      <c r="Q43" s="49">
        <v>0</v>
      </c>
      <c r="R43" s="66"/>
      <c r="S43" s="49">
        <f t="shared" si="0"/>
        <v>10076154000</v>
      </c>
    </row>
    <row r="44" spans="1:19" s="59" customFormat="1" ht="18.75" x14ac:dyDescent="0.45">
      <c r="A44" s="59" t="s">
        <v>86</v>
      </c>
      <c r="C44" s="106" t="s">
        <v>212</v>
      </c>
      <c r="E44" s="49">
        <v>40133393</v>
      </c>
      <c r="F44" s="66"/>
      <c r="G44" s="49">
        <v>1500</v>
      </c>
      <c r="H44" s="66"/>
      <c r="I44" s="49">
        <v>0</v>
      </c>
      <c r="J44" s="66"/>
      <c r="K44" s="49">
        <v>0</v>
      </c>
      <c r="L44" s="66"/>
      <c r="M44" s="49">
        <v>0</v>
      </c>
      <c r="N44" s="66"/>
      <c r="O44" s="49">
        <v>60200089500</v>
      </c>
      <c r="P44" s="66"/>
      <c r="Q44" s="49">
        <v>0</v>
      </c>
      <c r="R44" s="66"/>
      <c r="S44" s="49">
        <f t="shared" si="0"/>
        <v>60200089500</v>
      </c>
    </row>
    <row r="45" spans="1:19" s="59" customFormat="1" ht="18.75" x14ac:dyDescent="0.45">
      <c r="A45" s="59" t="s">
        <v>160</v>
      </c>
      <c r="C45" s="106" t="s">
        <v>195</v>
      </c>
      <c r="E45" s="49">
        <v>15218593</v>
      </c>
      <c r="F45" s="66"/>
      <c r="G45" s="49">
        <v>9500</v>
      </c>
      <c r="H45" s="66"/>
      <c r="I45" s="49">
        <v>0</v>
      </c>
      <c r="J45" s="66"/>
      <c r="K45" s="49">
        <v>0</v>
      </c>
      <c r="L45" s="66"/>
      <c r="M45" s="49">
        <v>0</v>
      </c>
      <c r="N45" s="66"/>
      <c r="O45" s="49">
        <v>144576633500</v>
      </c>
      <c r="P45" s="66"/>
      <c r="Q45" s="49">
        <v>0</v>
      </c>
      <c r="R45" s="66"/>
      <c r="S45" s="49">
        <f t="shared" si="0"/>
        <v>144576633500</v>
      </c>
    </row>
    <row r="46" spans="1:19" s="59" customFormat="1" ht="18.75" x14ac:dyDescent="0.45">
      <c r="A46" s="59" t="s">
        <v>135</v>
      </c>
      <c r="C46" s="106" t="s">
        <v>197</v>
      </c>
      <c r="E46" s="49">
        <v>59638785</v>
      </c>
      <c r="F46" s="66"/>
      <c r="G46" s="49">
        <v>537</v>
      </c>
      <c r="H46" s="66"/>
      <c r="I46" s="49">
        <v>0</v>
      </c>
      <c r="J46" s="66"/>
      <c r="K46" s="49">
        <v>0</v>
      </c>
      <c r="L46" s="66"/>
      <c r="M46" s="49">
        <v>0</v>
      </c>
      <c r="N46" s="66"/>
      <c r="O46" s="49">
        <v>32026027545</v>
      </c>
      <c r="P46" s="66"/>
      <c r="Q46" s="49">
        <v>0</v>
      </c>
      <c r="R46" s="66"/>
      <c r="S46" s="49">
        <f t="shared" si="0"/>
        <v>32026027545</v>
      </c>
    </row>
    <row r="47" spans="1:19" s="59" customFormat="1" ht="18.75" x14ac:dyDescent="0.45">
      <c r="A47" s="59" t="s">
        <v>118</v>
      </c>
      <c r="C47" s="106" t="s">
        <v>213</v>
      </c>
      <c r="E47" s="49">
        <v>5815146</v>
      </c>
      <c r="F47" s="66"/>
      <c r="G47" s="49">
        <v>3000</v>
      </c>
      <c r="H47" s="66"/>
      <c r="I47" s="49">
        <v>0</v>
      </c>
      <c r="J47" s="66"/>
      <c r="K47" s="49">
        <v>0</v>
      </c>
      <c r="L47" s="66"/>
      <c r="M47" s="49">
        <v>0</v>
      </c>
      <c r="N47" s="66"/>
      <c r="O47" s="49">
        <v>17445438000</v>
      </c>
      <c r="P47" s="66"/>
      <c r="Q47" s="49">
        <v>1809870486</v>
      </c>
      <c r="R47" s="66"/>
      <c r="S47" s="49">
        <f t="shared" si="0"/>
        <v>15635567514</v>
      </c>
    </row>
    <row r="48" spans="1:19" s="59" customFormat="1" ht="18.75" x14ac:dyDescent="0.45">
      <c r="A48" s="59" t="s">
        <v>161</v>
      </c>
      <c r="C48" s="106" t="s">
        <v>212</v>
      </c>
      <c r="E48" s="49">
        <v>55256136</v>
      </c>
      <c r="F48" s="66"/>
      <c r="G48" s="49">
        <v>600</v>
      </c>
      <c r="H48" s="66"/>
      <c r="I48" s="49">
        <v>0</v>
      </c>
      <c r="J48" s="66"/>
      <c r="K48" s="49">
        <v>0</v>
      </c>
      <c r="L48" s="66"/>
      <c r="M48" s="49">
        <v>0</v>
      </c>
      <c r="N48" s="66"/>
      <c r="O48" s="49">
        <v>33153681600</v>
      </c>
      <c r="P48" s="66"/>
      <c r="Q48" s="49">
        <v>0</v>
      </c>
      <c r="R48" s="66"/>
      <c r="S48" s="49">
        <f t="shared" si="0"/>
        <v>33153681600</v>
      </c>
    </row>
    <row r="49" spans="1:19" s="59" customFormat="1" ht="18.75" x14ac:dyDescent="0.45">
      <c r="A49" s="59" t="s">
        <v>134</v>
      </c>
      <c r="C49" s="106" t="s">
        <v>214</v>
      </c>
      <c r="E49" s="49">
        <v>45487018</v>
      </c>
      <c r="F49" s="66"/>
      <c r="G49" s="49">
        <v>3920</v>
      </c>
      <c r="H49" s="66"/>
      <c r="I49" s="49">
        <v>0</v>
      </c>
      <c r="J49" s="66"/>
      <c r="K49" s="49">
        <v>0</v>
      </c>
      <c r="L49" s="66"/>
      <c r="M49" s="49">
        <v>0</v>
      </c>
      <c r="N49" s="66"/>
      <c r="O49" s="49">
        <v>178309110560</v>
      </c>
      <c r="P49" s="66"/>
      <c r="Q49" s="49">
        <v>0</v>
      </c>
      <c r="R49" s="66"/>
      <c r="S49" s="49">
        <f t="shared" si="0"/>
        <v>178309110560</v>
      </c>
    </row>
    <row r="50" spans="1:19" s="59" customFormat="1" ht="18.75" x14ac:dyDescent="0.45">
      <c r="A50" s="59" t="s">
        <v>126</v>
      </c>
      <c r="C50" s="106" t="s">
        <v>198</v>
      </c>
      <c r="E50" s="49">
        <v>6118000</v>
      </c>
      <c r="F50" s="66"/>
      <c r="G50" s="49">
        <v>6700</v>
      </c>
      <c r="H50" s="66"/>
      <c r="I50" s="49">
        <v>0</v>
      </c>
      <c r="J50" s="66"/>
      <c r="K50" s="49">
        <v>0</v>
      </c>
      <c r="L50" s="66"/>
      <c r="M50" s="49">
        <v>0</v>
      </c>
      <c r="N50" s="66"/>
      <c r="O50" s="49">
        <v>40990600000</v>
      </c>
      <c r="P50" s="66"/>
      <c r="Q50" s="49">
        <v>0</v>
      </c>
      <c r="R50" s="66"/>
      <c r="S50" s="49">
        <f t="shared" si="0"/>
        <v>40990600000</v>
      </c>
    </row>
    <row r="51" spans="1:19" s="59" customFormat="1" ht="18.75" x14ac:dyDescent="0.45">
      <c r="A51" s="59" t="s">
        <v>111</v>
      </c>
      <c r="C51" s="106" t="s">
        <v>199</v>
      </c>
      <c r="E51" s="49">
        <v>21644108</v>
      </c>
      <c r="F51" s="66"/>
      <c r="G51" s="49">
        <v>2300</v>
      </c>
      <c r="H51" s="66"/>
      <c r="I51" s="49">
        <v>0</v>
      </c>
      <c r="J51" s="66"/>
      <c r="K51" s="49">
        <v>0</v>
      </c>
      <c r="L51" s="66"/>
      <c r="M51" s="49">
        <v>0</v>
      </c>
      <c r="N51" s="66"/>
      <c r="O51" s="49">
        <v>49781448400</v>
      </c>
      <c r="P51" s="66"/>
      <c r="Q51" s="49">
        <v>1838892553</v>
      </c>
      <c r="R51" s="66"/>
      <c r="S51" s="49">
        <f t="shared" si="0"/>
        <v>47942555847</v>
      </c>
    </row>
    <row r="52" spans="1:19" s="59" customFormat="1" ht="18.75" x14ac:dyDescent="0.45">
      <c r="A52" s="59" t="s">
        <v>149</v>
      </c>
      <c r="C52" s="106" t="s">
        <v>209</v>
      </c>
      <c r="E52" s="49">
        <v>24204616</v>
      </c>
      <c r="F52" s="66"/>
      <c r="G52" s="49">
        <v>1630</v>
      </c>
      <c r="H52" s="66"/>
      <c r="I52" s="49">
        <v>0</v>
      </c>
      <c r="J52" s="66"/>
      <c r="K52" s="49">
        <v>0</v>
      </c>
      <c r="L52" s="66"/>
      <c r="M52" s="49">
        <v>0</v>
      </c>
      <c r="N52" s="66"/>
      <c r="O52" s="49">
        <v>39453524080</v>
      </c>
      <c r="P52" s="66"/>
      <c r="Q52" s="49">
        <v>0</v>
      </c>
      <c r="R52" s="66"/>
      <c r="S52" s="49">
        <f t="shared" si="0"/>
        <v>39453524080</v>
      </c>
    </row>
    <row r="53" spans="1:19" s="59" customFormat="1" ht="18.75" x14ac:dyDescent="0.45">
      <c r="A53" s="59" t="s">
        <v>137</v>
      </c>
      <c r="C53" s="106" t="s">
        <v>203</v>
      </c>
      <c r="E53" s="49">
        <v>2250567</v>
      </c>
      <c r="F53" s="66"/>
      <c r="G53" s="49">
        <v>180</v>
      </c>
      <c r="H53" s="66"/>
      <c r="I53" s="49">
        <v>0</v>
      </c>
      <c r="J53" s="66"/>
      <c r="K53" s="49">
        <v>0</v>
      </c>
      <c r="L53" s="66"/>
      <c r="M53" s="49">
        <v>0</v>
      </c>
      <c r="N53" s="66"/>
      <c r="O53" s="49">
        <v>405102060</v>
      </c>
      <c r="P53" s="66"/>
      <c r="Q53" s="49">
        <v>0</v>
      </c>
      <c r="R53" s="66"/>
      <c r="S53" s="49">
        <f t="shared" si="0"/>
        <v>405102060</v>
      </c>
    </row>
    <row r="54" spans="1:19" s="59" customFormat="1" ht="18.75" x14ac:dyDescent="0.45">
      <c r="A54" s="59" t="s">
        <v>144</v>
      </c>
      <c r="C54" s="106" t="s">
        <v>172</v>
      </c>
      <c r="E54" s="49">
        <v>1721275</v>
      </c>
      <c r="F54" s="66"/>
      <c r="G54" s="49">
        <v>1550</v>
      </c>
      <c r="H54" s="66"/>
      <c r="I54" s="49">
        <v>0</v>
      </c>
      <c r="J54" s="66"/>
      <c r="K54" s="49">
        <v>0</v>
      </c>
      <c r="L54" s="66"/>
      <c r="M54" s="49">
        <v>0</v>
      </c>
      <c r="N54" s="66"/>
      <c r="O54" s="49">
        <v>2667976250</v>
      </c>
      <c r="P54" s="66"/>
      <c r="Q54" s="49">
        <v>98553212</v>
      </c>
      <c r="R54" s="66"/>
      <c r="S54" s="49">
        <f t="shared" si="0"/>
        <v>2569423038</v>
      </c>
    </row>
    <row r="55" spans="1:19" s="59" customFormat="1" ht="18.75" x14ac:dyDescent="0.45">
      <c r="A55" s="59" t="s">
        <v>154</v>
      </c>
      <c r="C55" s="106" t="s">
        <v>215</v>
      </c>
      <c r="E55" s="49">
        <v>150945796</v>
      </c>
      <c r="F55" s="66"/>
      <c r="G55" s="49">
        <v>1800</v>
      </c>
      <c r="H55" s="66"/>
      <c r="I55" s="49">
        <v>0</v>
      </c>
      <c r="J55" s="66"/>
      <c r="K55" s="49">
        <v>0</v>
      </c>
      <c r="L55" s="66"/>
      <c r="M55" s="49">
        <v>0</v>
      </c>
      <c r="N55" s="66"/>
      <c r="O55" s="49">
        <v>271702432800</v>
      </c>
      <c r="P55" s="66"/>
      <c r="Q55" s="49">
        <v>12091469523</v>
      </c>
      <c r="R55" s="66"/>
      <c r="S55" s="49">
        <f t="shared" si="0"/>
        <v>259610963277</v>
      </c>
    </row>
    <row r="56" spans="1:19" s="59" customFormat="1" ht="18.75" x14ac:dyDescent="0.45">
      <c r="A56" s="59" t="s">
        <v>78</v>
      </c>
      <c r="C56" s="106" t="s">
        <v>193</v>
      </c>
      <c r="E56" s="49">
        <v>28581169</v>
      </c>
      <c r="F56" s="66"/>
      <c r="G56" s="49">
        <v>300</v>
      </c>
      <c r="H56" s="66"/>
      <c r="I56" s="49">
        <v>0</v>
      </c>
      <c r="J56" s="66"/>
      <c r="K56" s="49">
        <v>0</v>
      </c>
      <c r="L56" s="66"/>
      <c r="M56" s="49">
        <v>0</v>
      </c>
      <c r="N56" s="66"/>
      <c r="O56" s="49">
        <v>8574350700</v>
      </c>
      <c r="P56" s="66"/>
      <c r="Q56" s="49">
        <v>0</v>
      </c>
      <c r="R56" s="66"/>
      <c r="S56" s="49">
        <f t="shared" si="0"/>
        <v>8574350700</v>
      </c>
    </row>
    <row r="57" spans="1:19" s="59" customFormat="1" ht="18.75" x14ac:dyDescent="0.45">
      <c r="A57" s="59" t="s">
        <v>82</v>
      </c>
      <c r="C57" s="106" t="s">
        <v>216</v>
      </c>
      <c r="E57" s="49">
        <v>31125000</v>
      </c>
      <c r="F57" s="66"/>
      <c r="G57" s="49">
        <v>300</v>
      </c>
      <c r="H57" s="66"/>
      <c r="I57" s="49">
        <v>0</v>
      </c>
      <c r="J57" s="66"/>
      <c r="K57" s="49">
        <v>0</v>
      </c>
      <c r="L57" s="66"/>
      <c r="M57" s="49">
        <v>0</v>
      </c>
      <c r="N57" s="66"/>
      <c r="O57" s="49">
        <v>9337500000</v>
      </c>
      <c r="P57" s="66"/>
      <c r="Q57" s="49">
        <v>0</v>
      </c>
      <c r="R57" s="66"/>
      <c r="S57" s="49">
        <f t="shared" si="0"/>
        <v>9337500000</v>
      </c>
    </row>
    <row r="58" spans="1:19" s="59" customFormat="1" ht="18.75" x14ac:dyDescent="0.45">
      <c r="A58" s="59" t="s">
        <v>143</v>
      </c>
      <c r="C58" s="106" t="s">
        <v>217</v>
      </c>
      <c r="E58" s="49">
        <v>17408214</v>
      </c>
      <c r="F58" s="66"/>
      <c r="G58" s="49">
        <v>4500</v>
      </c>
      <c r="H58" s="66"/>
      <c r="I58" s="49">
        <v>0</v>
      </c>
      <c r="J58" s="66"/>
      <c r="K58" s="49">
        <v>0</v>
      </c>
      <c r="L58" s="66"/>
      <c r="M58" s="49">
        <v>0</v>
      </c>
      <c r="N58" s="66"/>
      <c r="O58" s="49">
        <v>78336963000</v>
      </c>
      <c r="P58" s="66"/>
      <c r="Q58" s="49">
        <v>0</v>
      </c>
      <c r="R58" s="66"/>
      <c r="S58" s="49">
        <f t="shared" si="0"/>
        <v>78336963000</v>
      </c>
    </row>
    <row r="59" spans="1:19" s="59" customFormat="1" ht="18.75" x14ac:dyDescent="0.45">
      <c r="A59" s="59" t="s">
        <v>88</v>
      </c>
      <c r="C59" s="106" t="s">
        <v>218</v>
      </c>
      <c r="E59" s="49">
        <v>36648453</v>
      </c>
      <c r="F59" s="66"/>
      <c r="G59" s="49">
        <v>260</v>
      </c>
      <c r="H59" s="66"/>
      <c r="I59" s="49">
        <v>0</v>
      </c>
      <c r="J59" s="66"/>
      <c r="K59" s="49">
        <v>0</v>
      </c>
      <c r="L59" s="66"/>
      <c r="M59" s="49">
        <v>0</v>
      </c>
      <c r="N59" s="66"/>
      <c r="O59" s="49">
        <v>9528597780</v>
      </c>
      <c r="P59" s="66"/>
      <c r="Q59" s="49">
        <v>0</v>
      </c>
      <c r="R59" s="66"/>
      <c r="S59" s="49">
        <f t="shared" si="0"/>
        <v>9528597780</v>
      </c>
    </row>
    <row r="60" spans="1:19" s="59" customFormat="1" ht="18.75" x14ac:dyDescent="0.45">
      <c r="A60" s="59" t="s">
        <v>133</v>
      </c>
      <c r="C60" s="106" t="s">
        <v>219</v>
      </c>
      <c r="E60" s="49">
        <v>5327559</v>
      </c>
      <c r="F60" s="66"/>
      <c r="G60" s="49">
        <v>1500</v>
      </c>
      <c r="H60" s="66"/>
      <c r="I60" s="49">
        <v>0</v>
      </c>
      <c r="J60" s="66"/>
      <c r="K60" s="49">
        <v>0</v>
      </c>
      <c r="L60" s="66"/>
      <c r="M60" s="49">
        <v>0</v>
      </c>
      <c r="N60" s="66"/>
      <c r="O60" s="49">
        <v>7991338500</v>
      </c>
      <c r="P60" s="66"/>
      <c r="Q60" s="49">
        <v>0</v>
      </c>
      <c r="R60" s="66"/>
      <c r="S60" s="49">
        <f t="shared" si="0"/>
        <v>7991338500</v>
      </c>
    </row>
    <row r="61" spans="1:19" s="59" customFormat="1" ht="18.75" x14ac:dyDescent="0.45">
      <c r="A61" s="59" t="s">
        <v>96</v>
      </c>
      <c r="C61" s="106" t="s">
        <v>189</v>
      </c>
      <c r="E61" s="49">
        <v>2503858</v>
      </c>
      <c r="F61" s="66"/>
      <c r="G61" s="49">
        <v>20000</v>
      </c>
      <c r="H61" s="66"/>
      <c r="I61" s="49">
        <v>0</v>
      </c>
      <c r="J61" s="66"/>
      <c r="K61" s="49">
        <v>0</v>
      </c>
      <c r="L61" s="66"/>
      <c r="M61" s="49">
        <v>0</v>
      </c>
      <c r="N61" s="66"/>
      <c r="O61" s="49">
        <v>50077160000</v>
      </c>
      <c r="P61" s="66"/>
      <c r="Q61" s="49">
        <v>0</v>
      </c>
      <c r="R61" s="66"/>
      <c r="S61" s="49">
        <f t="shared" si="0"/>
        <v>50077160000</v>
      </c>
    </row>
    <row r="62" spans="1:19" s="59" customFormat="1" ht="18.75" x14ac:dyDescent="0.45">
      <c r="A62" s="59" t="s">
        <v>142</v>
      </c>
      <c r="C62" s="106" t="s">
        <v>220</v>
      </c>
      <c r="E62" s="49">
        <v>3318621</v>
      </c>
      <c r="F62" s="66"/>
      <c r="G62" s="49">
        <v>300</v>
      </c>
      <c r="H62" s="66"/>
      <c r="I62" s="49">
        <v>0</v>
      </c>
      <c r="J62" s="66"/>
      <c r="K62" s="49">
        <v>0</v>
      </c>
      <c r="L62" s="66"/>
      <c r="M62" s="49">
        <v>0</v>
      </c>
      <c r="N62" s="66"/>
      <c r="O62" s="49">
        <v>995586300</v>
      </c>
      <c r="P62" s="66"/>
      <c r="Q62" s="49">
        <v>0</v>
      </c>
      <c r="R62" s="66"/>
      <c r="S62" s="49">
        <f t="shared" si="0"/>
        <v>995586300</v>
      </c>
    </row>
    <row r="63" spans="1:19" s="59" customFormat="1" ht="18.75" x14ac:dyDescent="0.45">
      <c r="A63" s="59" t="s">
        <v>93</v>
      </c>
      <c r="C63" s="106" t="s">
        <v>221</v>
      </c>
      <c r="E63" s="49">
        <v>2191827</v>
      </c>
      <c r="F63" s="66"/>
      <c r="G63" s="49">
        <v>24300</v>
      </c>
      <c r="H63" s="66"/>
      <c r="I63" s="49">
        <v>0</v>
      </c>
      <c r="J63" s="66"/>
      <c r="K63" s="49">
        <v>0</v>
      </c>
      <c r="L63" s="66"/>
      <c r="M63" s="49">
        <v>0</v>
      </c>
      <c r="N63" s="66"/>
      <c r="O63" s="49">
        <v>53261396100</v>
      </c>
      <c r="P63" s="66"/>
      <c r="Q63" s="49">
        <v>0</v>
      </c>
      <c r="R63" s="66"/>
      <c r="S63" s="49">
        <f t="shared" si="0"/>
        <v>53261396100</v>
      </c>
    </row>
    <row r="64" spans="1:19" s="59" customFormat="1" ht="18.75" x14ac:dyDescent="0.45">
      <c r="A64" s="59" t="s">
        <v>99</v>
      </c>
      <c r="C64" s="106" t="s">
        <v>222</v>
      </c>
      <c r="E64" s="49">
        <v>16189409</v>
      </c>
      <c r="F64" s="66"/>
      <c r="G64" s="49">
        <v>3100</v>
      </c>
      <c r="H64" s="66"/>
      <c r="I64" s="49">
        <v>0</v>
      </c>
      <c r="J64" s="66"/>
      <c r="K64" s="49">
        <v>0</v>
      </c>
      <c r="L64" s="66"/>
      <c r="M64" s="49">
        <v>0</v>
      </c>
      <c r="N64" s="66"/>
      <c r="O64" s="49">
        <v>50187167900</v>
      </c>
      <c r="P64" s="66"/>
      <c r="Q64" s="49">
        <v>944382192</v>
      </c>
      <c r="R64" s="66"/>
      <c r="S64" s="49">
        <f t="shared" si="0"/>
        <v>49242785708</v>
      </c>
    </row>
    <row r="65" spans="1:19" s="59" customFormat="1" ht="18.75" x14ac:dyDescent="0.45">
      <c r="A65" s="59" t="s">
        <v>127</v>
      </c>
      <c r="C65" s="106" t="s">
        <v>223</v>
      </c>
      <c r="E65" s="49">
        <v>4286736</v>
      </c>
      <c r="F65" s="66"/>
      <c r="G65" s="49">
        <v>22200</v>
      </c>
      <c r="H65" s="66"/>
      <c r="I65" s="49">
        <v>0</v>
      </c>
      <c r="J65" s="66"/>
      <c r="K65" s="49">
        <v>0</v>
      </c>
      <c r="L65" s="66"/>
      <c r="M65" s="49">
        <v>0</v>
      </c>
      <c r="N65" s="66"/>
      <c r="O65" s="49">
        <v>95165539200</v>
      </c>
      <c r="P65" s="66"/>
      <c r="Q65" s="49">
        <v>0</v>
      </c>
      <c r="R65" s="66"/>
      <c r="S65" s="49">
        <f t="shared" si="0"/>
        <v>95165539200</v>
      </c>
    </row>
    <row r="66" spans="1:19" s="59" customFormat="1" ht="18.75" x14ac:dyDescent="0.45">
      <c r="A66" s="59" t="s">
        <v>92</v>
      </c>
      <c r="C66" s="106" t="s">
        <v>224</v>
      </c>
      <c r="E66" s="49">
        <v>14961097</v>
      </c>
      <c r="F66" s="66"/>
      <c r="G66" s="49">
        <v>1900</v>
      </c>
      <c r="H66" s="66"/>
      <c r="I66" s="49">
        <v>0</v>
      </c>
      <c r="J66" s="66"/>
      <c r="K66" s="49">
        <v>0</v>
      </c>
      <c r="L66" s="66"/>
      <c r="M66" s="49">
        <v>0</v>
      </c>
      <c r="N66" s="66"/>
      <c r="O66" s="49">
        <v>28426084300</v>
      </c>
      <c r="P66" s="66"/>
      <c r="Q66" s="49">
        <v>0</v>
      </c>
      <c r="R66" s="66"/>
      <c r="S66" s="49">
        <f t="shared" si="0"/>
        <v>28426084300</v>
      </c>
    </row>
    <row r="67" spans="1:19" s="59" customFormat="1" ht="18.75" x14ac:dyDescent="0.45">
      <c r="A67" s="59" t="s">
        <v>117</v>
      </c>
      <c r="C67" s="106" t="s">
        <v>172</v>
      </c>
      <c r="E67" s="49">
        <v>1640400000</v>
      </c>
      <c r="F67" s="66"/>
      <c r="G67" s="49">
        <v>150</v>
      </c>
      <c r="H67" s="66"/>
      <c r="I67" s="49">
        <v>0</v>
      </c>
      <c r="J67" s="66"/>
      <c r="K67" s="49">
        <v>0</v>
      </c>
      <c r="L67" s="66"/>
      <c r="M67" s="49">
        <v>0</v>
      </c>
      <c r="N67" s="66"/>
      <c r="O67" s="49">
        <v>246060000000</v>
      </c>
      <c r="P67" s="66"/>
      <c r="Q67" s="49">
        <v>0</v>
      </c>
      <c r="R67" s="66"/>
      <c r="S67" s="49">
        <f t="shared" si="0"/>
        <v>246060000000</v>
      </c>
    </row>
    <row r="68" spans="1:19" s="59" customFormat="1" ht="18.75" x14ac:dyDescent="0.45">
      <c r="A68" s="59" t="s">
        <v>115</v>
      </c>
      <c r="C68" s="106" t="s">
        <v>225</v>
      </c>
      <c r="E68" s="49">
        <v>13359573</v>
      </c>
      <c r="F68" s="66"/>
      <c r="G68" s="49">
        <v>550</v>
      </c>
      <c r="H68" s="66"/>
      <c r="I68" s="49">
        <v>0</v>
      </c>
      <c r="J68" s="66"/>
      <c r="K68" s="49">
        <v>0</v>
      </c>
      <c r="L68" s="66"/>
      <c r="M68" s="49">
        <v>0</v>
      </c>
      <c r="N68" s="66"/>
      <c r="O68" s="49">
        <v>7347765150</v>
      </c>
      <c r="P68" s="66"/>
      <c r="Q68" s="49">
        <v>0</v>
      </c>
      <c r="R68" s="66"/>
      <c r="S68" s="49">
        <f t="shared" si="0"/>
        <v>7347765150</v>
      </c>
    </row>
    <row r="69" spans="1:19" s="59" customFormat="1" ht="18.75" x14ac:dyDescent="0.45">
      <c r="A69" s="59" t="s">
        <v>90</v>
      </c>
      <c r="C69" s="106" t="s">
        <v>191</v>
      </c>
      <c r="E69" s="49">
        <v>9745544</v>
      </c>
      <c r="F69" s="66"/>
      <c r="G69" s="49">
        <v>7000</v>
      </c>
      <c r="H69" s="66"/>
      <c r="I69" s="49">
        <v>0</v>
      </c>
      <c r="J69" s="66"/>
      <c r="K69" s="49">
        <v>0</v>
      </c>
      <c r="L69" s="66"/>
      <c r="M69" s="49">
        <v>0</v>
      </c>
      <c r="N69" s="66"/>
      <c r="O69" s="49">
        <v>68218808000</v>
      </c>
      <c r="P69" s="66"/>
      <c r="Q69" s="49">
        <v>0</v>
      </c>
      <c r="R69" s="66"/>
      <c r="S69" s="49">
        <f t="shared" si="0"/>
        <v>68218808000</v>
      </c>
    </row>
    <row r="70" spans="1:19" s="59" customFormat="1" ht="18.75" x14ac:dyDescent="0.45">
      <c r="A70" s="59" t="s">
        <v>113</v>
      </c>
      <c r="C70" s="106" t="s">
        <v>226</v>
      </c>
      <c r="E70" s="49">
        <v>5779305</v>
      </c>
      <c r="F70" s="66"/>
      <c r="G70" s="49">
        <v>2280</v>
      </c>
      <c r="H70" s="66"/>
      <c r="I70" s="49">
        <v>0</v>
      </c>
      <c r="J70" s="66"/>
      <c r="K70" s="49">
        <v>0</v>
      </c>
      <c r="L70" s="66"/>
      <c r="M70" s="49">
        <v>0</v>
      </c>
      <c r="N70" s="66"/>
      <c r="O70" s="49">
        <v>13176815400</v>
      </c>
      <c r="P70" s="66"/>
      <c r="Q70" s="49">
        <v>692616514</v>
      </c>
      <c r="R70" s="66"/>
      <c r="S70" s="49">
        <f t="shared" si="0"/>
        <v>12484198886</v>
      </c>
    </row>
    <row r="71" spans="1:19" s="59" customFormat="1" ht="18.75" x14ac:dyDescent="0.45">
      <c r="A71" s="59" t="s">
        <v>108</v>
      </c>
      <c r="C71" s="106" t="s">
        <v>188</v>
      </c>
      <c r="E71" s="49">
        <v>44971859</v>
      </c>
      <c r="F71" s="66"/>
      <c r="G71" s="49">
        <v>70</v>
      </c>
      <c r="H71" s="66"/>
      <c r="I71" s="49">
        <v>0</v>
      </c>
      <c r="J71" s="66"/>
      <c r="K71" s="49">
        <v>0</v>
      </c>
      <c r="L71" s="66"/>
      <c r="M71" s="49">
        <v>0</v>
      </c>
      <c r="N71" s="66"/>
      <c r="O71" s="49">
        <v>3148030130</v>
      </c>
      <c r="P71" s="66"/>
      <c r="Q71" s="49">
        <v>0</v>
      </c>
      <c r="R71" s="66"/>
      <c r="S71" s="49">
        <f t="shared" si="0"/>
        <v>3148030130</v>
      </c>
    </row>
    <row r="72" spans="1:19" s="59" customFormat="1" ht="18.75" x14ac:dyDescent="0.45">
      <c r="A72" s="59" t="s">
        <v>75</v>
      </c>
      <c r="C72" s="106" t="s">
        <v>205</v>
      </c>
      <c r="E72" s="49">
        <v>35461432</v>
      </c>
      <c r="F72" s="66"/>
      <c r="G72" s="49">
        <v>1060</v>
      </c>
      <c r="H72" s="66"/>
      <c r="I72" s="49">
        <v>0</v>
      </c>
      <c r="J72" s="66"/>
      <c r="K72" s="49">
        <v>0</v>
      </c>
      <c r="L72" s="66"/>
      <c r="M72" s="49">
        <v>0</v>
      </c>
      <c r="N72" s="66"/>
      <c r="O72" s="49">
        <v>37589117920</v>
      </c>
      <c r="P72" s="66"/>
      <c r="Q72" s="49">
        <v>0</v>
      </c>
      <c r="R72" s="66"/>
      <c r="S72" s="49">
        <f t="shared" ref="S72:S78" si="1">+O72-Q72</f>
        <v>37589117920</v>
      </c>
    </row>
    <row r="73" spans="1:19" s="59" customFormat="1" ht="18.75" x14ac:dyDescent="0.45">
      <c r="A73" s="59" t="s">
        <v>141</v>
      </c>
      <c r="C73" s="106" t="s">
        <v>195</v>
      </c>
      <c r="E73" s="49">
        <v>62370972</v>
      </c>
      <c r="F73" s="66"/>
      <c r="G73" s="49">
        <v>12</v>
      </c>
      <c r="H73" s="66"/>
      <c r="I73" s="49">
        <v>0</v>
      </c>
      <c r="J73" s="66"/>
      <c r="K73" s="49">
        <v>0</v>
      </c>
      <c r="L73" s="66"/>
      <c r="M73" s="49">
        <v>0</v>
      </c>
      <c r="N73" s="66"/>
      <c r="O73" s="49">
        <v>748451664</v>
      </c>
      <c r="P73" s="66"/>
      <c r="Q73" s="49">
        <v>0</v>
      </c>
      <c r="R73" s="66"/>
      <c r="S73" s="49">
        <f t="shared" si="1"/>
        <v>748451664</v>
      </c>
    </row>
    <row r="74" spans="1:19" s="59" customFormat="1" ht="18.75" x14ac:dyDescent="0.45">
      <c r="A74" s="59" t="s">
        <v>89</v>
      </c>
      <c r="C74" s="106" t="s">
        <v>197</v>
      </c>
      <c r="E74" s="49">
        <v>23336597</v>
      </c>
      <c r="F74" s="66"/>
      <c r="G74" s="49">
        <v>1810</v>
      </c>
      <c r="H74" s="66"/>
      <c r="I74" s="49">
        <v>0</v>
      </c>
      <c r="J74" s="66"/>
      <c r="K74" s="49">
        <v>0</v>
      </c>
      <c r="L74" s="66"/>
      <c r="M74" s="49">
        <v>0</v>
      </c>
      <c r="N74" s="66"/>
      <c r="O74" s="49">
        <v>42239240570</v>
      </c>
      <c r="P74" s="66"/>
      <c r="Q74" s="49">
        <v>0</v>
      </c>
      <c r="R74" s="66"/>
      <c r="S74" s="49">
        <f t="shared" si="1"/>
        <v>42239240570</v>
      </c>
    </row>
    <row r="75" spans="1:19" s="59" customFormat="1" ht="18.75" x14ac:dyDescent="0.45">
      <c r="A75" s="59" t="s">
        <v>185</v>
      </c>
      <c r="C75" s="106" t="s">
        <v>227</v>
      </c>
      <c r="E75" s="49">
        <v>572500</v>
      </c>
      <c r="F75" s="66"/>
      <c r="G75" s="49">
        <v>1350</v>
      </c>
      <c r="H75" s="66"/>
      <c r="I75" s="49">
        <v>0</v>
      </c>
      <c r="J75" s="66"/>
      <c r="K75" s="49">
        <v>0</v>
      </c>
      <c r="L75" s="66"/>
      <c r="M75" s="49">
        <v>0</v>
      </c>
      <c r="N75" s="66"/>
      <c r="O75" s="49">
        <v>772875000</v>
      </c>
      <c r="P75" s="66"/>
      <c r="Q75" s="49">
        <v>0</v>
      </c>
      <c r="R75" s="66"/>
      <c r="S75" s="49">
        <f t="shared" si="1"/>
        <v>772875000</v>
      </c>
    </row>
    <row r="76" spans="1:19" s="59" customFormat="1" ht="18.75" x14ac:dyDescent="0.45">
      <c r="A76" s="59" t="s">
        <v>151</v>
      </c>
      <c r="C76" s="106" t="s">
        <v>195</v>
      </c>
      <c r="E76" s="49">
        <v>48600000</v>
      </c>
      <c r="F76" s="66"/>
      <c r="G76" s="49">
        <v>6</v>
      </c>
      <c r="H76" s="66"/>
      <c r="I76" s="49">
        <v>0</v>
      </c>
      <c r="J76" s="66"/>
      <c r="K76" s="49">
        <v>0</v>
      </c>
      <c r="L76" s="66"/>
      <c r="M76" s="49">
        <v>0</v>
      </c>
      <c r="N76" s="66"/>
      <c r="O76" s="49">
        <v>291600000</v>
      </c>
      <c r="P76" s="66"/>
      <c r="Q76" s="49">
        <v>0</v>
      </c>
      <c r="R76" s="66"/>
      <c r="S76" s="49">
        <f t="shared" si="1"/>
        <v>291600000</v>
      </c>
    </row>
    <row r="77" spans="1:19" s="59" customFormat="1" ht="18.75" x14ac:dyDescent="0.45">
      <c r="A77" s="59" t="s">
        <v>79</v>
      </c>
      <c r="C77" s="106" t="s">
        <v>195</v>
      </c>
      <c r="E77" s="49">
        <v>141275282</v>
      </c>
      <c r="F77" s="66"/>
      <c r="G77" s="49">
        <v>70</v>
      </c>
      <c r="H77" s="66"/>
      <c r="I77" s="49">
        <v>0</v>
      </c>
      <c r="J77" s="66"/>
      <c r="K77" s="49">
        <v>0</v>
      </c>
      <c r="L77" s="66"/>
      <c r="M77" s="49">
        <v>0</v>
      </c>
      <c r="N77" s="66"/>
      <c r="O77" s="49">
        <v>9889269740</v>
      </c>
      <c r="P77" s="66"/>
      <c r="Q77" s="49">
        <v>0</v>
      </c>
      <c r="R77" s="66"/>
      <c r="S77" s="49">
        <f t="shared" si="1"/>
        <v>9889269740</v>
      </c>
    </row>
    <row r="78" spans="1:19" s="59" customFormat="1" ht="19.5" thickBot="1" x14ac:dyDescent="0.5">
      <c r="A78" s="59" t="s">
        <v>150</v>
      </c>
      <c r="C78" s="106" t="s">
        <v>228</v>
      </c>
      <c r="E78" s="49">
        <v>251822218</v>
      </c>
      <c r="F78" s="66"/>
      <c r="G78" s="49">
        <v>420</v>
      </c>
      <c r="H78" s="66"/>
      <c r="I78" s="49">
        <v>0</v>
      </c>
      <c r="J78" s="66"/>
      <c r="K78" s="49">
        <v>0</v>
      </c>
      <c r="L78" s="66"/>
      <c r="M78" s="49">
        <v>0</v>
      </c>
      <c r="N78" s="66"/>
      <c r="O78" s="49">
        <v>105765331560</v>
      </c>
      <c r="P78" s="66"/>
      <c r="Q78" s="49">
        <v>0</v>
      </c>
      <c r="R78" s="66"/>
      <c r="S78" s="49">
        <f t="shared" si="1"/>
        <v>105765331560</v>
      </c>
    </row>
    <row r="79" spans="1:19" s="59" customFormat="1" ht="19.5" thickBot="1" x14ac:dyDescent="0.5">
      <c r="I79" s="77">
        <f>SUM(I7:I78)</f>
        <v>0</v>
      </c>
      <c r="J79" s="46"/>
      <c r="K79" s="77">
        <f>SUM(K7:K78)</f>
        <v>0</v>
      </c>
      <c r="L79" s="46"/>
      <c r="M79" s="77">
        <f>SUM(M7:M78)</f>
        <v>0</v>
      </c>
      <c r="N79" s="31"/>
      <c r="O79" s="33">
        <f>SUM(O7:O78)</f>
        <v>3384683106892</v>
      </c>
      <c r="P79" s="31"/>
      <c r="Q79" s="33">
        <f>SUM(Q7:Q78)</f>
        <v>20216342580</v>
      </c>
      <c r="R79" s="31"/>
      <c r="S79" s="33">
        <f>SUM(S7:S78)</f>
        <v>3364466764312</v>
      </c>
    </row>
    <row r="80" spans="1:19" ht="16.5" thickTop="1" x14ac:dyDescent="0.4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96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9"/>
  <sheetViews>
    <sheetView rightToLeft="1" workbookViewId="0">
      <selection activeCell="I13" sqref="I13"/>
    </sheetView>
  </sheetViews>
  <sheetFormatPr defaultRowHeight="14.25" x14ac:dyDescent="0.2"/>
  <cols>
    <col min="1" max="1" width="22.25" style="32" bestFit="1" customWidth="1"/>
    <col min="2" max="2" width="12.625" style="32" customWidth="1"/>
    <col min="3" max="3" width="0.875" style="32" customWidth="1"/>
    <col min="4" max="4" width="12.375" style="32" customWidth="1"/>
    <col min="5" max="5" width="1.25" style="32" customWidth="1"/>
    <col min="6" max="6" width="10.75" style="32" customWidth="1"/>
    <col min="7" max="7" width="1" style="32" customWidth="1"/>
    <col min="8" max="8" width="9" style="32"/>
    <col min="9" max="9" width="0.875" style="32" customWidth="1"/>
    <col min="10" max="10" width="9" style="32"/>
    <col min="11" max="11" width="0.75" style="32" customWidth="1"/>
    <col min="12" max="12" width="9" style="32"/>
    <col min="13" max="13" width="0.75" style="32" customWidth="1"/>
    <col min="14" max="14" width="10.375" style="32" bestFit="1" customWidth="1"/>
    <col min="15" max="15" width="0.625" style="32" customWidth="1"/>
    <col min="16" max="16" width="9" style="32"/>
    <col min="17" max="17" width="0.625" style="32" customWidth="1"/>
    <col min="18" max="18" width="10.375" style="32" bestFit="1" customWidth="1"/>
    <col min="19" max="16384" width="9" style="32"/>
  </cols>
  <sheetData>
    <row r="1" spans="1:18" ht="21" x14ac:dyDescent="0.55000000000000004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18" ht="21" x14ac:dyDescent="0.55000000000000004">
      <c r="A2" s="128" t="s">
        <v>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18" ht="21" x14ac:dyDescent="0.55000000000000004">
      <c r="A3" s="128" t="s">
        <v>238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1:18" ht="25.5" x14ac:dyDescent="0.2">
      <c r="A4" s="129" t="s">
        <v>72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1:18" s="117" customFormat="1" ht="16.5" customHeight="1" thickBot="1" x14ac:dyDescent="0.25">
      <c r="A5" s="114"/>
      <c r="B5" s="136"/>
      <c r="C5" s="136"/>
      <c r="D5" s="136"/>
      <c r="E5" s="136"/>
      <c r="F5" s="136"/>
      <c r="G5" s="114"/>
      <c r="H5" s="145" t="s">
        <v>179</v>
      </c>
      <c r="I5" s="145"/>
      <c r="J5" s="145"/>
      <c r="K5" s="145"/>
      <c r="L5" s="145"/>
      <c r="M5" s="114"/>
      <c r="N5" s="145" t="s">
        <v>180</v>
      </c>
      <c r="O5" s="145"/>
      <c r="P5" s="145"/>
      <c r="Q5" s="145"/>
      <c r="R5" s="145"/>
    </row>
    <row r="6" spans="1:18" s="117" customFormat="1" ht="38.25" customHeight="1" thickBot="1" x14ac:dyDescent="0.25">
      <c r="A6" s="114" t="s">
        <v>36</v>
      </c>
      <c r="B6" s="118" t="s">
        <v>45</v>
      </c>
      <c r="C6" s="113"/>
      <c r="D6" s="118" t="s">
        <v>23</v>
      </c>
      <c r="E6" s="113"/>
      <c r="F6" s="118" t="s">
        <v>33</v>
      </c>
      <c r="G6" s="113"/>
      <c r="H6" s="118" t="s">
        <v>63</v>
      </c>
      <c r="I6" s="113"/>
      <c r="J6" s="118" t="s">
        <v>41</v>
      </c>
      <c r="K6" s="113"/>
      <c r="L6" s="118" t="s">
        <v>46</v>
      </c>
      <c r="M6" s="114"/>
      <c r="N6" s="118" t="s">
        <v>63</v>
      </c>
      <c r="O6" s="113"/>
      <c r="P6" s="118" t="s">
        <v>41</v>
      </c>
      <c r="Q6" s="113"/>
      <c r="R6" s="118" t="s">
        <v>46</v>
      </c>
    </row>
    <row r="7" spans="1:18" s="117" customFormat="1" ht="19.5" thickBot="1" x14ac:dyDescent="0.25">
      <c r="A7" s="114" t="s">
        <v>181</v>
      </c>
      <c r="B7" s="106" t="s">
        <v>14</v>
      </c>
      <c r="C7" s="114"/>
      <c r="D7" s="46" t="s">
        <v>182</v>
      </c>
      <c r="E7" s="114"/>
      <c r="F7" s="119">
        <v>21</v>
      </c>
      <c r="G7" s="114"/>
      <c r="H7" s="106">
        <v>0</v>
      </c>
      <c r="I7" s="114"/>
      <c r="J7" s="106">
        <v>0</v>
      </c>
      <c r="K7" s="114"/>
      <c r="L7" s="106">
        <v>0</v>
      </c>
      <c r="M7" s="114"/>
      <c r="N7" s="120">
        <v>742960673</v>
      </c>
      <c r="O7" s="114"/>
      <c r="P7" s="106">
        <v>0</v>
      </c>
      <c r="Q7" s="114"/>
      <c r="R7" s="120">
        <f>+N7</f>
        <v>742960673</v>
      </c>
    </row>
    <row r="8" spans="1:18" s="117" customFormat="1" ht="19.5" thickBot="1" x14ac:dyDescent="0.5">
      <c r="A8" s="114"/>
      <c r="B8" s="114"/>
      <c r="C8" s="114"/>
      <c r="D8" s="114"/>
      <c r="E8" s="114"/>
      <c r="F8" s="106">
        <f>SUM(F7)</f>
        <v>21</v>
      </c>
      <c r="G8" s="115"/>
      <c r="H8" s="116">
        <f>SUM(H7)</f>
        <v>0</v>
      </c>
      <c r="I8" s="115"/>
      <c r="J8" s="116">
        <f>SUM(J7)</f>
        <v>0</v>
      </c>
      <c r="K8" s="115"/>
      <c r="L8" s="116">
        <f>SUM(L7)</f>
        <v>0</v>
      </c>
      <c r="M8" s="115"/>
      <c r="N8" s="51">
        <f>SUM(N7)</f>
        <v>742960673</v>
      </c>
      <c r="O8" s="115"/>
      <c r="P8" s="116">
        <v>0</v>
      </c>
      <c r="Q8" s="115"/>
      <c r="R8" s="51">
        <f>SUM(R7)</f>
        <v>742960673</v>
      </c>
    </row>
    <row r="9" spans="1:18" ht="15" thickTop="1" x14ac:dyDescent="0.2"/>
  </sheetData>
  <mergeCells count="7">
    <mergeCell ref="B5:F5"/>
    <mergeCell ref="H5:L5"/>
    <mergeCell ref="N5:R5"/>
    <mergeCell ref="A4:R4"/>
    <mergeCell ref="A1:R1"/>
    <mergeCell ref="A2:R2"/>
    <mergeCell ref="A3:R3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 سهام</vt:lpstr>
      <vt:lpstr>سپرده</vt:lpstr>
      <vt:lpstr>درآمدها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'درآمد سرمایه گذاری در اوراق بها'!Print_Area</vt:lpstr>
      <vt:lpstr>سپرده!Print_Area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Akrami, Abbas</cp:lastModifiedBy>
  <cp:lastPrinted>2024-11-24T12:37:25Z</cp:lastPrinted>
  <dcterms:created xsi:type="dcterms:W3CDTF">2017-11-22T14:26:20Z</dcterms:created>
  <dcterms:modified xsi:type="dcterms:W3CDTF">2024-11-30T04:20:46Z</dcterms:modified>
</cp:coreProperties>
</file>