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a.shahbazian\Desktop\عباس شهبازیان\صورت پرتفوی ماهانه\صندوق پیشرو\1404\دی ماه\"/>
    </mc:Choice>
  </mc:AlternateContent>
  <xr:revisionPtr revIDLastSave="0" documentId="13_ncr:1_{E03CBC5E-E519-45E0-B505-C165304F8302}" xr6:coauthVersionLast="47" xr6:coauthVersionMax="47" xr10:uidLastSave="{00000000-0000-0000-0000-000000000000}"/>
  <bookViews>
    <workbookView xWindow="-120" yWindow="-120" windowWidth="29040" windowHeight="15720" tabRatio="701" activeTab="9" xr2:uid="{00000000-000D-0000-FFFF-FFFF00000000}"/>
  </bookViews>
  <sheets>
    <sheet name="سهام" sheetId="1" r:id="rId1"/>
    <sheet name="سپرده" sheetId="6" r:id="rId2"/>
    <sheet name="جمع درآمدها" sheetId="15" r:id="rId3"/>
    <sheet name="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12" i="8" l="1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8" i="8"/>
  <c r="K24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8" i="6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8" i="13"/>
  <c r="G9" i="15"/>
  <c r="G8" i="15"/>
  <c r="C10" i="15"/>
  <c r="E8" i="15" s="1"/>
  <c r="E9" i="15"/>
  <c r="C9" i="15"/>
  <c r="C8" i="15" l="1"/>
  <c r="C7" i="15"/>
  <c r="G7" i="15" s="1"/>
  <c r="I26" i="13"/>
  <c r="E26" i="13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148" i="11"/>
  <c r="U149" i="11"/>
  <c r="U150" i="11"/>
  <c r="U151" i="11"/>
  <c r="U152" i="11"/>
  <c r="U153" i="11"/>
  <c r="U154" i="11"/>
  <c r="U155" i="11"/>
  <c r="U156" i="11"/>
  <c r="U157" i="11"/>
  <c r="U158" i="11"/>
  <c r="U159" i="11"/>
  <c r="U160" i="11"/>
  <c r="U161" i="11"/>
  <c r="U162" i="11"/>
  <c r="U163" i="11"/>
  <c r="U164" i="11"/>
  <c r="U165" i="11"/>
  <c r="U166" i="11"/>
  <c r="U167" i="11"/>
  <c r="U168" i="11"/>
  <c r="U169" i="11"/>
  <c r="U170" i="11"/>
  <c r="U171" i="11"/>
  <c r="U172" i="11"/>
  <c r="U173" i="11"/>
  <c r="U174" i="11"/>
  <c r="U8" i="11"/>
  <c r="K175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8" i="11"/>
  <c r="I175" i="11"/>
  <c r="G175" i="11"/>
  <c r="E175" i="11"/>
  <c r="C175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8" i="11"/>
  <c r="Q9" i="10" l="1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Q142" i="9"/>
  <c r="Q143" i="9"/>
  <c r="Q144" i="9"/>
  <c r="Q145" i="9"/>
  <c r="Q8" i="9"/>
  <c r="I146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8" i="9"/>
  <c r="I11" i="8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9" i="1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8" i="6"/>
  <c r="M26" i="7"/>
  <c r="G26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8" i="7"/>
  <c r="G26" i="13" l="1"/>
  <c r="C26" i="13"/>
  <c r="Y10" i="1"/>
  <c r="Y11" i="1"/>
  <c r="Y152" i="1" s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9" i="1"/>
  <c r="E11" i="14"/>
  <c r="C11" i="14"/>
  <c r="S175" i="11"/>
  <c r="Q175" i="11"/>
  <c r="O175" i="11"/>
  <c r="M175" i="11"/>
  <c r="Q122" i="10"/>
  <c r="O122" i="10"/>
  <c r="M122" i="10"/>
  <c r="I122" i="10"/>
  <c r="G122" i="10"/>
  <c r="E122" i="10"/>
  <c r="Q146" i="9"/>
  <c r="O146" i="9"/>
  <c r="M146" i="9"/>
  <c r="G146" i="9"/>
  <c r="E146" i="9"/>
  <c r="Q112" i="8"/>
  <c r="O112" i="8"/>
  <c r="M112" i="8"/>
  <c r="K112" i="8"/>
  <c r="I112" i="8"/>
  <c r="K26" i="7"/>
  <c r="I26" i="7"/>
  <c r="E26" i="7"/>
  <c r="C26" i="7"/>
  <c r="I24" i="6"/>
  <c r="G24" i="6"/>
  <c r="E24" i="6"/>
  <c r="C24" i="6"/>
  <c r="W152" i="1"/>
  <c r="U152" i="1"/>
  <c r="O152" i="1"/>
  <c r="K152" i="1"/>
  <c r="G152" i="1"/>
  <c r="E152" i="1"/>
  <c r="G10" i="15"/>
  <c r="E7" i="15" l="1"/>
  <c r="E10" i="15" s="1"/>
  <c r="U175" i="11"/>
</calcChain>
</file>

<file path=xl/sharedStrings.xml><?xml version="1.0" encoding="utf-8"?>
<sst xmlns="http://schemas.openxmlformats.org/spreadsheetml/2006/main" count="1489" uniqueCount="292">
  <si>
    <t>صندوق سرمایه‌گذاری مشترک پیشرو مفید</t>
  </si>
  <si>
    <t>صورت وضعیت پورتفوی</t>
  </si>
  <si>
    <t>برای ماه منتهی به 1404/09/30</t>
  </si>
  <si>
    <t>نام شرکت</t>
  </si>
  <si>
    <t>1404/08/30</t>
  </si>
  <si>
    <t>تغییرات طی دوره</t>
  </si>
  <si>
    <t>1404/09/30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</si>
  <si>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</si>
  <si>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</si>
  <si>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</si>
  <si>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</si>
  <si>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</si>
  <si>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</si>
  <si>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</si>
  <si>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</si>
  <si>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</si>
  <si>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افست‌</t>
  </si>
  <si>
    <t>البرزدارو</t>
  </si>
  <si>
    <t>بانک اقتصادنوین</t>
  </si>
  <si>
    <t>بانک تجارت</t>
  </si>
  <si>
    <t>بانک خاورمیانه</t>
  </si>
  <si>
    <t>بانک سامان</t>
  </si>
  <si>
    <t>بانک سینا</t>
  </si>
  <si>
    <t>بانک صادرات ایران</t>
  </si>
  <si>
    <t>بیمه  ما</t>
  </si>
  <si>
    <t>بیمه اتکایی امین</t>
  </si>
  <si>
    <t>بیمه اتکایی ایرانیان</t>
  </si>
  <si>
    <t>بیمه البرز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</si>
  <si>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</si>
  <si>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</si>
  <si>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</si>
  <si>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</si>
  <si>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</si>
  <si>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</si>
  <si>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 خارک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</si>
  <si>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</si>
  <si>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</si>
  <si>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</si>
  <si>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</si>
  <si>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</si>
  <si>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جم پیلن</t>
  </si>
  <si>
    <t>پتروشیمی زاگرس</t>
  </si>
  <si>
    <t>پتروشیمی شازند</t>
  </si>
  <si>
    <t>پتروشیمی شیراز</t>
  </si>
  <si>
    <t>پتروشیمی فناوران</t>
  </si>
  <si>
    <t>پتروشیمی نوری</t>
  </si>
  <si>
    <t>پخش البرز</t>
  </si>
  <si>
    <t>پخش هجرت</t>
  </si>
  <si>
    <t>تامین سرمایه نوین</t>
  </si>
  <si>
    <t>تامین سرمایه کیمیا</t>
  </si>
  <si>
    <t>تایدواترخاورمیانه</t>
  </si>
  <si>
    <t>تراکتورسازی‌ایران‌</t>
  </si>
  <si>
    <t>تمام سکه طرح جدید0312 رفاه</t>
  </si>
  <si>
    <t>تمام سکه طرح جدید0411 آینده</t>
  </si>
  <si>
    <t>تمام سکه طرح جدید0412 سامان</t>
  </si>
  <si>
    <t>توسعه سامانه ی نرم افزاری نگین</t>
  </si>
  <si>
    <t>توسعه معادن وفلزات</t>
  </si>
  <si>
    <t>توسعه مولد نیروگاهی جهرم</t>
  </si>
  <si>
    <t>توسعه نیشکر و  صنایع جانبی</t>
  </si>
  <si>
    <t>تولیدی چدن سازان</t>
  </si>
  <si>
    <t>تولیدی مخازن گازطبیعی آسیاناما</t>
  </si>
  <si>
    <t>توکاریل</t>
  </si>
  <si>
    <t>تکادو</t>
  </si>
  <si>
    <t>ح . بیمه اتکایی امین</t>
  </si>
  <si>
    <t>ح . سرمایه‌گذاری‌ سپه‌</t>
  </si>
  <si>
    <t>ح . صنایع پتروشیمی تخت جمشید</t>
  </si>
  <si>
    <t>ح .گروه دارویی سبحان</t>
  </si>
  <si>
    <t>ح.داروسازی شهید قاضی</t>
  </si>
  <si>
    <t>حفاری شمال</t>
  </si>
  <si>
    <t>حمل و نقل گهرترابر سیرجان</t>
  </si>
  <si>
    <t>حمل ونقل توکا</t>
  </si>
  <si>
    <t>داروپخش‌ (هلدینگ‌</t>
  </si>
  <si>
    <t>داروسازی  ابوریحان</t>
  </si>
  <si>
    <t>داروسازی شهید قاضی</t>
  </si>
  <si>
    <t>داروسازی کاسپین تامین</t>
  </si>
  <si>
    <t>دارویی و نهاده های زاگرس دارو</t>
  </si>
  <si>
    <t>ذغال سنگ  نگین  ط بس</t>
  </si>
  <si>
    <t>زغال سنگ پروده طبس</t>
  </si>
  <si>
    <t>س.ص.بازنشستگی کارکنان بانکها</t>
  </si>
  <si>
    <t>سپید ماکیان</t>
  </si>
  <si>
    <t>سخت آژند</t>
  </si>
  <si>
    <t>سرمایه گذاری  صنعت  نفت</t>
  </si>
  <si>
    <t>سرمایه گذاری بوعلی</t>
  </si>
  <si>
    <t>سرمایه گذاری تامین اجتماعی</t>
  </si>
  <si>
    <t>سرمایه گذاری دارویی تامین</t>
  </si>
  <si>
    <t>سرمایه‌ گذاری‌ البرز(هلدینگ‌</t>
  </si>
  <si>
    <t>سرمایه‌ گذاری‌ پارس‌ توشه‌</t>
  </si>
  <si>
    <t>سرمایه‌گذاری‌ سپه‌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</si>
  <si>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</si>
  <si>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</si>
  <si>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</si>
  <si>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سنگ آهن گهرزمین</t>
  </si>
  <si>
    <t>سیمان آبیک</t>
  </si>
  <si>
    <t>سیمان خوزستان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</si>
  <si>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</si>
  <si>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</si>
  <si>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</si>
  <si>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</si>
  <si>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</si>
  <si>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</si>
  <si>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سیمرغ</t>
  </si>
  <si>
    <t>شرکت آهن و فولاد ارفع</t>
  </si>
  <si>
    <t>شرکت ارتباطات سیار ایران</t>
  </si>
  <si>
    <t>شرکت بهمن لیزینگ</t>
  </si>
  <si>
    <t>شهد ایران</t>
  </si>
  <si>
    <t>شوکو پارس</t>
  </si>
  <si>
    <t>شیر پاستوریزه پگاه گلپایگان</t>
  </si>
  <si>
    <t>شیشه  همدان</t>
  </si>
  <si>
    <t>صبا فولاد خلیج فارس</t>
  </si>
  <si>
    <t>صنایع پتروشیمی تخت جمشید</t>
  </si>
  <si>
    <t>صنایع غذایی رضوی</t>
  </si>
  <si>
    <t>صنایع فروآلیاژ ایران</t>
  </si>
  <si>
    <t>صنعتی مینو</t>
  </si>
  <si>
    <t>صنعتی‌ آما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</si>
  <si>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</si>
  <si>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</si>
  <si>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</si>
  <si>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</si>
  <si>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فرآوردههای غذایی وقندتربت‌جام‌</t>
  </si>
  <si>
    <t>فرآوری زغال سنگ پروده طبس</t>
  </si>
  <si>
    <t>فولاد  خوزستان</t>
  </si>
  <si>
    <t>فولاد افزا سپاهان</t>
  </si>
  <si>
    <t>فولاد امیرکبیرکاشان</t>
  </si>
  <si>
    <t>فولاد مبارکه اصفهان</t>
  </si>
  <si>
    <t>فولاد کاوه جنوب کیش</t>
  </si>
  <si>
    <t>قند مرودشت‌</t>
  </si>
  <si>
    <t>گروه انتخاب الکترونیک آرمان</t>
  </si>
  <si>
    <t>گروه دارویی سبحان</t>
  </si>
  <si>
    <t>گروه مالی صبا تامین</t>
  </si>
  <si>
    <t>گروه مپنا (سهامی عام)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</si>
  <si>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</si>
  <si>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</si>
  <si>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</si>
  <si>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</si>
  <si>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</si>
  <si>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</si>
  <si>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مدیریت نیروگاهی ایرانیان مپنا</t>
  </si>
  <si>
    <t>معدنی وصنعتی چادرملو</t>
  </si>
  <si>
    <t>ملی  صنایع  مس  ایران</t>
  </si>
  <si>
    <t>موتوژن‌</t>
  </si>
  <si>
    <t>نفت  بهران</t>
  </si>
  <si>
    <t>نفت ایرانول</t>
  </si>
  <si>
    <t>نفت سپاهان</t>
  </si>
  <si>
    <t>نوردوقطعات‌ فولادی‌</t>
  </si>
  <si>
    <t>نیروترانس‌</t>
  </si>
  <si>
    <t>کارخانجات‌ قند قزوین‌</t>
  </si>
  <si>
    <t>کارخانجات‌تولیدی‌شیشه‌رازی‌</t>
  </si>
  <si>
    <t>کاشی‌ پارس‌</t>
  </si>
  <si>
    <t>کربن‌ ایران‌</t>
  </si>
  <si>
    <t>کشتیرانی جمهوری اسلامی ایران</t>
  </si>
  <si>
    <t>کویر تایر</t>
  </si>
  <si>
    <t>ح. پخش البرز</t>
  </si>
  <si>
    <t>معادن‌منگنزایران‌</t>
  </si>
  <si>
    <t>بیمه کوثر</t>
  </si>
  <si>
    <t>پارس  خزر</t>
  </si>
  <si>
    <t>اقتصادی و خودکفایی آزادگان</t>
  </si>
  <si>
    <t>تولید انرژی برق شمس پاسارگاد</t>
  </si>
  <si>
    <t/>
  </si>
  <si>
    <t>درصد به کل دارایی‌ها</t>
  </si>
  <si>
    <t>سپرده</t>
  </si>
  <si>
    <t>مبلغ</t>
  </si>
  <si>
    <t>افزایش</t>
  </si>
  <si>
    <t>کاهش</t>
  </si>
  <si>
    <t>بانک ملت باجه کارگزاری مفید</t>
  </si>
  <si>
    <t>بانک پاسارگاد هفت تیر</t>
  </si>
  <si>
    <t xml:space="preserve">بانک خاورمیانه ظفر </t>
  </si>
  <si>
    <t>بانک صادرات بورس کالا</t>
  </si>
  <si>
    <t>بانک ملت جهان کودک</t>
  </si>
  <si>
    <t>بانک صادرات سپهبدقرنی</t>
  </si>
  <si>
    <t>بانک ملت مستقل مرکزی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</si>
  <si>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</si>
  <si>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</si>
  <si>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</si>
  <si>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</si>
  <si>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</si>
  <si>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</si>
  <si>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</si>
  <si>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</si>
  <si>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صادرات سپهبد قرنی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</si>
  <si>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</si>
  <si>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</si>
  <si>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</si>
  <si>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</si>
  <si>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</si>
  <si>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</si>
  <si>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1404/04/30</t>
  </si>
  <si>
    <t>1404/03/06</t>
  </si>
  <si>
    <t>1404/03/25</t>
  </si>
  <si>
    <t>1404/03/10</t>
  </si>
  <si>
    <t>ایرکا پارت صنعت</t>
  </si>
  <si>
    <t>1404/05/28</t>
  </si>
  <si>
    <t>1404/04/28</t>
  </si>
  <si>
    <t>1404/04/12</t>
  </si>
  <si>
    <t>1404/04/31</t>
  </si>
  <si>
    <t>1404/04/22</t>
  </si>
  <si>
    <t>1404/05/14</t>
  </si>
  <si>
    <t>1404/03/08</t>
  </si>
  <si>
    <t>1404/07/20</t>
  </si>
  <si>
    <t>1404/05/13</t>
  </si>
  <si>
    <t>1404/05/01</t>
  </si>
  <si>
    <t>1404/05/05</t>
  </si>
  <si>
    <t>1404/03/12</t>
  </si>
  <si>
    <t>1404/04/29</t>
  </si>
  <si>
    <t>1404/05/11</t>
  </si>
  <si>
    <t>کارخانجات‌داروپخش‌</t>
  </si>
  <si>
    <t>1404/03/07</t>
  </si>
  <si>
    <t>1404/05/12</t>
  </si>
  <si>
    <t>1404/02/31</t>
  </si>
  <si>
    <t>1404/02/27</t>
  </si>
  <si>
    <t>1404/02/13</t>
  </si>
  <si>
    <t>1404/04/23</t>
  </si>
  <si>
    <t>معدنی و صنعتی گل گهر</t>
  </si>
  <si>
    <t>1404/03/05</t>
  </si>
  <si>
    <t>کالسیمین‌</t>
  </si>
  <si>
    <t>1404/08/05</t>
  </si>
  <si>
    <t>1404/03/21</t>
  </si>
  <si>
    <t>1404/04/08</t>
  </si>
  <si>
    <t>1404/04/26</t>
  </si>
  <si>
    <t>1404/09/12</t>
  </si>
  <si>
    <t>1404/03/17</t>
  </si>
  <si>
    <t>1404/03/18</t>
  </si>
  <si>
    <t>1404/07/26</t>
  </si>
  <si>
    <t>صنایع پتروشیمی کرمانشاه</t>
  </si>
  <si>
    <t>1404/04/21</t>
  </si>
  <si>
    <t>1404/06/23</t>
  </si>
  <si>
    <t>1404/09/22</t>
  </si>
  <si>
    <t>1404/05/08</t>
  </si>
  <si>
    <t>1404/03/22</t>
  </si>
  <si>
    <t>1404/03/11</t>
  </si>
  <si>
    <t>1404/03/04</t>
  </si>
  <si>
    <t>1404/05/29</t>
  </si>
  <si>
    <t>1404/03/03</t>
  </si>
  <si>
    <t>1404/07/29</t>
  </si>
  <si>
    <t>1404/07/28</t>
  </si>
  <si>
    <t>1404/04/02</t>
  </si>
  <si>
    <t>1404/05/07</t>
  </si>
  <si>
    <t>1404/01/31</t>
  </si>
  <si>
    <t>1404/03/28</t>
  </si>
  <si>
    <t>1404/02/22</t>
  </si>
  <si>
    <t>1404/02/15</t>
  </si>
  <si>
    <t>1404/02/30</t>
  </si>
  <si>
    <t>1404/07/30</t>
  </si>
  <si>
    <t>1404/03/20</t>
  </si>
  <si>
    <t>1404/02/17</t>
  </si>
  <si>
    <t>1404/06/31</t>
  </si>
  <si>
    <t>بهای فروش</t>
  </si>
  <si>
    <t>ارزش دفتری</t>
  </si>
  <si>
    <t>سود و زیان ناشی از تغییر قیمت</t>
  </si>
  <si>
    <t>سود و زیان ناشی از فروش</t>
  </si>
  <si>
    <t>ح.تولیدی مخازن گازطبیعی آسیانا</t>
  </si>
  <si>
    <t>کشت و دامداری فکا</t>
  </si>
  <si>
    <t>فروسیلیس  ایران</t>
  </si>
  <si>
    <t>ح . معدنی‌وصنعتی‌چادرملو</t>
  </si>
  <si>
    <t>ح . سرمایه گذاری‌البرز(هلدینگ‌</t>
  </si>
  <si>
    <t>ح.زغال سنگ پروده طبس</t>
  </si>
  <si>
    <t>کشت و دام قیام اصفهان</t>
  </si>
  <si>
    <t>پارس فولاد سبزوار</t>
  </si>
  <si>
    <t>شمش طلا</t>
  </si>
  <si>
    <t>بانک  پاسارگاد</t>
  </si>
  <si>
    <t>ح . معدنی و صنعتی گل گهر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</si>
  <si>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</si>
  <si>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</si>
  <si>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</si>
  <si>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</si>
  <si>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</si>
  <si>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</si>
  <si>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</si>
  <si>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</si>
  <si>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</si>
  <si>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</si>
  <si>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تعدیل کارمزد کارگزار</t>
  </si>
  <si>
    <t>سرمایه‌گذاری در سهام</t>
  </si>
  <si>
    <t>درآمد سپرده بانکی</t>
  </si>
  <si>
    <t>گواهی سپرده تمام سکه بهار آزادی طرح جدید</t>
  </si>
  <si>
    <t>برای ماه منتهی به 1404/10/30</t>
  </si>
  <si>
    <t>1404/10/01</t>
  </si>
  <si>
    <t>1404/10/30</t>
  </si>
  <si>
    <t>پست بانک ایران</t>
  </si>
  <si>
    <t>سرمایه گذاری سیمان تامین</t>
  </si>
  <si>
    <t>گروه توسعه مالی مهرآیندگان</t>
  </si>
  <si>
    <t>گروه مالی مهرگان تامین پارس</t>
  </si>
  <si>
    <t>صنایع پتروشیمی خلیج فارس</t>
  </si>
  <si>
    <t>گروه مالی نماد غدیر(سهامی عام)</t>
  </si>
  <si>
    <t>شمش روی</t>
  </si>
  <si>
    <t>بانک صادرات شریعتی</t>
  </si>
  <si>
    <t>1404/10/11</t>
  </si>
  <si>
    <t>1404/10/29</t>
  </si>
  <si>
    <t>1404/10/23</t>
  </si>
  <si>
    <t>1404/10/07</t>
  </si>
  <si>
    <t>1404/10/24</t>
  </si>
  <si>
    <t>سایر درآمد ها</t>
  </si>
  <si>
    <t>سایر درآمدها برای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</si>
</sst>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#,##0;\(#,##0\)"/>
    <numFmt numFmtId="165" formatCode="_ * #,##0_-_ ;_ * #,##0\-_ ;_ * &quot;-&quot;??_-_ ;_ @_ "/>
    <numFmt numFmtId="166" formatCode="0.000%"/>
  </numFmts>
  <fonts count="8" x14ac:knownFonts="1"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6"/>
      <name val="B Mitra"/>
      <charset val="178"/>
    </font>
    <font>
      <sz val="16"/>
      <color theme="1"/>
      <name val="B Mitra"/>
      <charset val="178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164" fontId="6" fillId="0" borderId="0" xfId="0" applyNumberFormat="1" applyFont="1" applyAlignment="1">
      <alignment horizontal="center" vertical="center" readingOrder="2"/>
    </xf>
    <xf numFmtId="10" fontId="5" fillId="0" borderId="0" xfId="1" applyNumberFormat="1" applyFont="1" applyAlignment="1">
      <alignment horizontal="center"/>
    </xf>
    <xf numFmtId="3" fontId="5" fillId="0" borderId="2" xfId="0" applyNumberFormat="1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Fill="1" applyAlignment="1">
      <alignment horizontal="center"/>
    </xf>
    <xf numFmtId="10" fontId="6" fillId="0" borderId="0" xfId="1" applyNumberFormat="1" applyFont="1" applyAlignment="1">
      <alignment horizontal="center" vertical="center" readingOrder="2"/>
    </xf>
    <xf numFmtId="9" fontId="5" fillId="0" borderId="2" xfId="1" applyNumberFormat="1" applyFont="1" applyBorder="1" applyAlignment="1">
      <alignment horizontal="center"/>
    </xf>
    <xf numFmtId="164" fontId="1" fillId="0" borderId="0" xfId="0" applyNumberFormat="1" applyFont="1"/>
    <xf numFmtId="0" fontId="5" fillId="0" borderId="0" xfId="0" applyFont="1" applyFill="1"/>
    <xf numFmtId="164" fontId="5" fillId="0" borderId="0" xfId="0" applyNumberFormat="1" applyFont="1"/>
    <xf numFmtId="165" fontId="1" fillId="0" borderId="0" xfId="2" applyNumberFormat="1" applyFont="1"/>
    <xf numFmtId="165" fontId="1" fillId="0" borderId="0" xfId="2" applyNumberFormat="1" applyFont="1" applyFill="1"/>
    <xf numFmtId="165" fontId="1" fillId="0" borderId="0" xfId="0" applyNumberFormat="1" applyFont="1" applyFill="1"/>
    <xf numFmtId="10" fontId="1" fillId="0" borderId="0" xfId="1" applyNumberFormat="1" applyFont="1"/>
    <xf numFmtId="166" fontId="6" fillId="0" borderId="0" xfId="1" applyNumberFormat="1" applyFont="1" applyAlignment="1">
      <alignment horizontal="center" vertical="center" readingOrder="2"/>
    </xf>
    <xf numFmtId="0" fontId="1" fillId="0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158"/>
  <sheetViews>
    <sheetView rightToLeft="1" topLeftCell="A139" zoomScale="70" zoomScaleNormal="70" workbookViewId="0">
      <selection activeCell="O164" sqref="O164"/>
    </sheetView>
  </sheetViews>
  <sheetFormatPr defaultRowHeight="18.75" x14ac:dyDescent="0.45"/>
  <cols>
    <col min="1" max="1" width="40.1406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19" style="1" customWidth="1"/>
    <col min="10" max="10" width="1" style="1" customWidth="1"/>
    <col min="11" max="11" width="23" style="1" customWidth="1"/>
    <col min="12" max="12" width="1" style="1" customWidth="1"/>
    <col min="13" max="13" width="19" style="1" customWidth="1"/>
    <col min="14" max="14" width="1" style="1" customWidth="1"/>
    <col min="15" max="15" width="23" style="1" customWidth="1"/>
    <col min="16" max="16" width="1" style="1" customWidth="1"/>
    <col min="17" max="17" width="20" style="1" customWidth="1"/>
    <col min="18" max="18" width="1" style="1" customWidth="1"/>
    <col min="19" max="19" width="20" style="1" customWidth="1"/>
    <col min="20" max="20" width="1" style="1" customWidth="1"/>
    <col min="21" max="21" width="23" style="1" customWidth="1"/>
    <col min="22" max="22" width="1" style="1" customWidth="1"/>
    <col min="23" max="23" width="23" style="1" customWidth="1"/>
    <col min="24" max="24" width="1" style="1" customWidth="1"/>
    <col min="25" max="25" width="32" style="1" customWidth="1"/>
    <col min="26" max="26" width="1" style="1" customWidth="1"/>
    <col min="27" max="27" width="12.42578125" style="1" bestFit="1" customWidth="1"/>
    <col min="28" max="28" width="21.28515625" style="1" customWidth="1"/>
    <col min="29" max="16384" width="9.140625" style="1"/>
  </cols>
  <sheetData>
    <row r="2" spans="1:28" ht="26.25" x14ac:dyDescent="0.4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  <c r="R2" s="26" t="s">
        <v>0</v>
      </c>
      <c r="S2" s="26" t="s">
        <v>0</v>
      </c>
      <c r="T2" s="26" t="s">
        <v>0</v>
      </c>
      <c r="U2" s="26" t="s">
        <v>0</v>
      </c>
      <c r="V2" s="26" t="s">
        <v>0</v>
      </c>
      <c r="W2" s="26" t="s">
        <v>0</v>
      </c>
      <c r="X2" s="26" t="s">
        <v>0</v>
      </c>
      <c r="Y2" s="26" t="s">
        <v>0</v>
      </c>
    </row>
    <row r="3" spans="1:28" ht="26.25" x14ac:dyDescent="0.45">
      <c r="A3" s="26" t="s">
        <v>1</v>
      </c>
      <c r="B3" s="26" t="s">
        <v>1</v>
      </c>
      <c r="C3" s="26" t="s">
        <v>1</v>
      </c>
      <c r="D3" s="26" t="s">
        <v>1</v>
      </c>
      <c r="E3" s="26" t="s">
        <v>1</v>
      </c>
      <c r="F3" s="26" t="s">
        <v>1</v>
      </c>
      <c r="G3" s="26" t="s">
        <v>1</v>
      </c>
      <c r="H3" s="26" t="s">
        <v>1</v>
      </c>
      <c r="I3" s="26" t="s">
        <v>1</v>
      </c>
      <c r="J3" s="26" t="s">
        <v>1</v>
      </c>
      <c r="K3" s="26" t="s">
        <v>1</v>
      </c>
      <c r="L3" s="26" t="s">
        <v>1</v>
      </c>
      <c r="M3" s="26" t="s">
        <v>1</v>
      </c>
      <c r="N3" s="26" t="s">
        <v>1</v>
      </c>
      <c r="O3" s="26" t="s">
        <v>1</v>
      </c>
      <c r="P3" s="26" t="s">
        <v>1</v>
      </c>
      <c r="Q3" s="26" t="s">
        <v>1</v>
      </c>
      <c r="R3" s="26" t="s">
        <v>1</v>
      </c>
      <c r="S3" s="26" t="s">
        <v>1</v>
      </c>
      <c r="T3" s="26" t="s">
        <v>1</v>
      </c>
      <c r="U3" s="26" t="s">
        <v>1</v>
      </c>
      <c r="V3" s="26" t="s">
        <v>1</v>
      </c>
      <c r="W3" s="26" t="s">
        <v>1</v>
      </c>
      <c r="X3" s="26" t="s">
        <v>1</v>
      </c>
      <c r="Y3" s="26" t="s">
        <v>1</v>
      </c>
    </row>
    <row r="4" spans="1:28" ht="26.25" x14ac:dyDescent="0.45">
      <c r="A4" s="26" t="s">
        <v>274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  <c r="N4" s="26" t="s">
        <v>2</v>
      </c>
      <c r="O4" s="26" t="s">
        <v>2</v>
      </c>
      <c r="P4" s="26" t="s">
        <v>2</v>
      </c>
      <c r="Q4" s="26" t="s">
        <v>2</v>
      </c>
      <c r="R4" s="26" t="s">
        <v>2</v>
      </c>
      <c r="S4" s="26" t="s">
        <v>2</v>
      </c>
      <c r="T4" s="26" t="s">
        <v>2</v>
      </c>
      <c r="U4" s="26" t="s">
        <v>2</v>
      </c>
      <c r="V4" s="26" t="s">
        <v>2</v>
      </c>
      <c r="W4" s="26" t="s">
        <v>2</v>
      </c>
      <c r="X4" s="26" t="s">
        <v>2</v>
      </c>
      <c r="Y4" s="26" t="s">
        <v>2</v>
      </c>
    </row>
    <row r="6" spans="1:28" ht="27" thickBot="1" x14ac:dyDescent="0.5">
      <c r="A6" s="25" t="s">
        <v>3</v>
      </c>
      <c r="C6" s="25" t="s">
        <v>275</v>
      </c>
      <c r="D6" s="25" t="s">
        <v>4</v>
      </c>
      <c r="E6" s="25" t="s">
        <v>4</v>
      </c>
      <c r="F6" s="25" t="s">
        <v>4</v>
      </c>
      <c r="G6" s="25" t="s">
        <v>4</v>
      </c>
      <c r="I6" s="25" t="s">
        <v>5</v>
      </c>
      <c r="J6" s="25" t="s">
        <v>5</v>
      </c>
      <c r="K6" s="25" t="s">
        <v>5</v>
      </c>
      <c r="L6" s="25" t="s">
        <v>5</v>
      </c>
      <c r="M6" s="25" t="s">
        <v>5</v>
      </c>
      <c r="N6" s="25" t="s">
        <v>5</v>
      </c>
      <c r="O6" s="25" t="s">
        <v>5</v>
      </c>
      <c r="Q6" s="25" t="s">
        <v>276</v>
      </c>
      <c r="R6" s="25" t="s">
        <v>6</v>
      </c>
      <c r="S6" s="25" t="s">
        <v>6</v>
      </c>
      <c r="T6" s="25" t="s">
        <v>6</v>
      </c>
      <c r="U6" s="25" t="s">
        <v>6</v>
      </c>
      <c r="V6" s="25" t="s">
        <v>6</v>
      </c>
      <c r="W6" s="25" t="s">
        <v>6</v>
      </c>
      <c r="X6" s="25" t="s">
        <v>6</v>
      </c>
      <c r="Y6" s="25" t="s">
        <v>6</v>
      </c>
    </row>
    <row r="7" spans="1:28" ht="27" thickBot="1" x14ac:dyDescent="0.5">
      <c r="A7" s="25" t="s">
        <v>3</v>
      </c>
      <c r="C7" s="25" t="s">
        <v>7</v>
      </c>
      <c r="E7" s="25" t="s">
        <v>8</v>
      </c>
      <c r="G7" s="25" t="s">
        <v>9</v>
      </c>
      <c r="I7" s="25" t="s">
        <v>10</v>
      </c>
      <c r="J7" s="25" t="s">
        <v>10</v>
      </c>
      <c r="K7" s="25" t="s">
        <v>10</v>
      </c>
      <c r="M7" s="25" t="s">
        <v>11</v>
      </c>
      <c r="N7" s="25" t="s">
        <v>11</v>
      </c>
      <c r="O7" s="25" t="s">
        <v>11</v>
      </c>
      <c r="Q7" s="25" t="s">
        <v>7</v>
      </c>
      <c r="S7" s="25" t="s">
        <v>12</v>
      </c>
      <c r="U7" s="25" t="s">
        <v>8</v>
      </c>
      <c r="W7" s="25" t="s">
        <v>9</v>
      </c>
      <c r="Y7" s="25" t="s">
        <v>13</v>
      </c>
    </row>
    <row r="8" spans="1:28" ht="27" thickBot="1" x14ac:dyDescent="0.5">
      <c r="A8" s="25" t="s">
        <v>3</v>
      </c>
      <c r="C8" s="25" t="s">
        <v>7</v>
      </c>
      <c r="E8" s="25" t="s">
        <v>8</v>
      </c>
      <c r="G8" s="25" t="s">
        <v>9</v>
      </c>
      <c r="I8" s="25" t="s">
        <v>7</v>
      </c>
      <c r="K8" s="25" t="s">
        <v>8</v>
      </c>
      <c r="M8" s="25" t="s">
        <v>7</v>
      </c>
      <c r="O8" s="25" t="s">
        <v>14</v>
      </c>
      <c r="Q8" s="25" t="s">
        <v>7</v>
      </c>
      <c r="S8" s="25" t="s">
        <v>12</v>
      </c>
      <c r="U8" s="25" t="s">
        <v>8</v>
      </c>
      <c r="W8" s="25" t="s">
        <v>9</v>
      </c>
      <c r="Y8" s="25" t="s">
        <v>13</v>
      </c>
    </row>
    <row r="9" spans="1:28" s="6" customFormat="1" ht="24" x14ac:dyDescent="0.55000000000000004">
      <c r="A9" s="6" t="s">
        <v>273</v>
      </c>
      <c r="C9" s="7">
        <v>6576</v>
      </c>
      <c r="D9" s="7"/>
      <c r="E9" s="7">
        <v>6183087352734</v>
      </c>
      <c r="F9" s="7"/>
      <c r="G9" s="7">
        <v>9037707482060</v>
      </c>
      <c r="H9" s="7"/>
      <c r="I9" s="7">
        <v>0</v>
      </c>
      <c r="J9" s="7"/>
      <c r="K9" s="7">
        <v>0</v>
      </c>
      <c r="L9" s="7"/>
      <c r="M9" s="7">
        <v>-3630</v>
      </c>
      <c r="N9" s="7"/>
      <c r="O9" s="7">
        <v>5724958983965</v>
      </c>
      <c r="P9" s="7"/>
      <c r="Q9" s="7">
        <f>C9+I9+M9</f>
        <v>2946</v>
      </c>
      <c r="R9" s="7"/>
      <c r="S9" s="7">
        <v>1553486511</v>
      </c>
      <c r="T9" s="7"/>
      <c r="U9" s="7">
        <v>2769978002028</v>
      </c>
      <c r="V9" s="7"/>
      <c r="W9" s="7">
        <v>4570850547329</v>
      </c>
      <c r="Y9" s="8">
        <f>W9/107886121897420</f>
        <v>4.236736353981696E-2</v>
      </c>
      <c r="AB9" s="18"/>
    </row>
    <row r="10" spans="1:28" s="6" customFormat="1" ht="24" x14ac:dyDescent="0.55000000000000004">
      <c r="A10" s="6" t="s">
        <v>15</v>
      </c>
      <c r="C10" s="7">
        <v>8658201</v>
      </c>
      <c r="D10" s="7"/>
      <c r="E10" s="7">
        <v>58826499920</v>
      </c>
      <c r="F10" s="7"/>
      <c r="G10" s="7">
        <v>43720988838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f t="shared" ref="Q10:Q73" si="0">C10+I10+M10</f>
        <v>8658201</v>
      </c>
      <c r="R10" s="7"/>
      <c r="S10" s="7">
        <v>4688</v>
      </c>
      <c r="T10" s="7"/>
      <c r="U10" s="7">
        <v>58826499920</v>
      </c>
      <c r="V10" s="7"/>
      <c r="W10" s="7">
        <v>40275888322</v>
      </c>
      <c r="Y10" s="8">
        <f t="shared" ref="Y10:Y73" si="1">W10/107886121897420</f>
        <v>3.7331852896051832E-4</v>
      </c>
      <c r="AB10" s="18"/>
    </row>
    <row r="11" spans="1:28" s="6" customFormat="1" ht="24" x14ac:dyDescent="0.55000000000000004">
      <c r="A11" s="6" t="s">
        <v>16</v>
      </c>
      <c r="C11" s="7">
        <v>6938449</v>
      </c>
      <c r="D11" s="7"/>
      <c r="E11" s="7">
        <v>68909708951</v>
      </c>
      <c r="F11" s="7"/>
      <c r="G11" s="7">
        <v>86335577457</v>
      </c>
      <c r="H11" s="7"/>
      <c r="I11" s="7">
        <v>900000</v>
      </c>
      <c r="J11" s="7"/>
      <c r="K11" s="7">
        <v>12254559354</v>
      </c>
      <c r="L11" s="7"/>
      <c r="M11" s="7">
        <v>0</v>
      </c>
      <c r="N11" s="7"/>
      <c r="O11" s="7">
        <v>0</v>
      </c>
      <c r="P11" s="7"/>
      <c r="Q11" s="7">
        <f t="shared" si="0"/>
        <v>7838449</v>
      </c>
      <c r="R11" s="7"/>
      <c r="S11" s="7">
        <v>12790</v>
      </c>
      <c r="T11" s="7"/>
      <c r="U11" s="7">
        <v>81164268305</v>
      </c>
      <c r="V11" s="7"/>
      <c r="W11" s="7">
        <v>99478801124</v>
      </c>
      <c r="Y11" s="8">
        <f t="shared" si="1"/>
        <v>9.2207226818836043E-4</v>
      </c>
      <c r="AB11" s="18"/>
    </row>
    <row r="12" spans="1:28" s="6" customFormat="1" ht="24" x14ac:dyDescent="0.55000000000000004">
      <c r="A12" s="6" t="s">
        <v>155</v>
      </c>
      <c r="C12" s="7">
        <v>1426123</v>
      </c>
      <c r="D12" s="7"/>
      <c r="E12" s="7">
        <v>10987893805</v>
      </c>
      <c r="F12" s="7"/>
      <c r="G12" s="7">
        <v>11674567321</v>
      </c>
      <c r="H12" s="7"/>
      <c r="I12" s="7">
        <v>10600000</v>
      </c>
      <c r="J12" s="7"/>
      <c r="K12" s="7">
        <v>88288819616</v>
      </c>
      <c r="L12" s="7"/>
      <c r="M12" s="7">
        <v>0</v>
      </c>
      <c r="N12" s="7"/>
      <c r="O12" s="7">
        <v>0</v>
      </c>
      <c r="P12" s="7"/>
      <c r="Q12" s="7">
        <f t="shared" si="0"/>
        <v>12026123</v>
      </c>
      <c r="R12" s="7"/>
      <c r="S12" s="7">
        <v>8340</v>
      </c>
      <c r="T12" s="7"/>
      <c r="U12" s="7">
        <v>99276713421</v>
      </c>
      <c r="V12" s="7"/>
      <c r="W12" s="7">
        <v>99522563317</v>
      </c>
      <c r="Y12" s="8">
        <f t="shared" si="1"/>
        <v>9.2247790138965031E-4</v>
      </c>
      <c r="AB12" s="18"/>
    </row>
    <row r="13" spans="1:28" s="6" customFormat="1" ht="24" x14ac:dyDescent="0.55000000000000004">
      <c r="A13" s="6" t="s">
        <v>17</v>
      </c>
      <c r="C13" s="7">
        <v>14200000</v>
      </c>
      <c r="D13" s="7"/>
      <c r="E13" s="7">
        <v>54219491358</v>
      </c>
      <c r="F13" s="7"/>
      <c r="G13" s="7">
        <v>64871437336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f t="shared" si="0"/>
        <v>14200000</v>
      </c>
      <c r="R13" s="7"/>
      <c r="S13" s="7">
        <v>4957</v>
      </c>
      <c r="T13" s="7"/>
      <c r="U13" s="7">
        <v>54219491358</v>
      </c>
      <c r="V13" s="7"/>
      <c r="W13" s="7">
        <v>69845289938</v>
      </c>
      <c r="Y13" s="8">
        <f t="shared" si="1"/>
        <v>6.4739828172162973E-4</v>
      </c>
      <c r="AB13" s="18"/>
    </row>
    <row r="14" spans="1:28" s="6" customFormat="1" ht="24" x14ac:dyDescent="0.55000000000000004">
      <c r="A14" s="6" t="s">
        <v>18</v>
      </c>
      <c r="C14" s="7">
        <v>186300000</v>
      </c>
      <c r="D14" s="7"/>
      <c r="E14" s="7">
        <v>428159581360</v>
      </c>
      <c r="F14" s="7"/>
      <c r="G14" s="7">
        <v>904334635692</v>
      </c>
      <c r="H14" s="7"/>
      <c r="I14" s="7">
        <v>270805065</v>
      </c>
      <c r="J14" s="7"/>
      <c r="K14" s="7">
        <v>41215104838</v>
      </c>
      <c r="L14" s="7"/>
      <c r="M14" s="7">
        <v>0</v>
      </c>
      <c r="N14" s="7"/>
      <c r="O14" s="7">
        <v>0</v>
      </c>
      <c r="P14" s="7"/>
      <c r="Q14" s="7">
        <f t="shared" si="0"/>
        <v>457105065</v>
      </c>
      <c r="R14" s="7"/>
      <c r="S14" s="7">
        <v>2234</v>
      </c>
      <c r="T14" s="7"/>
      <c r="U14" s="7">
        <v>469374686198</v>
      </c>
      <c r="V14" s="7"/>
      <c r="W14" s="7">
        <v>1013279050121</v>
      </c>
      <c r="Y14" s="8">
        <f t="shared" si="1"/>
        <v>9.3921167273437016E-3</v>
      </c>
      <c r="AB14" s="18"/>
    </row>
    <row r="15" spans="1:28" s="6" customFormat="1" ht="24" x14ac:dyDescent="0.55000000000000004">
      <c r="A15" s="6" t="s">
        <v>19</v>
      </c>
      <c r="C15" s="7">
        <v>957895452</v>
      </c>
      <c r="D15" s="7"/>
      <c r="E15" s="7">
        <v>261272327143</v>
      </c>
      <c r="F15" s="7"/>
      <c r="G15" s="7">
        <v>560789642892</v>
      </c>
      <c r="H15" s="7"/>
      <c r="I15" s="7">
        <v>196828874</v>
      </c>
      <c r="J15" s="7"/>
      <c r="K15" s="7">
        <v>112640356772</v>
      </c>
      <c r="L15" s="7"/>
      <c r="M15" s="7">
        <v>0</v>
      </c>
      <c r="N15" s="7"/>
      <c r="O15" s="7">
        <v>0</v>
      </c>
      <c r="P15" s="7"/>
      <c r="Q15" s="7">
        <f t="shared" si="0"/>
        <v>1154724326</v>
      </c>
      <c r="R15" s="7"/>
      <c r="S15" s="7">
        <v>534</v>
      </c>
      <c r="T15" s="7"/>
      <c r="U15" s="7">
        <v>373912683915</v>
      </c>
      <c r="V15" s="7"/>
      <c r="W15" s="7">
        <v>611856295917</v>
      </c>
      <c r="Y15" s="8">
        <f t="shared" si="1"/>
        <v>5.6713160613814963E-3</v>
      </c>
      <c r="AB15" s="18"/>
    </row>
    <row r="16" spans="1:28" s="6" customFormat="1" ht="24" x14ac:dyDescent="0.55000000000000004">
      <c r="A16" s="6" t="s">
        <v>20</v>
      </c>
      <c r="C16" s="7">
        <v>297650207</v>
      </c>
      <c r="D16" s="7"/>
      <c r="E16" s="7">
        <v>705037332589</v>
      </c>
      <c r="F16" s="7"/>
      <c r="G16" s="7">
        <v>816641010538</v>
      </c>
      <c r="H16" s="7"/>
      <c r="I16" s="7">
        <v>18200000</v>
      </c>
      <c r="J16" s="7"/>
      <c r="K16" s="7">
        <v>54946187387</v>
      </c>
      <c r="L16" s="7"/>
      <c r="M16" s="7">
        <v>0</v>
      </c>
      <c r="N16" s="7"/>
      <c r="O16" s="7">
        <v>0</v>
      </c>
      <c r="P16" s="7"/>
      <c r="Q16" s="7">
        <f t="shared" si="0"/>
        <v>315850207</v>
      </c>
      <c r="R16" s="7"/>
      <c r="S16" s="7">
        <v>3131</v>
      </c>
      <c r="T16" s="7"/>
      <c r="U16" s="7">
        <v>759983519976</v>
      </c>
      <c r="V16" s="7"/>
      <c r="W16" s="7">
        <v>981282592422</v>
      </c>
      <c r="Y16" s="8">
        <f t="shared" si="1"/>
        <v>9.0955405121987843E-3</v>
      </c>
      <c r="AB16" s="18"/>
    </row>
    <row r="17" spans="1:28" s="6" customFormat="1" ht="24" x14ac:dyDescent="0.55000000000000004">
      <c r="A17" s="6" t="s">
        <v>21</v>
      </c>
      <c r="C17" s="7">
        <v>319118491</v>
      </c>
      <c r="D17" s="7"/>
      <c r="E17" s="7">
        <v>343180068176</v>
      </c>
      <c r="F17" s="7"/>
      <c r="G17" s="7">
        <v>972754037958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f t="shared" si="0"/>
        <v>319118491</v>
      </c>
      <c r="R17" s="7"/>
      <c r="S17" s="7">
        <v>3148</v>
      </c>
      <c r="T17" s="7"/>
      <c r="U17" s="7">
        <v>343180068176</v>
      </c>
      <c r="V17" s="7"/>
      <c r="W17" s="7">
        <v>996819567543</v>
      </c>
      <c r="Y17" s="8">
        <f t="shared" si="1"/>
        <v>9.2395532438434794E-3</v>
      </c>
      <c r="AB17" s="18"/>
    </row>
    <row r="18" spans="1:28" s="6" customFormat="1" ht="24" x14ac:dyDescent="0.55000000000000004">
      <c r="A18" s="6" t="s">
        <v>22</v>
      </c>
      <c r="C18" s="7">
        <v>270855168</v>
      </c>
      <c r="D18" s="7"/>
      <c r="E18" s="7">
        <v>432851837280</v>
      </c>
      <c r="F18" s="7"/>
      <c r="G18" s="7">
        <v>974529045081</v>
      </c>
      <c r="H18" s="7"/>
      <c r="I18" s="7">
        <v>10800000</v>
      </c>
      <c r="J18" s="7"/>
      <c r="K18" s="7">
        <v>38127294569</v>
      </c>
      <c r="L18" s="7"/>
      <c r="M18" s="7">
        <v>0</v>
      </c>
      <c r="N18" s="7"/>
      <c r="O18" s="7">
        <v>0</v>
      </c>
      <c r="P18" s="7"/>
      <c r="Q18" s="7">
        <f t="shared" si="0"/>
        <v>281655168</v>
      </c>
      <c r="R18" s="7"/>
      <c r="S18" s="7">
        <v>3270</v>
      </c>
      <c r="T18" s="7"/>
      <c r="U18" s="7">
        <v>470979131849</v>
      </c>
      <c r="V18" s="7"/>
      <c r="W18" s="7">
        <v>913892973513</v>
      </c>
      <c r="Y18" s="8">
        <f t="shared" si="1"/>
        <v>8.4709039257333339E-3</v>
      </c>
      <c r="AB18" s="18"/>
    </row>
    <row r="19" spans="1:28" s="6" customFormat="1" ht="24" x14ac:dyDescent="0.55000000000000004">
      <c r="A19" s="6" t="s">
        <v>23</v>
      </c>
      <c r="C19" s="7">
        <v>611176816</v>
      </c>
      <c r="D19" s="7"/>
      <c r="E19" s="7">
        <v>345556867367</v>
      </c>
      <c r="F19" s="7"/>
      <c r="G19" s="7">
        <v>404503763615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f t="shared" si="0"/>
        <v>611176816</v>
      </c>
      <c r="R19" s="7"/>
      <c r="S19" s="7">
        <v>671</v>
      </c>
      <c r="T19" s="7"/>
      <c r="U19" s="7">
        <v>345556867367</v>
      </c>
      <c r="V19" s="7"/>
      <c r="W19" s="7">
        <v>406929573291</v>
      </c>
      <c r="Y19" s="8">
        <f t="shared" si="1"/>
        <v>3.7718435525740347E-3</v>
      </c>
      <c r="AB19" s="18"/>
    </row>
    <row r="20" spans="1:28" s="6" customFormat="1" ht="24" x14ac:dyDescent="0.55000000000000004">
      <c r="A20" s="6" t="s">
        <v>24</v>
      </c>
      <c r="C20" s="7">
        <v>49168306</v>
      </c>
      <c r="D20" s="7"/>
      <c r="E20" s="7">
        <v>115074842123</v>
      </c>
      <c r="F20" s="7"/>
      <c r="G20" s="7">
        <v>134997046230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f t="shared" si="0"/>
        <v>49168306</v>
      </c>
      <c r="R20" s="7"/>
      <c r="S20" s="7">
        <v>2706</v>
      </c>
      <c r="T20" s="7"/>
      <c r="U20" s="7">
        <v>115074842123</v>
      </c>
      <c r="V20" s="7"/>
      <c r="W20" s="7">
        <v>132020963895</v>
      </c>
      <c r="Y20" s="8">
        <f t="shared" si="1"/>
        <v>1.2237066415319649E-3</v>
      </c>
      <c r="AB20" s="18"/>
    </row>
    <row r="21" spans="1:28" s="6" customFormat="1" ht="24" x14ac:dyDescent="0.55000000000000004">
      <c r="A21" s="6" t="s">
        <v>25</v>
      </c>
      <c r="C21" s="7">
        <v>39505625</v>
      </c>
      <c r="D21" s="7"/>
      <c r="E21" s="7">
        <v>69659030013</v>
      </c>
      <c r="F21" s="7"/>
      <c r="G21" s="7">
        <v>82163716703</v>
      </c>
      <c r="H21" s="7"/>
      <c r="I21" s="7">
        <v>133550882</v>
      </c>
      <c r="J21" s="7"/>
      <c r="K21" s="7">
        <v>254004707998</v>
      </c>
      <c r="L21" s="7"/>
      <c r="M21" s="7">
        <v>0</v>
      </c>
      <c r="N21" s="7"/>
      <c r="O21" s="7">
        <v>0</v>
      </c>
      <c r="P21" s="7"/>
      <c r="Q21" s="7">
        <f t="shared" si="0"/>
        <v>173056507</v>
      </c>
      <c r="R21" s="7"/>
      <c r="S21" s="7">
        <v>2257</v>
      </c>
      <c r="T21" s="7"/>
      <c r="U21" s="7">
        <v>356439462977</v>
      </c>
      <c r="V21" s="7"/>
      <c r="W21" s="7">
        <v>387569286913</v>
      </c>
      <c r="Y21" s="8">
        <f t="shared" si="1"/>
        <v>3.5923924235733268E-3</v>
      </c>
      <c r="AB21" s="18"/>
    </row>
    <row r="22" spans="1:28" s="6" customFormat="1" ht="24" x14ac:dyDescent="0.55000000000000004">
      <c r="A22" s="6" t="s">
        <v>26</v>
      </c>
      <c r="C22" s="7">
        <v>16944983</v>
      </c>
      <c r="D22" s="7"/>
      <c r="E22" s="7">
        <v>31300013991</v>
      </c>
      <c r="F22" s="7"/>
      <c r="G22" s="7">
        <v>38184590097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f t="shared" si="0"/>
        <v>16944983</v>
      </c>
      <c r="R22" s="7"/>
      <c r="S22" s="7">
        <v>2452</v>
      </c>
      <c r="T22" s="7"/>
      <c r="U22" s="7">
        <v>31300013991</v>
      </c>
      <c r="V22" s="7"/>
      <c r="W22" s="7">
        <v>41227923786</v>
      </c>
      <c r="Y22" s="8">
        <f t="shared" si="1"/>
        <v>3.8214297688075421E-4</v>
      </c>
      <c r="AB22" s="18"/>
    </row>
    <row r="23" spans="1:28" s="6" customFormat="1" ht="24" x14ac:dyDescent="0.55000000000000004">
      <c r="A23" s="6" t="s">
        <v>27</v>
      </c>
      <c r="C23" s="7">
        <v>100646007</v>
      </c>
      <c r="D23" s="7"/>
      <c r="E23" s="7">
        <v>233607719249</v>
      </c>
      <c r="F23" s="7"/>
      <c r="G23" s="7">
        <v>265049707473</v>
      </c>
      <c r="H23" s="7"/>
      <c r="I23" s="7">
        <v>199508400</v>
      </c>
      <c r="J23" s="7"/>
      <c r="K23" s="7">
        <v>524444675033</v>
      </c>
      <c r="L23" s="7"/>
      <c r="M23" s="7">
        <v>0</v>
      </c>
      <c r="N23" s="7"/>
      <c r="O23" s="7">
        <v>0</v>
      </c>
      <c r="P23" s="7"/>
      <c r="Q23" s="7">
        <f t="shared" si="0"/>
        <v>300154407</v>
      </c>
      <c r="R23" s="7"/>
      <c r="S23" s="7">
        <v>2297</v>
      </c>
      <c r="T23" s="7"/>
      <c r="U23" s="7">
        <v>758052394282</v>
      </c>
      <c r="V23" s="7"/>
      <c r="W23" s="7">
        <v>684125188258</v>
      </c>
      <c r="Y23" s="8">
        <f t="shared" si="1"/>
        <v>6.3411787932138126E-3</v>
      </c>
      <c r="AB23" s="18"/>
    </row>
    <row r="24" spans="1:28" s="6" customFormat="1" ht="24" x14ac:dyDescent="0.55000000000000004">
      <c r="A24" s="6" t="s">
        <v>153</v>
      </c>
      <c r="C24" s="7">
        <v>47500000</v>
      </c>
      <c r="D24" s="7"/>
      <c r="E24" s="7">
        <v>99921776435</v>
      </c>
      <c r="F24" s="7"/>
      <c r="G24" s="7">
        <v>105059066925</v>
      </c>
      <c r="H24" s="7"/>
      <c r="I24" s="7">
        <v>52431711</v>
      </c>
      <c r="J24" s="7"/>
      <c r="K24" s="7">
        <v>122357035254</v>
      </c>
      <c r="L24" s="7"/>
      <c r="M24" s="7">
        <v>0</v>
      </c>
      <c r="N24" s="7"/>
      <c r="O24" s="7">
        <v>0</v>
      </c>
      <c r="P24" s="7"/>
      <c r="Q24" s="7">
        <f t="shared" si="0"/>
        <v>99931711</v>
      </c>
      <c r="R24" s="7"/>
      <c r="S24" s="7">
        <v>2264</v>
      </c>
      <c r="T24" s="7"/>
      <c r="U24" s="7">
        <v>222278811689</v>
      </c>
      <c r="V24" s="7"/>
      <c r="W24" s="7">
        <v>224496516811</v>
      </c>
      <c r="Y24" s="8">
        <f t="shared" si="1"/>
        <v>2.0808655725381917E-3</v>
      </c>
      <c r="AB24" s="18"/>
    </row>
    <row r="25" spans="1:28" s="6" customFormat="1" ht="24" x14ac:dyDescent="0.55000000000000004">
      <c r="A25" s="6" t="s">
        <v>28</v>
      </c>
      <c r="C25" s="7">
        <v>26762161</v>
      </c>
      <c r="D25" s="7"/>
      <c r="E25" s="7">
        <v>127203065260</v>
      </c>
      <c r="F25" s="7"/>
      <c r="G25" s="7">
        <v>105849383929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f t="shared" si="0"/>
        <v>26762161</v>
      </c>
      <c r="R25" s="7"/>
      <c r="S25" s="7">
        <v>3537</v>
      </c>
      <c r="T25" s="7"/>
      <c r="U25" s="7">
        <v>127203065260</v>
      </c>
      <c r="V25" s="7"/>
      <c r="W25" s="7">
        <v>93926058945</v>
      </c>
      <c r="Y25" s="8">
        <f t="shared" si="1"/>
        <v>8.7060371893158349E-4</v>
      </c>
      <c r="AB25" s="18"/>
    </row>
    <row r="26" spans="1:28" s="6" customFormat="1" ht="24" x14ac:dyDescent="0.55000000000000004">
      <c r="A26" s="6" t="s">
        <v>29</v>
      </c>
      <c r="C26" s="7">
        <v>631072815</v>
      </c>
      <c r="D26" s="7"/>
      <c r="E26" s="7">
        <v>1952399753829</v>
      </c>
      <c r="F26" s="7"/>
      <c r="G26" s="7">
        <v>3894930549711</v>
      </c>
      <c r="H26" s="7"/>
      <c r="I26" s="7">
        <v>33105767</v>
      </c>
      <c r="J26" s="7"/>
      <c r="K26" s="7">
        <v>248243777204</v>
      </c>
      <c r="L26" s="7"/>
      <c r="M26" s="7">
        <v>0</v>
      </c>
      <c r="N26" s="7"/>
      <c r="O26" s="7">
        <v>0</v>
      </c>
      <c r="P26" s="7"/>
      <c r="Q26" s="7">
        <f t="shared" si="0"/>
        <v>664178582</v>
      </c>
      <c r="R26" s="7"/>
      <c r="S26" s="7">
        <v>8110</v>
      </c>
      <c r="T26" s="7"/>
      <c r="U26" s="7">
        <v>2200643531033</v>
      </c>
      <c r="V26" s="7"/>
      <c r="W26" s="7">
        <v>5344850745461</v>
      </c>
      <c r="Y26" s="8">
        <f t="shared" si="1"/>
        <v>4.9541596745343919E-2</v>
      </c>
      <c r="AB26" s="18"/>
    </row>
    <row r="27" spans="1:28" s="6" customFormat="1" ht="24" x14ac:dyDescent="0.55000000000000004">
      <c r="A27" s="6" t="s">
        <v>30</v>
      </c>
      <c r="C27" s="7">
        <v>192579074</v>
      </c>
      <c r="D27" s="7"/>
      <c r="E27" s="7">
        <v>563681860403</v>
      </c>
      <c r="F27" s="7"/>
      <c r="G27" s="7">
        <v>1230622419161</v>
      </c>
      <c r="H27" s="7"/>
      <c r="I27" s="7">
        <v>16400000</v>
      </c>
      <c r="J27" s="7"/>
      <c r="K27" s="7">
        <v>139011341534</v>
      </c>
      <c r="L27" s="7"/>
      <c r="M27" s="7">
        <v>0</v>
      </c>
      <c r="N27" s="7"/>
      <c r="O27" s="7">
        <v>0</v>
      </c>
      <c r="P27" s="7"/>
      <c r="Q27" s="7">
        <f t="shared" si="0"/>
        <v>208979074</v>
      </c>
      <c r="R27" s="7"/>
      <c r="S27" s="7">
        <v>9070</v>
      </c>
      <c r="T27" s="7"/>
      <c r="U27" s="7">
        <v>702693201937</v>
      </c>
      <c r="V27" s="7"/>
      <c r="W27" s="7">
        <v>1880788448425</v>
      </c>
      <c r="Y27" s="8">
        <f t="shared" si="1"/>
        <v>1.7433089774172125E-2</v>
      </c>
      <c r="AB27" s="18"/>
    </row>
    <row r="28" spans="1:28" s="6" customFormat="1" ht="24" x14ac:dyDescent="0.55000000000000004">
      <c r="A28" s="6" t="s">
        <v>31</v>
      </c>
      <c r="C28" s="7">
        <v>21500000</v>
      </c>
      <c r="D28" s="7"/>
      <c r="E28" s="7">
        <v>311416432279</v>
      </c>
      <c r="F28" s="7"/>
      <c r="G28" s="7">
        <v>566412522750</v>
      </c>
      <c r="H28" s="7"/>
      <c r="I28" s="7">
        <v>100000</v>
      </c>
      <c r="J28" s="7"/>
      <c r="K28" s="7">
        <v>3445153498</v>
      </c>
      <c r="L28" s="7"/>
      <c r="M28" s="7">
        <v>0</v>
      </c>
      <c r="N28" s="7"/>
      <c r="O28" s="7">
        <v>0</v>
      </c>
      <c r="P28" s="7"/>
      <c r="Q28" s="7">
        <f t="shared" si="0"/>
        <v>21600000</v>
      </c>
      <c r="R28" s="7"/>
      <c r="S28" s="7">
        <v>37920</v>
      </c>
      <c r="T28" s="7"/>
      <c r="U28" s="7">
        <v>314861585777</v>
      </c>
      <c r="V28" s="7"/>
      <c r="W28" s="7">
        <v>812740573440</v>
      </c>
      <c r="Y28" s="8">
        <f t="shared" si="1"/>
        <v>7.5333190140319242E-3</v>
      </c>
      <c r="AB28" s="18"/>
    </row>
    <row r="29" spans="1:28" s="6" customFormat="1" ht="24" x14ac:dyDescent="0.55000000000000004">
      <c r="A29" s="6" t="s">
        <v>32</v>
      </c>
      <c r="C29" s="7">
        <v>87085822</v>
      </c>
      <c r="D29" s="7"/>
      <c r="E29" s="7">
        <v>159942583163</v>
      </c>
      <c r="F29" s="7"/>
      <c r="G29" s="7">
        <v>317566483590</v>
      </c>
      <c r="H29" s="7"/>
      <c r="I29" s="7">
        <v>88400000</v>
      </c>
      <c r="J29" s="7"/>
      <c r="K29" s="7">
        <v>391377079750</v>
      </c>
      <c r="L29" s="7"/>
      <c r="M29" s="7">
        <v>0</v>
      </c>
      <c r="N29" s="7"/>
      <c r="O29" s="7">
        <v>0</v>
      </c>
      <c r="P29" s="7"/>
      <c r="Q29" s="7">
        <f t="shared" si="0"/>
        <v>175485822</v>
      </c>
      <c r="R29" s="7"/>
      <c r="S29" s="7">
        <v>4795</v>
      </c>
      <c r="T29" s="7"/>
      <c r="U29" s="7">
        <v>551319662913</v>
      </c>
      <c r="V29" s="7"/>
      <c r="W29" s="7">
        <v>834950073078</v>
      </c>
      <c r="Y29" s="8">
        <f t="shared" si="1"/>
        <v>7.7391795941268984E-3</v>
      </c>
      <c r="AB29" s="18"/>
    </row>
    <row r="30" spans="1:28" s="6" customFormat="1" ht="24" x14ac:dyDescent="0.55000000000000004">
      <c r="A30" s="6" t="s">
        <v>33</v>
      </c>
      <c r="C30" s="7">
        <v>23310373</v>
      </c>
      <c r="D30" s="7"/>
      <c r="E30" s="7">
        <v>411428083450</v>
      </c>
      <c r="F30" s="7"/>
      <c r="G30" s="7">
        <v>654815503851</v>
      </c>
      <c r="H30" s="7"/>
      <c r="I30" s="7">
        <v>678405</v>
      </c>
      <c r="J30" s="7"/>
      <c r="K30" s="7">
        <v>23047166153</v>
      </c>
      <c r="L30" s="7"/>
      <c r="M30" s="7">
        <v>0</v>
      </c>
      <c r="N30" s="7"/>
      <c r="O30" s="7">
        <v>0</v>
      </c>
      <c r="P30" s="7"/>
      <c r="Q30" s="7">
        <f t="shared" si="0"/>
        <v>23988778</v>
      </c>
      <c r="R30" s="7"/>
      <c r="S30" s="7">
        <v>33980</v>
      </c>
      <c r="T30" s="7"/>
      <c r="U30" s="7">
        <v>434475249603</v>
      </c>
      <c r="V30" s="7"/>
      <c r="W30" s="7">
        <v>808837654471</v>
      </c>
      <c r="Y30" s="8">
        <f t="shared" si="1"/>
        <v>7.4971427301841189E-3</v>
      </c>
      <c r="AB30" s="18"/>
    </row>
    <row r="31" spans="1:28" s="6" customFormat="1" ht="24" x14ac:dyDescent="0.55000000000000004">
      <c r="A31" s="6" t="s">
        <v>34</v>
      </c>
      <c r="C31" s="7">
        <v>777566</v>
      </c>
      <c r="D31" s="7"/>
      <c r="E31" s="7">
        <v>44227795675</v>
      </c>
      <c r="F31" s="7"/>
      <c r="G31" s="7">
        <v>75334670703</v>
      </c>
      <c r="H31" s="7"/>
      <c r="I31" s="7">
        <v>0</v>
      </c>
      <c r="J31" s="7"/>
      <c r="K31" s="7">
        <v>0</v>
      </c>
      <c r="L31" s="7"/>
      <c r="M31" s="7">
        <v>-250000</v>
      </c>
      <c r="N31" s="7"/>
      <c r="O31" s="7">
        <v>27349441989</v>
      </c>
      <c r="P31" s="7"/>
      <c r="Q31" s="7">
        <f t="shared" si="0"/>
        <v>527566</v>
      </c>
      <c r="R31" s="7"/>
      <c r="S31" s="7">
        <v>150770</v>
      </c>
      <c r="T31" s="7"/>
      <c r="U31" s="7">
        <v>30007846604</v>
      </c>
      <c r="V31" s="7"/>
      <c r="W31" s="7">
        <v>78926272917</v>
      </c>
      <c r="Y31" s="8">
        <f t="shared" si="1"/>
        <v>7.3157021059710049E-4</v>
      </c>
      <c r="AB31" s="18"/>
    </row>
    <row r="32" spans="1:28" s="6" customFormat="1" ht="24" x14ac:dyDescent="0.55000000000000004">
      <c r="A32" s="6" t="s">
        <v>35</v>
      </c>
      <c r="C32" s="7">
        <v>6116232</v>
      </c>
      <c r="D32" s="7"/>
      <c r="E32" s="7">
        <v>113206466072</v>
      </c>
      <c r="F32" s="7"/>
      <c r="G32" s="7">
        <v>349328964993</v>
      </c>
      <c r="H32" s="7"/>
      <c r="I32" s="7">
        <v>0</v>
      </c>
      <c r="J32" s="7"/>
      <c r="K32" s="7">
        <v>0</v>
      </c>
      <c r="L32" s="7"/>
      <c r="M32" s="7">
        <v>-3416232</v>
      </c>
      <c r="N32" s="7"/>
      <c r="O32" s="7">
        <v>189032018412</v>
      </c>
      <c r="P32" s="7"/>
      <c r="Q32" s="7">
        <f t="shared" si="0"/>
        <v>2700000</v>
      </c>
      <c r="R32" s="7"/>
      <c r="S32" s="7">
        <v>55110</v>
      </c>
      <c r="T32" s="7"/>
      <c r="U32" s="7">
        <v>49974797963</v>
      </c>
      <c r="V32" s="7"/>
      <c r="W32" s="7">
        <v>147646799190</v>
      </c>
      <c r="Y32" s="8">
        <f t="shared" si="1"/>
        <v>1.3685430210419942E-3</v>
      </c>
      <c r="AB32" s="18"/>
    </row>
    <row r="33" spans="1:28" s="6" customFormat="1" ht="24" x14ac:dyDescent="0.55000000000000004">
      <c r="A33" s="6" t="s">
        <v>36</v>
      </c>
      <c r="C33" s="7">
        <v>69636433</v>
      </c>
      <c r="D33" s="7"/>
      <c r="E33" s="7">
        <v>229068341905</v>
      </c>
      <c r="F33" s="7"/>
      <c r="G33" s="7">
        <v>221459549510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f t="shared" si="0"/>
        <v>69636433</v>
      </c>
      <c r="R33" s="7"/>
      <c r="S33" s="7">
        <v>3997</v>
      </c>
      <c r="T33" s="7"/>
      <c r="U33" s="7">
        <v>229068341905</v>
      </c>
      <c r="V33" s="7"/>
      <c r="W33" s="7">
        <v>276185279062</v>
      </c>
      <c r="Y33" s="8">
        <f t="shared" si="1"/>
        <v>2.5599704040210267E-3</v>
      </c>
      <c r="AB33" s="18"/>
    </row>
    <row r="34" spans="1:28" s="6" customFormat="1" ht="24" x14ac:dyDescent="0.55000000000000004">
      <c r="A34" s="6" t="s">
        <v>37</v>
      </c>
      <c r="C34" s="7">
        <v>13995507</v>
      </c>
      <c r="D34" s="7"/>
      <c r="E34" s="7">
        <v>1314987120019</v>
      </c>
      <c r="F34" s="7"/>
      <c r="G34" s="7">
        <v>5484936590832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f t="shared" si="0"/>
        <v>13995507</v>
      </c>
      <c r="R34" s="7"/>
      <c r="S34" s="7">
        <v>612690</v>
      </c>
      <c r="T34" s="7"/>
      <c r="U34" s="7">
        <v>1314987120019</v>
      </c>
      <c r="V34" s="7"/>
      <c r="W34" s="7">
        <v>8508623151299</v>
      </c>
      <c r="Y34" s="8">
        <f t="shared" si="1"/>
        <v>7.8866706872540535E-2</v>
      </c>
      <c r="AB34" s="18"/>
    </row>
    <row r="35" spans="1:28" s="6" customFormat="1" ht="24" x14ac:dyDescent="0.55000000000000004">
      <c r="A35" s="6" t="s">
        <v>38</v>
      </c>
      <c r="C35" s="7">
        <v>19600000</v>
      </c>
      <c r="D35" s="7"/>
      <c r="E35" s="7">
        <v>190372326828</v>
      </c>
      <c r="F35" s="7"/>
      <c r="G35" s="7">
        <v>234354328600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f t="shared" si="0"/>
        <v>19600000</v>
      </c>
      <c r="R35" s="7"/>
      <c r="S35" s="7">
        <v>13410</v>
      </c>
      <c r="T35" s="7"/>
      <c r="U35" s="7">
        <v>190372326828</v>
      </c>
      <c r="V35" s="7"/>
      <c r="W35" s="7">
        <v>260804277720</v>
      </c>
      <c r="Y35" s="8">
        <f t="shared" si="1"/>
        <v>2.4174033984461622E-3</v>
      </c>
      <c r="AB35" s="18"/>
    </row>
    <row r="36" spans="1:28" s="6" customFormat="1" ht="24" x14ac:dyDescent="0.55000000000000004">
      <c r="A36" s="6" t="s">
        <v>39</v>
      </c>
      <c r="C36" s="7">
        <v>6910748</v>
      </c>
      <c r="D36" s="7"/>
      <c r="E36" s="7">
        <v>258181058245</v>
      </c>
      <c r="F36" s="7"/>
      <c r="G36" s="7">
        <v>415691218387</v>
      </c>
      <c r="H36" s="7"/>
      <c r="I36" s="7">
        <v>4434188</v>
      </c>
      <c r="J36" s="7"/>
      <c r="K36" s="7">
        <v>300971285026</v>
      </c>
      <c r="L36" s="7"/>
      <c r="M36" s="7">
        <v>-1351470</v>
      </c>
      <c r="N36" s="7"/>
      <c r="O36" s="7">
        <v>88712825024</v>
      </c>
      <c r="P36" s="7"/>
      <c r="Q36" s="7">
        <f t="shared" si="0"/>
        <v>9993466</v>
      </c>
      <c r="R36" s="7"/>
      <c r="S36" s="7">
        <v>60560</v>
      </c>
      <c r="T36" s="7"/>
      <c r="U36" s="7">
        <v>498075905161</v>
      </c>
      <c r="V36" s="7"/>
      <c r="W36" s="7">
        <v>600526071714</v>
      </c>
      <c r="Y36" s="8">
        <f t="shared" si="1"/>
        <v>5.5662958418784452E-3</v>
      </c>
      <c r="AB36" s="18"/>
    </row>
    <row r="37" spans="1:28" s="6" customFormat="1" ht="24" x14ac:dyDescent="0.55000000000000004">
      <c r="A37" s="6" t="s">
        <v>40</v>
      </c>
      <c r="C37" s="7">
        <v>1688904</v>
      </c>
      <c r="D37" s="7"/>
      <c r="E37" s="7">
        <v>80290782937</v>
      </c>
      <c r="F37" s="7"/>
      <c r="G37" s="7">
        <v>393405499246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f t="shared" si="0"/>
        <v>1688904</v>
      </c>
      <c r="R37" s="7"/>
      <c r="S37" s="7">
        <v>230750</v>
      </c>
      <c r="T37" s="7"/>
      <c r="U37" s="7">
        <v>80290782937</v>
      </c>
      <c r="V37" s="7"/>
      <c r="W37" s="7">
        <v>386702104157</v>
      </c>
      <c r="Y37" s="8">
        <f t="shared" si="1"/>
        <v>3.5843544781847202E-3</v>
      </c>
      <c r="AB37" s="18"/>
    </row>
    <row r="38" spans="1:28" s="6" customFormat="1" ht="24" x14ac:dyDescent="0.55000000000000004">
      <c r="A38" s="6" t="s">
        <v>41</v>
      </c>
      <c r="C38" s="7">
        <v>749790</v>
      </c>
      <c r="D38" s="7"/>
      <c r="E38" s="7">
        <v>98590929376</v>
      </c>
      <c r="F38" s="7"/>
      <c r="G38" s="7">
        <v>105795964333</v>
      </c>
      <c r="H38" s="7"/>
      <c r="I38" s="7">
        <v>0</v>
      </c>
      <c r="J38" s="7"/>
      <c r="K38" s="7">
        <v>0</v>
      </c>
      <c r="L38" s="7"/>
      <c r="M38" s="7">
        <v>-100000</v>
      </c>
      <c r="N38" s="7"/>
      <c r="O38" s="7">
        <v>16110885405</v>
      </c>
      <c r="P38" s="7"/>
      <c r="Q38" s="7">
        <f t="shared" si="0"/>
        <v>649790</v>
      </c>
      <c r="R38" s="7"/>
      <c r="S38" s="7">
        <v>152250</v>
      </c>
      <c r="T38" s="7"/>
      <c r="U38" s="7">
        <v>85441790367</v>
      </c>
      <c r="V38" s="7"/>
      <c r="W38" s="7">
        <v>98165794522</v>
      </c>
      <c r="Y38" s="8">
        <f t="shared" si="1"/>
        <v>9.0990196695862088E-4</v>
      </c>
      <c r="AB38" s="18"/>
    </row>
    <row r="39" spans="1:28" s="6" customFormat="1" ht="24" x14ac:dyDescent="0.55000000000000004">
      <c r="A39" s="6" t="s">
        <v>42</v>
      </c>
      <c r="C39" s="7">
        <v>17803216</v>
      </c>
      <c r="D39" s="7"/>
      <c r="E39" s="7">
        <v>343125086009</v>
      </c>
      <c r="F39" s="7"/>
      <c r="G39" s="7">
        <v>203507679056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f t="shared" si="0"/>
        <v>17803216</v>
      </c>
      <c r="R39" s="7"/>
      <c r="S39" s="7">
        <v>14160</v>
      </c>
      <c r="T39" s="7"/>
      <c r="U39" s="7">
        <v>343125086009</v>
      </c>
      <c r="V39" s="7"/>
      <c r="W39" s="7">
        <v>250144855507</v>
      </c>
      <c r="Y39" s="8">
        <f t="shared" si="1"/>
        <v>2.3186008645749829E-3</v>
      </c>
      <c r="AB39" s="18"/>
    </row>
    <row r="40" spans="1:28" s="6" customFormat="1" ht="24" x14ac:dyDescent="0.55000000000000004">
      <c r="A40" s="6" t="s">
        <v>43</v>
      </c>
      <c r="C40" s="7">
        <v>28078847</v>
      </c>
      <c r="D40" s="7"/>
      <c r="E40" s="7">
        <v>123155050444</v>
      </c>
      <c r="F40" s="7"/>
      <c r="G40" s="7">
        <v>1254338124021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f t="shared" si="0"/>
        <v>28078847</v>
      </c>
      <c r="R40" s="7"/>
      <c r="S40" s="7">
        <v>68910</v>
      </c>
      <c r="T40" s="7"/>
      <c r="U40" s="7">
        <v>123155050444</v>
      </c>
      <c r="V40" s="7"/>
      <c r="W40" s="7">
        <v>1919956466599</v>
      </c>
      <c r="Y40" s="8">
        <f t="shared" si="1"/>
        <v>1.7796139418418691E-2</v>
      </c>
      <c r="AB40" s="18"/>
    </row>
    <row r="41" spans="1:28" s="6" customFormat="1" ht="24" x14ac:dyDescent="0.55000000000000004">
      <c r="A41" s="6" t="s">
        <v>44</v>
      </c>
      <c r="C41" s="7">
        <v>7400000</v>
      </c>
      <c r="D41" s="7"/>
      <c r="E41" s="7">
        <v>36052804830</v>
      </c>
      <c r="F41" s="7"/>
      <c r="G41" s="7">
        <v>43763076080</v>
      </c>
      <c r="H41" s="7"/>
      <c r="I41" s="7">
        <v>5000000</v>
      </c>
      <c r="J41" s="7"/>
      <c r="K41" s="7">
        <v>36994481124</v>
      </c>
      <c r="L41" s="7"/>
      <c r="M41" s="7">
        <v>0</v>
      </c>
      <c r="N41" s="7"/>
      <c r="O41" s="7">
        <v>0</v>
      </c>
      <c r="P41" s="7"/>
      <c r="Q41" s="7">
        <f t="shared" si="0"/>
        <v>12400000</v>
      </c>
      <c r="R41" s="7"/>
      <c r="S41" s="7">
        <v>6570</v>
      </c>
      <c r="T41" s="7"/>
      <c r="U41" s="7">
        <v>73047285954</v>
      </c>
      <c r="V41" s="7"/>
      <c r="W41" s="7">
        <v>80838252360</v>
      </c>
      <c r="Y41" s="8">
        <f t="shared" si="1"/>
        <v>7.4929241072232088E-4</v>
      </c>
      <c r="AB41" s="18"/>
    </row>
    <row r="42" spans="1:28" s="6" customFormat="1" ht="24" x14ac:dyDescent="0.55000000000000004">
      <c r="A42" s="6" t="s">
        <v>45</v>
      </c>
      <c r="C42" s="7">
        <v>6800000</v>
      </c>
      <c r="D42" s="7"/>
      <c r="E42" s="7">
        <v>85025758103</v>
      </c>
      <c r="F42" s="7"/>
      <c r="G42" s="7">
        <v>346210941160</v>
      </c>
      <c r="H42" s="7"/>
      <c r="I42" s="7">
        <v>5542814</v>
      </c>
      <c r="J42" s="7"/>
      <c r="K42" s="7">
        <v>355001048244</v>
      </c>
      <c r="L42" s="7"/>
      <c r="M42" s="7">
        <v>-700000</v>
      </c>
      <c r="N42" s="7"/>
      <c r="O42" s="7">
        <v>40496523575</v>
      </c>
      <c r="P42" s="7"/>
      <c r="Q42" s="7">
        <f t="shared" si="0"/>
        <v>11642814</v>
      </c>
      <c r="R42" s="7"/>
      <c r="S42" s="7">
        <v>60700</v>
      </c>
      <c r="T42" s="7"/>
      <c r="U42" s="7">
        <v>421784848463</v>
      </c>
      <c r="V42" s="7"/>
      <c r="W42" s="7">
        <v>701255873400</v>
      </c>
      <c r="Y42" s="8">
        <f t="shared" si="1"/>
        <v>6.4999636752794418E-3</v>
      </c>
      <c r="AB42" s="18"/>
    </row>
    <row r="43" spans="1:28" s="6" customFormat="1" ht="24" x14ac:dyDescent="0.55000000000000004">
      <c r="A43" s="6" t="s">
        <v>46</v>
      </c>
      <c r="C43" s="7">
        <v>9456018</v>
      </c>
      <c r="D43" s="7"/>
      <c r="E43" s="7">
        <v>49365586362</v>
      </c>
      <c r="F43" s="7"/>
      <c r="G43" s="7">
        <v>64667105184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f t="shared" si="0"/>
        <v>9456018</v>
      </c>
      <c r="R43" s="7"/>
      <c r="S43" s="7">
        <v>7510</v>
      </c>
      <c r="T43" s="7"/>
      <c r="U43" s="7">
        <v>49365586362</v>
      </c>
      <c r="V43" s="7"/>
      <c r="W43" s="7">
        <v>70465751586</v>
      </c>
      <c r="Y43" s="8">
        <f t="shared" si="1"/>
        <v>6.5314936107352211E-4</v>
      </c>
      <c r="AB43" s="18"/>
    </row>
    <row r="44" spans="1:28" s="6" customFormat="1" ht="24" x14ac:dyDescent="0.55000000000000004">
      <c r="A44" s="6" t="s">
        <v>47</v>
      </c>
      <c r="C44" s="7">
        <v>214483274</v>
      </c>
      <c r="D44" s="7"/>
      <c r="E44" s="7">
        <v>236213873616</v>
      </c>
      <c r="F44" s="7"/>
      <c r="G44" s="7">
        <v>613362567317</v>
      </c>
      <c r="H44" s="7"/>
      <c r="I44" s="7">
        <v>52070</v>
      </c>
      <c r="J44" s="7"/>
      <c r="K44" s="7">
        <v>149418355</v>
      </c>
      <c r="L44" s="7"/>
      <c r="M44" s="7">
        <v>0</v>
      </c>
      <c r="N44" s="7"/>
      <c r="O44" s="7">
        <v>0</v>
      </c>
      <c r="P44" s="7"/>
      <c r="Q44" s="7">
        <f t="shared" si="0"/>
        <v>214535344</v>
      </c>
      <c r="R44" s="7"/>
      <c r="S44" s="7">
        <v>3111</v>
      </c>
      <c r="T44" s="7"/>
      <c r="U44" s="7">
        <v>236363291971</v>
      </c>
      <c r="V44" s="7"/>
      <c r="W44" s="7">
        <v>662260302795</v>
      </c>
      <c r="Y44" s="8">
        <f t="shared" si="1"/>
        <v>6.1385124532021699E-3</v>
      </c>
      <c r="AB44" s="18"/>
    </row>
    <row r="45" spans="1:28" s="6" customFormat="1" ht="24" x14ac:dyDescent="0.55000000000000004">
      <c r="A45" s="6" t="s">
        <v>48</v>
      </c>
      <c r="C45" s="7">
        <v>167390540</v>
      </c>
      <c r="D45" s="7"/>
      <c r="E45" s="7">
        <v>233577987627</v>
      </c>
      <c r="F45" s="7"/>
      <c r="G45" s="7">
        <v>305285571249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f t="shared" si="0"/>
        <v>167390540</v>
      </c>
      <c r="R45" s="7"/>
      <c r="S45" s="7">
        <v>1667</v>
      </c>
      <c r="T45" s="7"/>
      <c r="U45" s="7">
        <v>233577987627</v>
      </c>
      <c r="V45" s="7"/>
      <c r="W45" s="7">
        <v>276883050747</v>
      </c>
      <c r="Y45" s="8">
        <f t="shared" si="1"/>
        <v>2.5664380726398268E-3</v>
      </c>
      <c r="AB45" s="18"/>
    </row>
    <row r="46" spans="1:28" s="6" customFormat="1" ht="24" x14ac:dyDescent="0.55000000000000004">
      <c r="A46" s="6" t="s">
        <v>49</v>
      </c>
      <c r="C46" s="7">
        <v>53887864</v>
      </c>
      <c r="D46" s="7"/>
      <c r="E46" s="7">
        <v>82307308119</v>
      </c>
      <c r="F46" s="7"/>
      <c r="G46" s="7">
        <v>97371256987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f t="shared" si="0"/>
        <v>53887864</v>
      </c>
      <c r="R46" s="7"/>
      <c r="S46" s="7">
        <v>1739</v>
      </c>
      <c r="T46" s="7"/>
      <c r="U46" s="7">
        <v>82307308119</v>
      </c>
      <c r="V46" s="7"/>
      <c r="W46" s="7">
        <v>92986609501</v>
      </c>
      <c r="Y46" s="8">
        <f t="shared" si="1"/>
        <v>8.6189593124325373E-4</v>
      </c>
      <c r="AB46" s="18"/>
    </row>
    <row r="47" spans="1:28" s="6" customFormat="1" ht="24" x14ac:dyDescent="0.55000000000000004">
      <c r="A47" s="6" t="s">
        <v>50</v>
      </c>
      <c r="C47" s="7">
        <v>113624225</v>
      </c>
      <c r="D47" s="7"/>
      <c r="E47" s="7">
        <v>314796592830</v>
      </c>
      <c r="F47" s="7"/>
      <c r="G47" s="7">
        <v>914369327997</v>
      </c>
      <c r="H47" s="7"/>
      <c r="I47" s="7">
        <v>5000000</v>
      </c>
      <c r="J47" s="7"/>
      <c r="K47" s="7">
        <v>52238794186</v>
      </c>
      <c r="L47" s="7"/>
      <c r="M47" s="7">
        <v>0</v>
      </c>
      <c r="N47" s="7"/>
      <c r="O47" s="7">
        <v>0</v>
      </c>
      <c r="P47" s="7"/>
      <c r="Q47" s="7">
        <f t="shared" si="0"/>
        <v>118624225</v>
      </c>
      <c r="R47" s="7"/>
      <c r="S47" s="7">
        <v>9860</v>
      </c>
      <c r="T47" s="7"/>
      <c r="U47" s="7">
        <v>367035387016</v>
      </c>
      <c r="V47" s="7"/>
      <c r="W47" s="7">
        <v>1160593581044</v>
      </c>
      <c r="Y47" s="8">
        <f t="shared" si="1"/>
        <v>1.0757579942928272E-2</v>
      </c>
      <c r="AB47" s="18"/>
    </row>
    <row r="48" spans="1:28" s="6" customFormat="1" ht="24" x14ac:dyDescent="0.55000000000000004">
      <c r="A48" s="6" t="s">
        <v>51</v>
      </c>
      <c r="C48" s="7">
        <v>65136790</v>
      </c>
      <c r="D48" s="7"/>
      <c r="E48" s="7">
        <v>52749904283</v>
      </c>
      <c r="F48" s="7"/>
      <c r="G48" s="7">
        <v>252845401583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f t="shared" si="0"/>
        <v>65136790</v>
      </c>
      <c r="R48" s="7"/>
      <c r="S48" s="7">
        <v>3627</v>
      </c>
      <c r="T48" s="7"/>
      <c r="U48" s="7">
        <v>52749904283</v>
      </c>
      <c r="V48" s="7"/>
      <c r="W48" s="7">
        <v>234424916038</v>
      </c>
      <c r="Y48" s="8">
        <f t="shared" si="1"/>
        <v>2.1728922303917392E-3</v>
      </c>
      <c r="AB48" s="18"/>
    </row>
    <row r="49" spans="1:28" s="6" customFormat="1" ht="24" x14ac:dyDescent="0.55000000000000004">
      <c r="A49" s="6" t="s">
        <v>53</v>
      </c>
      <c r="C49" s="7">
        <v>43000</v>
      </c>
      <c r="D49" s="7"/>
      <c r="E49" s="7">
        <v>10887084000</v>
      </c>
      <c r="F49" s="7"/>
      <c r="G49" s="7">
        <v>59602609493</v>
      </c>
      <c r="H49" s="7"/>
      <c r="I49" s="7">
        <v>0</v>
      </c>
      <c r="J49" s="7"/>
      <c r="K49" s="7">
        <v>0</v>
      </c>
      <c r="L49" s="7"/>
      <c r="M49" s="7">
        <v>-43000</v>
      </c>
      <c r="N49" s="7"/>
      <c r="O49" s="7">
        <v>64916166263</v>
      </c>
      <c r="P49" s="7"/>
      <c r="Q49" s="7">
        <f t="shared" si="0"/>
        <v>0</v>
      </c>
      <c r="R49" s="7"/>
      <c r="S49" s="7">
        <v>0</v>
      </c>
      <c r="T49" s="7"/>
      <c r="U49" s="7">
        <v>0</v>
      </c>
      <c r="V49" s="7"/>
      <c r="W49" s="7">
        <v>0</v>
      </c>
      <c r="Y49" s="8">
        <f t="shared" si="1"/>
        <v>0</v>
      </c>
      <c r="AB49" s="18"/>
    </row>
    <row r="50" spans="1:28" s="6" customFormat="1" ht="24" x14ac:dyDescent="0.55000000000000004">
      <c r="A50" s="6" t="s">
        <v>54</v>
      </c>
      <c r="C50" s="7">
        <v>251000</v>
      </c>
      <c r="D50" s="7"/>
      <c r="E50" s="7">
        <v>70624171200</v>
      </c>
      <c r="F50" s="7"/>
      <c r="G50" s="7">
        <v>349261849284</v>
      </c>
      <c r="H50" s="7"/>
      <c r="I50" s="7">
        <v>0</v>
      </c>
      <c r="J50" s="7"/>
      <c r="K50" s="7">
        <v>0</v>
      </c>
      <c r="L50" s="7"/>
      <c r="M50" s="7">
        <v>-251000</v>
      </c>
      <c r="N50" s="7"/>
      <c r="O50" s="7">
        <v>373277721119</v>
      </c>
      <c r="P50" s="7"/>
      <c r="Q50" s="7">
        <f t="shared" si="0"/>
        <v>0</v>
      </c>
      <c r="R50" s="7"/>
      <c r="S50" s="7">
        <v>0</v>
      </c>
      <c r="T50" s="7"/>
      <c r="U50" s="7">
        <v>0</v>
      </c>
      <c r="V50" s="7"/>
      <c r="W50" s="7">
        <v>0</v>
      </c>
      <c r="Y50" s="8">
        <f t="shared" si="1"/>
        <v>0</v>
      </c>
      <c r="AB50" s="18"/>
    </row>
    <row r="51" spans="1:28" s="6" customFormat="1" ht="24" x14ac:dyDescent="0.55000000000000004">
      <c r="A51" s="6" t="s">
        <v>55</v>
      </c>
      <c r="C51" s="7">
        <v>41722777</v>
      </c>
      <c r="D51" s="7"/>
      <c r="E51" s="7">
        <v>147393219755</v>
      </c>
      <c r="F51" s="7"/>
      <c r="G51" s="7">
        <v>162330419200</v>
      </c>
      <c r="H51" s="7"/>
      <c r="I51" s="7">
        <v>0</v>
      </c>
      <c r="J51" s="7"/>
      <c r="K51" s="7">
        <v>0</v>
      </c>
      <c r="L51" s="7"/>
      <c r="M51" s="7">
        <v>-1722777</v>
      </c>
      <c r="N51" s="7"/>
      <c r="O51" s="7">
        <v>7089130384</v>
      </c>
      <c r="P51" s="7"/>
      <c r="Q51" s="7">
        <f t="shared" si="0"/>
        <v>40000000</v>
      </c>
      <c r="R51" s="7"/>
      <c r="S51" s="7">
        <v>4458</v>
      </c>
      <c r="T51" s="7"/>
      <c r="U51" s="7">
        <v>141307199908</v>
      </c>
      <c r="V51" s="7"/>
      <c r="W51" s="7">
        <v>176941586400</v>
      </c>
      <c r="Y51" s="8">
        <f t="shared" si="1"/>
        <v>1.640077363872984E-3</v>
      </c>
      <c r="AB51" s="18"/>
    </row>
    <row r="52" spans="1:28" s="6" customFormat="1" ht="24" x14ac:dyDescent="0.55000000000000004">
      <c r="A52" s="6" t="s">
        <v>56</v>
      </c>
      <c r="C52" s="7">
        <v>389141981</v>
      </c>
      <c r="D52" s="7"/>
      <c r="E52" s="7">
        <v>764976655914</v>
      </c>
      <c r="F52" s="7"/>
      <c r="G52" s="7">
        <v>1030977549010</v>
      </c>
      <c r="H52" s="7"/>
      <c r="I52" s="7">
        <v>220300000</v>
      </c>
      <c r="J52" s="7"/>
      <c r="K52" s="7">
        <v>595324067737</v>
      </c>
      <c r="L52" s="7"/>
      <c r="M52" s="7">
        <v>0</v>
      </c>
      <c r="N52" s="7"/>
      <c r="O52" s="7">
        <v>0</v>
      </c>
      <c r="P52" s="7"/>
      <c r="Q52" s="7">
        <f t="shared" si="0"/>
        <v>609441981</v>
      </c>
      <c r="R52" s="7"/>
      <c r="S52" s="7">
        <v>3038</v>
      </c>
      <c r="T52" s="7"/>
      <c r="U52" s="7">
        <v>1360300723651</v>
      </c>
      <c r="V52" s="7"/>
      <c r="W52" s="7">
        <v>1837172761251</v>
      </c>
      <c r="Y52" s="8">
        <f t="shared" si="1"/>
        <v>1.70288145401854E-2</v>
      </c>
      <c r="AB52" s="18"/>
    </row>
    <row r="53" spans="1:28" s="6" customFormat="1" ht="24" x14ac:dyDescent="0.55000000000000004">
      <c r="A53" s="6" t="s">
        <v>57</v>
      </c>
      <c r="C53" s="7">
        <v>41140667</v>
      </c>
      <c r="D53" s="7"/>
      <c r="E53" s="7">
        <v>67477196625</v>
      </c>
      <c r="F53" s="7"/>
      <c r="G53" s="7">
        <v>96218985211</v>
      </c>
      <c r="H53" s="7"/>
      <c r="I53" s="7">
        <v>7200000</v>
      </c>
      <c r="J53" s="7"/>
      <c r="K53" s="7">
        <v>14979501278</v>
      </c>
      <c r="L53" s="7"/>
      <c r="M53" s="7">
        <v>0</v>
      </c>
      <c r="N53" s="7"/>
      <c r="O53" s="7">
        <v>0</v>
      </c>
      <c r="P53" s="7"/>
      <c r="Q53" s="7">
        <f t="shared" si="0"/>
        <v>48340667</v>
      </c>
      <c r="R53" s="7"/>
      <c r="S53" s="7">
        <v>2196</v>
      </c>
      <c r="T53" s="7"/>
      <c r="U53" s="7">
        <v>82456697903</v>
      </c>
      <c r="V53" s="7"/>
      <c r="W53" s="7">
        <v>105335518042</v>
      </c>
      <c r="Y53" s="8">
        <f t="shared" si="1"/>
        <v>9.7635836926416577E-4</v>
      </c>
      <c r="AB53" s="18"/>
    </row>
    <row r="54" spans="1:28" s="6" customFormat="1" ht="24" x14ac:dyDescent="0.55000000000000004">
      <c r="A54" s="6" t="s">
        <v>58</v>
      </c>
      <c r="C54" s="7">
        <v>285749</v>
      </c>
      <c r="D54" s="7"/>
      <c r="E54" s="7">
        <v>11901098024</v>
      </c>
      <c r="F54" s="7"/>
      <c r="G54" s="7">
        <v>16813931502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f t="shared" si="0"/>
        <v>285749</v>
      </c>
      <c r="R54" s="7"/>
      <c r="S54" s="7">
        <v>67650</v>
      </c>
      <c r="T54" s="7"/>
      <c r="U54" s="7">
        <v>11901098024</v>
      </c>
      <c r="V54" s="7"/>
      <c r="W54" s="7">
        <v>19181491840</v>
      </c>
      <c r="Y54" s="8">
        <f t="shared" si="1"/>
        <v>1.7779387656772106E-4</v>
      </c>
      <c r="AB54" s="18"/>
    </row>
    <row r="55" spans="1:28" s="6" customFormat="1" ht="24" x14ac:dyDescent="0.55000000000000004">
      <c r="A55" s="6" t="s">
        <v>156</v>
      </c>
      <c r="C55" s="7">
        <v>6323601</v>
      </c>
      <c r="D55" s="7"/>
      <c r="E55" s="7">
        <v>29226563275</v>
      </c>
      <c r="F55" s="7"/>
      <c r="G55" s="7">
        <v>34887440777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f t="shared" si="0"/>
        <v>6323601</v>
      </c>
      <c r="R55" s="7"/>
      <c r="S55" s="7">
        <v>5530</v>
      </c>
      <c r="T55" s="7"/>
      <c r="U55" s="7">
        <v>29226563275</v>
      </c>
      <c r="V55" s="7"/>
      <c r="W55" s="7">
        <v>34699199190</v>
      </c>
      <c r="Y55" s="8">
        <f t="shared" si="1"/>
        <v>3.2162801461148636E-4</v>
      </c>
      <c r="AB55" s="18"/>
    </row>
    <row r="56" spans="1:28" s="6" customFormat="1" ht="24" x14ac:dyDescent="0.55000000000000004">
      <c r="A56" s="6" t="s">
        <v>59</v>
      </c>
      <c r="C56" s="7">
        <v>12987076</v>
      </c>
      <c r="D56" s="7"/>
      <c r="E56" s="7">
        <v>18694146599</v>
      </c>
      <c r="F56" s="7"/>
      <c r="G56" s="7">
        <v>24355836356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f t="shared" si="0"/>
        <v>12987076</v>
      </c>
      <c r="R56" s="7"/>
      <c r="S56" s="7">
        <v>2085</v>
      </c>
      <c r="T56" s="7"/>
      <c r="U56" s="7">
        <v>18694146599</v>
      </c>
      <c r="V56" s="7"/>
      <c r="W56" s="7">
        <v>26868740107</v>
      </c>
      <c r="Y56" s="8">
        <f t="shared" si="1"/>
        <v>2.4904723271587485E-4</v>
      </c>
      <c r="AB56" s="18"/>
    </row>
    <row r="57" spans="1:28" s="6" customFormat="1" ht="24" x14ac:dyDescent="0.55000000000000004">
      <c r="A57" s="6" t="s">
        <v>60</v>
      </c>
      <c r="C57" s="7">
        <v>6771428</v>
      </c>
      <c r="D57" s="7"/>
      <c r="E57" s="7">
        <v>23349316771</v>
      </c>
      <c r="F57" s="7"/>
      <c r="G57" s="7">
        <v>29288490912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f t="shared" si="0"/>
        <v>6771428</v>
      </c>
      <c r="R57" s="7"/>
      <c r="S57" s="7">
        <v>3775</v>
      </c>
      <c r="T57" s="7"/>
      <c r="U57" s="7">
        <v>23349316771</v>
      </c>
      <c r="V57" s="7"/>
      <c r="W57" s="7">
        <v>25364545352</v>
      </c>
      <c r="Y57" s="8">
        <f t="shared" si="1"/>
        <v>2.3510480222949388E-4</v>
      </c>
      <c r="AB57" s="18"/>
    </row>
    <row r="58" spans="1:28" s="6" customFormat="1" ht="24" x14ac:dyDescent="0.55000000000000004">
      <c r="A58" s="6" t="s">
        <v>61</v>
      </c>
      <c r="C58" s="7">
        <v>43186011</v>
      </c>
      <c r="D58" s="7"/>
      <c r="E58" s="7">
        <v>157894720216</v>
      </c>
      <c r="F58" s="7"/>
      <c r="G58" s="7">
        <v>177536594728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f t="shared" si="0"/>
        <v>43186011</v>
      </c>
      <c r="R58" s="7"/>
      <c r="S58" s="7">
        <v>4341</v>
      </c>
      <c r="T58" s="7"/>
      <c r="U58" s="7">
        <v>157894720216</v>
      </c>
      <c r="V58" s="7"/>
      <c r="W58" s="7">
        <v>186021326989</v>
      </c>
      <c r="Y58" s="8">
        <f t="shared" si="1"/>
        <v>1.7242377769948235E-3</v>
      </c>
      <c r="AB58" s="18"/>
    </row>
    <row r="59" spans="1:28" s="6" customFormat="1" ht="24" x14ac:dyDescent="0.55000000000000004">
      <c r="A59" s="6" t="s">
        <v>62</v>
      </c>
      <c r="C59" s="7">
        <v>20569651</v>
      </c>
      <c r="D59" s="7"/>
      <c r="E59" s="7">
        <v>43622283142</v>
      </c>
      <c r="F59" s="7"/>
      <c r="G59" s="7">
        <v>52822755983</v>
      </c>
      <c r="H59" s="7"/>
      <c r="I59" s="7">
        <v>1935178</v>
      </c>
      <c r="J59" s="7"/>
      <c r="K59" s="7">
        <v>5122607999</v>
      </c>
      <c r="L59" s="7"/>
      <c r="M59" s="7">
        <v>0</v>
      </c>
      <c r="N59" s="7"/>
      <c r="O59" s="7">
        <v>0</v>
      </c>
      <c r="P59" s="7"/>
      <c r="Q59" s="7">
        <f t="shared" si="0"/>
        <v>22504829</v>
      </c>
      <c r="R59" s="7"/>
      <c r="S59" s="7">
        <v>2472</v>
      </c>
      <c r="T59" s="7"/>
      <c r="U59" s="7">
        <v>48744891141</v>
      </c>
      <c r="V59" s="7"/>
      <c r="W59" s="7">
        <v>55201902413</v>
      </c>
      <c r="Y59" s="8">
        <f t="shared" si="1"/>
        <v>5.1166824279296028E-4</v>
      </c>
      <c r="AB59" s="18"/>
    </row>
    <row r="60" spans="1:28" s="6" customFormat="1" ht="24" x14ac:dyDescent="0.55000000000000004">
      <c r="A60" s="6" t="s">
        <v>63</v>
      </c>
      <c r="C60" s="7">
        <v>18590882</v>
      </c>
      <c r="D60" s="7"/>
      <c r="E60" s="7">
        <v>14184842966</v>
      </c>
      <c r="F60" s="7"/>
      <c r="G60" s="7">
        <v>11326565132</v>
      </c>
      <c r="H60" s="7"/>
      <c r="I60" s="7">
        <v>0</v>
      </c>
      <c r="J60" s="7"/>
      <c r="K60" s="7">
        <v>0</v>
      </c>
      <c r="L60" s="7"/>
      <c r="M60" s="7">
        <v>-18590882</v>
      </c>
      <c r="N60" s="7"/>
      <c r="O60" s="7">
        <v>0</v>
      </c>
      <c r="P60" s="7"/>
      <c r="Q60" s="7">
        <f t="shared" si="0"/>
        <v>0</v>
      </c>
      <c r="R60" s="7"/>
      <c r="S60" s="7">
        <v>0</v>
      </c>
      <c r="T60" s="7"/>
      <c r="U60" s="7">
        <v>0</v>
      </c>
      <c r="V60" s="7"/>
      <c r="W60" s="7">
        <v>0</v>
      </c>
      <c r="Y60" s="8">
        <f t="shared" si="1"/>
        <v>0</v>
      </c>
      <c r="AB60" s="18"/>
    </row>
    <row r="61" spans="1:28" s="6" customFormat="1" ht="24" x14ac:dyDescent="0.55000000000000004">
      <c r="A61" s="6" t="s">
        <v>64</v>
      </c>
      <c r="C61" s="7">
        <v>101376684</v>
      </c>
      <c r="D61" s="7"/>
      <c r="E61" s="7">
        <v>108878558616</v>
      </c>
      <c r="F61" s="7"/>
      <c r="G61" s="7">
        <v>297252439798</v>
      </c>
      <c r="H61" s="7"/>
      <c r="I61" s="7">
        <v>0</v>
      </c>
      <c r="J61" s="7"/>
      <c r="K61" s="7">
        <v>0</v>
      </c>
      <c r="L61" s="7"/>
      <c r="M61" s="7">
        <v>-101376684</v>
      </c>
      <c r="N61" s="7"/>
      <c r="O61" s="7">
        <v>0</v>
      </c>
      <c r="P61" s="7"/>
      <c r="Q61" s="7">
        <f t="shared" si="0"/>
        <v>0</v>
      </c>
      <c r="R61" s="7"/>
      <c r="S61" s="7">
        <v>0</v>
      </c>
      <c r="T61" s="7"/>
      <c r="U61" s="7">
        <v>0</v>
      </c>
      <c r="V61" s="7"/>
      <c r="W61" s="7">
        <v>0</v>
      </c>
      <c r="Y61" s="8">
        <f t="shared" si="1"/>
        <v>0</v>
      </c>
      <c r="AB61" s="18"/>
    </row>
    <row r="62" spans="1:28" s="6" customFormat="1" ht="24" x14ac:dyDescent="0.55000000000000004">
      <c r="A62" s="6" t="s">
        <v>151</v>
      </c>
      <c r="C62" s="7">
        <v>1488447</v>
      </c>
      <c r="D62" s="7"/>
      <c r="E62" s="7">
        <v>6281246340</v>
      </c>
      <c r="F62" s="7"/>
      <c r="G62" s="7">
        <v>8702138167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f t="shared" si="0"/>
        <v>1488447</v>
      </c>
      <c r="R62" s="7"/>
      <c r="S62" s="7">
        <v>6510</v>
      </c>
      <c r="T62" s="7"/>
      <c r="U62" s="7">
        <v>6281246340</v>
      </c>
      <c r="V62" s="7"/>
      <c r="W62" s="7">
        <v>9614887894</v>
      </c>
      <c r="Y62" s="8">
        <f t="shared" si="1"/>
        <v>8.9120711032156683E-5</v>
      </c>
      <c r="AB62" s="18"/>
    </row>
    <row r="63" spans="1:28" s="6" customFormat="1" ht="24" x14ac:dyDescent="0.55000000000000004">
      <c r="A63" s="6" t="s">
        <v>67</v>
      </c>
      <c r="C63" s="7">
        <v>1854752</v>
      </c>
      <c r="D63" s="7"/>
      <c r="E63" s="7">
        <v>5844323552</v>
      </c>
      <c r="F63" s="7"/>
      <c r="G63" s="7">
        <v>12754074336</v>
      </c>
      <c r="H63" s="7"/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f t="shared" si="0"/>
        <v>1854752</v>
      </c>
      <c r="R63" s="7"/>
      <c r="S63" s="7">
        <v>7670</v>
      </c>
      <c r="T63" s="7"/>
      <c r="U63" s="7">
        <v>5844323552</v>
      </c>
      <c r="V63" s="7"/>
      <c r="W63" s="7">
        <v>14115981263</v>
      </c>
      <c r="Y63" s="8">
        <f t="shared" si="1"/>
        <v>1.3084149299964382E-4</v>
      </c>
      <c r="AB63" s="18"/>
    </row>
    <row r="64" spans="1:28" s="6" customFormat="1" ht="24" x14ac:dyDescent="0.55000000000000004">
      <c r="A64" s="6" t="s">
        <v>68</v>
      </c>
      <c r="C64" s="7">
        <v>134000000</v>
      </c>
      <c r="D64" s="7"/>
      <c r="E64" s="7">
        <v>458239332772</v>
      </c>
      <c r="F64" s="7"/>
      <c r="G64" s="7">
        <v>699391586800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f t="shared" si="0"/>
        <v>134000000</v>
      </c>
      <c r="R64" s="7"/>
      <c r="S64" s="7">
        <v>4610</v>
      </c>
      <c r="T64" s="7"/>
      <c r="U64" s="7">
        <v>458239332772</v>
      </c>
      <c r="V64" s="7"/>
      <c r="W64" s="7">
        <v>612964869800</v>
      </c>
      <c r="Y64" s="8">
        <f t="shared" si="1"/>
        <v>5.6815914690382299E-3</v>
      </c>
      <c r="AB64" s="18"/>
    </row>
    <row r="65" spans="1:28" s="6" customFormat="1" ht="24" x14ac:dyDescent="0.55000000000000004">
      <c r="A65" s="6" t="s">
        <v>69</v>
      </c>
      <c r="C65" s="7">
        <v>66562428</v>
      </c>
      <c r="D65" s="7"/>
      <c r="E65" s="7">
        <v>132707433916</v>
      </c>
      <c r="F65" s="7"/>
      <c r="G65" s="7">
        <v>251048069540</v>
      </c>
      <c r="H65" s="7"/>
      <c r="I65" s="7">
        <v>26777988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f t="shared" si="0"/>
        <v>93340416</v>
      </c>
      <c r="R65" s="7"/>
      <c r="S65" s="7">
        <v>2599</v>
      </c>
      <c r="T65" s="7"/>
      <c r="U65" s="7">
        <v>132707433916</v>
      </c>
      <c r="V65" s="7"/>
      <c r="W65" s="7">
        <v>240716507025</v>
      </c>
      <c r="Y65" s="8">
        <f t="shared" si="1"/>
        <v>2.2312091934667691E-3</v>
      </c>
      <c r="AB65" s="18"/>
    </row>
    <row r="66" spans="1:28" s="6" customFormat="1" ht="24" x14ac:dyDescent="0.55000000000000004">
      <c r="A66" s="6" t="s">
        <v>70</v>
      </c>
      <c r="C66" s="7">
        <v>18271747</v>
      </c>
      <c r="D66" s="7"/>
      <c r="E66" s="7">
        <v>37407143355</v>
      </c>
      <c r="F66" s="7"/>
      <c r="G66" s="7">
        <v>46087747258</v>
      </c>
      <c r="H66" s="7"/>
      <c r="I66" s="7">
        <v>10800000</v>
      </c>
      <c r="J66" s="7"/>
      <c r="K66" s="7">
        <v>27221352894</v>
      </c>
      <c r="L66" s="7"/>
      <c r="M66" s="7">
        <v>0</v>
      </c>
      <c r="N66" s="7"/>
      <c r="O66" s="7">
        <v>0</v>
      </c>
      <c r="P66" s="7"/>
      <c r="Q66" s="7">
        <f t="shared" si="0"/>
        <v>29071747</v>
      </c>
      <c r="R66" s="7"/>
      <c r="S66" s="7">
        <v>2351</v>
      </c>
      <c r="T66" s="7"/>
      <c r="U66" s="7">
        <v>64628496249</v>
      </c>
      <c r="V66" s="7"/>
      <c r="W66" s="7">
        <v>67819349652</v>
      </c>
      <c r="Y66" s="8">
        <f t="shared" si="1"/>
        <v>6.2861977480740126E-4</v>
      </c>
      <c r="AB66" s="18"/>
    </row>
    <row r="67" spans="1:28" s="6" customFormat="1" ht="24" x14ac:dyDescent="0.55000000000000004">
      <c r="A67" s="6" t="s">
        <v>71</v>
      </c>
      <c r="C67" s="7">
        <v>29589566</v>
      </c>
      <c r="D67" s="7"/>
      <c r="E67" s="7">
        <v>517880247774</v>
      </c>
      <c r="F67" s="7"/>
      <c r="G67" s="7">
        <v>734901791530</v>
      </c>
      <c r="H67" s="7"/>
      <c r="I67" s="7">
        <v>0</v>
      </c>
      <c r="J67" s="7"/>
      <c r="K67" s="7">
        <v>0</v>
      </c>
      <c r="L67" s="7"/>
      <c r="M67" s="7">
        <v>-1700000</v>
      </c>
      <c r="N67" s="7"/>
      <c r="O67" s="7">
        <v>50335007774</v>
      </c>
      <c r="P67" s="7"/>
      <c r="Q67" s="7">
        <f t="shared" si="0"/>
        <v>27889566</v>
      </c>
      <c r="R67" s="7"/>
      <c r="S67" s="7">
        <v>26820</v>
      </c>
      <c r="T67" s="7"/>
      <c r="U67" s="7">
        <v>488126637282</v>
      </c>
      <c r="V67" s="7"/>
      <c r="W67" s="7">
        <v>742216134342</v>
      </c>
      <c r="Y67" s="8">
        <f t="shared" si="1"/>
        <v>6.879625676486101E-3</v>
      </c>
      <c r="AB67" s="18"/>
    </row>
    <row r="68" spans="1:28" s="6" customFormat="1" ht="24" x14ac:dyDescent="0.55000000000000004">
      <c r="A68" s="6" t="s">
        <v>72</v>
      </c>
      <c r="C68" s="7">
        <v>5382511</v>
      </c>
      <c r="D68" s="7"/>
      <c r="E68" s="7">
        <v>86574623391</v>
      </c>
      <c r="F68" s="7"/>
      <c r="G68" s="7">
        <v>161615760788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f t="shared" si="0"/>
        <v>5382511</v>
      </c>
      <c r="R68" s="7"/>
      <c r="S68" s="7">
        <v>34180</v>
      </c>
      <c r="T68" s="7"/>
      <c r="U68" s="7">
        <v>86574623391</v>
      </c>
      <c r="V68" s="7"/>
      <c r="W68" s="7">
        <v>182552105213</v>
      </c>
      <c r="Y68" s="8">
        <f t="shared" si="1"/>
        <v>1.6920814466440245E-3</v>
      </c>
      <c r="AB68" s="18"/>
    </row>
    <row r="69" spans="1:28" s="6" customFormat="1" ht="24" x14ac:dyDescent="0.55000000000000004">
      <c r="A69" s="6" t="s">
        <v>73</v>
      </c>
      <c r="C69" s="7">
        <v>35500000</v>
      </c>
      <c r="D69" s="7"/>
      <c r="E69" s="7">
        <v>147384838703</v>
      </c>
      <c r="F69" s="7"/>
      <c r="G69" s="7">
        <v>285679494350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f t="shared" si="0"/>
        <v>35500000</v>
      </c>
      <c r="R69" s="7"/>
      <c r="S69" s="7">
        <v>8670</v>
      </c>
      <c r="T69" s="7"/>
      <c r="U69" s="7">
        <v>147384838703</v>
      </c>
      <c r="V69" s="7"/>
      <c r="W69" s="7">
        <v>305405821950</v>
      </c>
      <c r="Y69" s="8">
        <f t="shared" si="1"/>
        <v>2.830816573797927E-3</v>
      </c>
      <c r="AB69" s="18"/>
    </row>
    <row r="70" spans="1:28" s="6" customFormat="1" ht="24" x14ac:dyDescent="0.55000000000000004">
      <c r="A70" s="6" t="s">
        <v>74</v>
      </c>
      <c r="C70" s="7">
        <v>101800000</v>
      </c>
      <c r="D70" s="7"/>
      <c r="E70" s="7">
        <v>190444979683</v>
      </c>
      <c r="F70" s="7"/>
      <c r="G70" s="7">
        <v>1322261295740</v>
      </c>
      <c r="H70" s="7"/>
      <c r="I70" s="7">
        <v>0</v>
      </c>
      <c r="J70" s="7"/>
      <c r="K70" s="7">
        <v>0</v>
      </c>
      <c r="L70" s="7"/>
      <c r="M70" s="7">
        <v>-1932205</v>
      </c>
      <c r="N70" s="7"/>
      <c r="O70" s="7">
        <v>27546508704</v>
      </c>
      <c r="P70" s="7"/>
      <c r="Q70" s="7">
        <f t="shared" si="0"/>
        <v>99867795</v>
      </c>
      <c r="R70" s="7"/>
      <c r="S70" s="7">
        <v>15050</v>
      </c>
      <c r="T70" s="7"/>
      <c r="U70" s="7">
        <v>186830257266</v>
      </c>
      <c r="V70" s="7"/>
      <c r="W70" s="7">
        <v>1491392045017</v>
      </c>
      <c r="Y70" s="8">
        <f t="shared" si="1"/>
        <v>1.3823761747920103E-2</v>
      </c>
      <c r="AB70" s="18"/>
    </row>
    <row r="71" spans="1:28" s="6" customFormat="1" ht="24" x14ac:dyDescent="0.55000000000000004">
      <c r="A71" s="6" t="s">
        <v>75</v>
      </c>
      <c r="C71" s="7">
        <v>3076088</v>
      </c>
      <c r="D71" s="7"/>
      <c r="E71" s="7">
        <v>113659664632</v>
      </c>
      <c r="F71" s="7"/>
      <c r="G71" s="7">
        <v>137964404757</v>
      </c>
      <c r="H71" s="7"/>
      <c r="I71" s="7">
        <v>12372494</v>
      </c>
      <c r="J71" s="7"/>
      <c r="K71" s="7">
        <v>14366768010</v>
      </c>
      <c r="L71" s="7"/>
      <c r="M71" s="7">
        <v>0</v>
      </c>
      <c r="N71" s="7"/>
      <c r="O71" s="7">
        <v>0</v>
      </c>
      <c r="P71" s="7"/>
      <c r="Q71" s="7">
        <f t="shared" si="0"/>
        <v>15448582</v>
      </c>
      <c r="R71" s="7"/>
      <c r="S71" s="7">
        <v>10250</v>
      </c>
      <c r="T71" s="7"/>
      <c r="U71" s="7">
        <v>128026432642</v>
      </c>
      <c r="V71" s="7"/>
      <c r="W71" s="7">
        <v>157123935727</v>
      </c>
      <c r="Y71" s="8">
        <f t="shared" si="1"/>
        <v>1.4563869102311063E-3</v>
      </c>
      <c r="AB71" s="18"/>
    </row>
    <row r="72" spans="1:28" s="6" customFormat="1" ht="24" x14ac:dyDescent="0.55000000000000004">
      <c r="A72" s="6" t="s">
        <v>76</v>
      </c>
      <c r="C72" s="7">
        <v>13301975</v>
      </c>
      <c r="D72" s="7"/>
      <c r="E72" s="7">
        <v>66703189012</v>
      </c>
      <c r="F72" s="7"/>
      <c r="G72" s="7">
        <v>111400832189</v>
      </c>
      <c r="H72" s="7"/>
      <c r="I72" s="7">
        <v>0</v>
      </c>
      <c r="J72" s="7"/>
      <c r="K72" s="7">
        <v>0</v>
      </c>
      <c r="L72" s="7"/>
      <c r="M72" s="7">
        <v>0</v>
      </c>
      <c r="N72" s="7"/>
      <c r="O72" s="7">
        <v>0</v>
      </c>
      <c r="P72" s="7"/>
      <c r="Q72" s="7">
        <f t="shared" si="0"/>
        <v>13301975</v>
      </c>
      <c r="R72" s="7"/>
      <c r="S72" s="7">
        <v>9880</v>
      </c>
      <c r="T72" s="7"/>
      <c r="U72" s="7">
        <v>66703189012</v>
      </c>
      <c r="V72" s="7"/>
      <c r="W72" s="7">
        <v>130407609245</v>
      </c>
      <c r="Y72" s="8">
        <f t="shared" si="1"/>
        <v>1.2087524044009463E-3</v>
      </c>
      <c r="AB72" s="18"/>
    </row>
    <row r="73" spans="1:28" s="6" customFormat="1" ht="24" x14ac:dyDescent="0.55000000000000004">
      <c r="A73" s="6" t="s">
        <v>77</v>
      </c>
      <c r="C73" s="7">
        <v>23142857</v>
      </c>
      <c r="D73" s="7"/>
      <c r="E73" s="7">
        <v>133319642200</v>
      </c>
      <c r="F73" s="7"/>
      <c r="G73" s="7">
        <v>94978949791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f t="shared" si="0"/>
        <v>23142857</v>
      </c>
      <c r="R73" s="7"/>
      <c r="S73" s="7">
        <v>4485</v>
      </c>
      <c r="T73" s="7"/>
      <c r="U73" s="7">
        <v>133319642200</v>
      </c>
      <c r="V73" s="7"/>
      <c r="W73" s="7">
        <v>102993372779</v>
      </c>
      <c r="Y73" s="8">
        <f t="shared" si="1"/>
        <v>9.5464894805402211E-4</v>
      </c>
      <c r="AB73" s="18"/>
    </row>
    <row r="74" spans="1:28" s="6" customFormat="1" ht="24" x14ac:dyDescent="0.55000000000000004">
      <c r="A74" s="6" t="s">
        <v>78</v>
      </c>
      <c r="C74" s="7">
        <v>245841482</v>
      </c>
      <c r="D74" s="7"/>
      <c r="E74" s="7">
        <v>301073580943</v>
      </c>
      <c r="F74" s="7"/>
      <c r="G74" s="7">
        <v>601070937776</v>
      </c>
      <c r="H74" s="7"/>
      <c r="I74" s="7">
        <v>5547127</v>
      </c>
      <c r="J74" s="7"/>
      <c r="K74" s="7">
        <v>12742323154</v>
      </c>
      <c r="L74" s="7"/>
      <c r="M74" s="7">
        <v>0</v>
      </c>
      <c r="N74" s="7"/>
      <c r="O74" s="7">
        <v>0</v>
      </c>
      <c r="P74" s="7"/>
      <c r="Q74" s="7">
        <f t="shared" ref="Q74:Q137" si="2">C74+I74+M74</f>
        <v>251388609</v>
      </c>
      <c r="R74" s="7"/>
      <c r="S74" s="7">
        <v>2176</v>
      </c>
      <c r="T74" s="7"/>
      <c r="U74" s="7">
        <v>313815904097</v>
      </c>
      <c r="V74" s="7"/>
      <c r="W74" s="7">
        <v>542793136114</v>
      </c>
      <c r="Y74" s="8">
        <f t="shared" ref="Y74:Y137" si="3">W74/107886121897420</f>
        <v>5.0311673695166946E-3</v>
      </c>
      <c r="AB74" s="18"/>
    </row>
    <row r="75" spans="1:28" s="6" customFormat="1" ht="24" x14ac:dyDescent="0.55000000000000004">
      <c r="A75" s="6" t="s">
        <v>79</v>
      </c>
      <c r="C75" s="7">
        <v>27164208</v>
      </c>
      <c r="D75" s="7"/>
      <c r="E75" s="7">
        <v>218633201703</v>
      </c>
      <c r="F75" s="7"/>
      <c r="G75" s="7">
        <v>263612356414</v>
      </c>
      <c r="H75" s="7"/>
      <c r="I75" s="7">
        <v>0</v>
      </c>
      <c r="J75" s="7"/>
      <c r="K75" s="7">
        <v>0</v>
      </c>
      <c r="L75" s="7"/>
      <c r="M75" s="7">
        <v>-2264208</v>
      </c>
      <c r="N75" s="7"/>
      <c r="O75" s="7">
        <v>25948642875</v>
      </c>
      <c r="P75" s="7"/>
      <c r="Q75" s="7">
        <f t="shared" si="2"/>
        <v>24900000</v>
      </c>
      <c r="R75" s="7"/>
      <c r="S75" s="7">
        <v>14350</v>
      </c>
      <c r="T75" s="7"/>
      <c r="U75" s="7">
        <v>200409550778</v>
      </c>
      <c r="V75" s="7"/>
      <c r="W75" s="7">
        <v>354552955050</v>
      </c>
      <c r="Y75" s="8">
        <f t="shared" si="3"/>
        <v>3.2863629613743566E-3</v>
      </c>
      <c r="AB75" s="18"/>
    </row>
    <row r="76" spans="1:28" s="6" customFormat="1" ht="24" x14ac:dyDescent="0.55000000000000004">
      <c r="A76" s="6" t="s">
        <v>81</v>
      </c>
      <c r="C76" s="7">
        <v>50223114</v>
      </c>
      <c r="D76" s="7"/>
      <c r="E76" s="7">
        <v>224577201896</v>
      </c>
      <c r="F76" s="7"/>
      <c r="G76" s="7">
        <v>267613355696</v>
      </c>
      <c r="H76" s="7"/>
      <c r="I76" s="7">
        <v>10256524</v>
      </c>
      <c r="J76" s="7"/>
      <c r="K76" s="7">
        <v>1008926664</v>
      </c>
      <c r="L76" s="7"/>
      <c r="M76" s="7">
        <v>0</v>
      </c>
      <c r="N76" s="7"/>
      <c r="O76" s="7">
        <v>0</v>
      </c>
      <c r="P76" s="7"/>
      <c r="Q76" s="7">
        <f t="shared" si="2"/>
        <v>60479638</v>
      </c>
      <c r="R76" s="7"/>
      <c r="S76" s="7">
        <v>5246</v>
      </c>
      <c r="T76" s="7"/>
      <c r="U76" s="7">
        <v>225586128560</v>
      </c>
      <c r="V76" s="7"/>
      <c r="W76" s="7">
        <v>314823636069</v>
      </c>
      <c r="Y76" s="8">
        <f t="shared" si="3"/>
        <v>2.918110601550214E-3</v>
      </c>
      <c r="AB76" s="18"/>
    </row>
    <row r="77" spans="1:28" s="6" customFormat="1" ht="24" x14ac:dyDescent="0.55000000000000004">
      <c r="A77" s="6" t="s">
        <v>82</v>
      </c>
      <c r="C77" s="7">
        <v>14110405</v>
      </c>
      <c r="D77" s="7"/>
      <c r="E77" s="7">
        <v>24299480347</v>
      </c>
      <c r="F77" s="7"/>
      <c r="G77" s="7">
        <v>31895033315</v>
      </c>
      <c r="H77" s="7"/>
      <c r="I77" s="7">
        <v>0</v>
      </c>
      <c r="J77" s="7"/>
      <c r="K77" s="7">
        <v>0</v>
      </c>
      <c r="L77" s="7"/>
      <c r="M77" s="7">
        <v>-500934</v>
      </c>
      <c r="N77" s="7"/>
      <c r="O77" s="7">
        <v>1164426033</v>
      </c>
      <c r="P77" s="7"/>
      <c r="Q77" s="7">
        <f t="shared" si="2"/>
        <v>13609471</v>
      </c>
      <c r="R77" s="7"/>
      <c r="S77" s="7">
        <v>2267</v>
      </c>
      <c r="T77" s="7"/>
      <c r="U77" s="7">
        <v>23436823610</v>
      </c>
      <c r="V77" s="7"/>
      <c r="W77" s="7">
        <v>30614179612</v>
      </c>
      <c r="Y77" s="8">
        <f t="shared" si="3"/>
        <v>2.837638342502337E-4</v>
      </c>
      <c r="AB77" s="18"/>
    </row>
    <row r="78" spans="1:28" s="6" customFormat="1" ht="24" x14ac:dyDescent="0.55000000000000004">
      <c r="A78" s="6" t="s">
        <v>83</v>
      </c>
      <c r="C78" s="7">
        <v>1889658637</v>
      </c>
      <c r="D78" s="7"/>
      <c r="E78" s="7">
        <v>2043206320492</v>
      </c>
      <c r="F78" s="7"/>
      <c r="G78" s="7">
        <v>3215713452387</v>
      </c>
      <c r="H78" s="7"/>
      <c r="I78" s="7">
        <v>0</v>
      </c>
      <c r="J78" s="7"/>
      <c r="K78" s="7">
        <v>0</v>
      </c>
      <c r="L78" s="7"/>
      <c r="M78" s="7">
        <v>-4000000</v>
      </c>
      <c r="N78" s="7"/>
      <c r="O78" s="7">
        <v>6630617030</v>
      </c>
      <c r="P78" s="7"/>
      <c r="Q78" s="7">
        <f t="shared" si="2"/>
        <v>1885658637</v>
      </c>
      <c r="R78" s="7"/>
      <c r="S78" s="7">
        <v>1909</v>
      </c>
      <c r="T78" s="7"/>
      <c r="U78" s="7">
        <v>2038881293147</v>
      </c>
      <c r="V78" s="7"/>
      <c r="W78" s="7">
        <v>3571896484360</v>
      </c>
      <c r="Y78" s="8">
        <f t="shared" si="3"/>
        <v>3.3108025587908527E-2</v>
      </c>
      <c r="AB78" s="18"/>
    </row>
    <row r="79" spans="1:28" s="6" customFormat="1" ht="24" x14ac:dyDescent="0.55000000000000004">
      <c r="A79" s="6" t="s">
        <v>84</v>
      </c>
      <c r="C79" s="7">
        <v>21100000</v>
      </c>
      <c r="D79" s="7"/>
      <c r="E79" s="7">
        <v>436046339470</v>
      </c>
      <c r="F79" s="7"/>
      <c r="G79" s="7">
        <v>803767475830</v>
      </c>
      <c r="H79" s="7"/>
      <c r="I79" s="7">
        <v>0</v>
      </c>
      <c r="J79" s="7"/>
      <c r="K79" s="7">
        <v>0</v>
      </c>
      <c r="L79" s="7"/>
      <c r="M79" s="7">
        <v>-400000</v>
      </c>
      <c r="N79" s="7"/>
      <c r="O79" s="7">
        <v>15693742405</v>
      </c>
      <c r="P79" s="7"/>
      <c r="Q79" s="7">
        <f t="shared" si="2"/>
        <v>20700000</v>
      </c>
      <c r="R79" s="7"/>
      <c r="S79" s="7">
        <v>43530</v>
      </c>
      <c r="T79" s="7"/>
      <c r="U79" s="7">
        <v>427780058154</v>
      </c>
      <c r="V79" s="7"/>
      <c r="W79" s="7">
        <v>894105721170</v>
      </c>
      <c r="Y79" s="8">
        <f t="shared" si="3"/>
        <v>8.2874952352085772E-3</v>
      </c>
      <c r="AB79" s="18"/>
    </row>
    <row r="80" spans="1:28" s="6" customFormat="1" ht="24" x14ac:dyDescent="0.55000000000000004">
      <c r="A80" s="6" t="s">
        <v>85</v>
      </c>
      <c r="C80" s="7">
        <v>144115509</v>
      </c>
      <c r="D80" s="7"/>
      <c r="E80" s="7">
        <v>314666010475</v>
      </c>
      <c r="F80" s="7"/>
      <c r="G80" s="7">
        <v>352069683436</v>
      </c>
      <c r="H80" s="7"/>
      <c r="I80" s="7">
        <v>0</v>
      </c>
      <c r="J80" s="7"/>
      <c r="K80" s="7">
        <v>0</v>
      </c>
      <c r="L80" s="7"/>
      <c r="M80" s="7">
        <v>0</v>
      </c>
      <c r="N80" s="7"/>
      <c r="O80" s="7">
        <v>0</v>
      </c>
      <c r="P80" s="7"/>
      <c r="Q80" s="7">
        <f t="shared" si="2"/>
        <v>144115509</v>
      </c>
      <c r="R80" s="7"/>
      <c r="S80" s="7">
        <v>2737</v>
      </c>
      <c r="T80" s="7"/>
      <c r="U80" s="7">
        <v>314666010475</v>
      </c>
      <c r="V80" s="7"/>
      <c r="W80" s="7">
        <v>391395094868</v>
      </c>
      <c r="Y80" s="8">
        <f t="shared" si="3"/>
        <v>3.6278539629049345E-3</v>
      </c>
      <c r="AB80" s="18"/>
    </row>
    <row r="81" spans="1:28" s="6" customFormat="1" ht="24" x14ac:dyDescent="0.55000000000000004">
      <c r="A81" s="6" t="s">
        <v>86</v>
      </c>
      <c r="C81" s="7">
        <v>199964461</v>
      </c>
      <c r="D81" s="7"/>
      <c r="E81" s="7">
        <v>455768543870</v>
      </c>
      <c r="F81" s="7"/>
      <c r="G81" s="7">
        <v>1182575664870</v>
      </c>
      <c r="H81" s="7"/>
      <c r="I81" s="7">
        <v>0</v>
      </c>
      <c r="J81" s="7"/>
      <c r="K81" s="7">
        <v>0</v>
      </c>
      <c r="L81" s="7"/>
      <c r="M81" s="7">
        <v>0</v>
      </c>
      <c r="N81" s="7"/>
      <c r="O81" s="7">
        <v>0</v>
      </c>
      <c r="P81" s="7"/>
      <c r="Q81" s="7">
        <f t="shared" si="2"/>
        <v>199964461</v>
      </c>
      <c r="R81" s="7"/>
      <c r="S81" s="7">
        <v>6220</v>
      </c>
      <c r="T81" s="7"/>
      <c r="U81" s="7">
        <v>455768543870</v>
      </c>
      <c r="V81" s="7"/>
      <c r="W81" s="7">
        <v>1234164536156</v>
      </c>
      <c r="Y81" s="8">
        <f t="shared" si="3"/>
        <v>1.1439511537262087E-2</v>
      </c>
      <c r="AB81" s="18"/>
    </row>
    <row r="82" spans="1:28" s="6" customFormat="1" ht="24" x14ac:dyDescent="0.55000000000000004">
      <c r="A82" s="6" t="s">
        <v>87</v>
      </c>
      <c r="C82" s="7">
        <v>185026299</v>
      </c>
      <c r="D82" s="7"/>
      <c r="E82" s="7">
        <v>383780140492</v>
      </c>
      <c r="F82" s="7"/>
      <c r="G82" s="7">
        <v>1035481697797</v>
      </c>
      <c r="H82" s="7"/>
      <c r="I82" s="7">
        <v>101376684</v>
      </c>
      <c r="J82" s="7"/>
      <c r="K82" s="7">
        <v>0</v>
      </c>
      <c r="L82" s="7"/>
      <c r="M82" s="7">
        <v>0</v>
      </c>
      <c r="N82" s="7"/>
      <c r="O82" s="7">
        <v>0</v>
      </c>
      <c r="P82" s="7"/>
      <c r="Q82" s="7">
        <f t="shared" si="2"/>
        <v>286402983</v>
      </c>
      <c r="R82" s="7"/>
      <c r="S82" s="7">
        <v>5730</v>
      </c>
      <c r="T82" s="7"/>
      <c r="U82" s="7">
        <v>594035383108</v>
      </c>
      <c r="V82" s="7"/>
      <c r="W82" s="7">
        <v>1628403473904</v>
      </c>
      <c r="Y82" s="8">
        <f t="shared" si="3"/>
        <v>1.5093725173033047E-2</v>
      </c>
      <c r="AB82" s="18"/>
    </row>
    <row r="83" spans="1:28" s="6" customFormat="1" ht="24" x14ac:dyDescent="0.55000000000000004">
      <c r="A83" s="6" t="s">
        <v>88</v>
      </c>
      <c r="C83" s="7">
        <v>173204429</v>
      </c>
      <c r="D83" s="7"/>
      <c r="E83" s="7">
        <v>346481070564</v>
      </c>
      <c r="F83" s="7"/>
      <c r="G83" s="7">
        <v>583999168679</v>
      </c>
      <c r="H83" s="7"/>
      <c r="I83" s="7">
        <v>3600000</v>
      </c>
      <c r="J83" s="7"/>
      <c r="K83" s="7">
        <v>11503764533</v>
      </c>
      <c r="L83" s="7"/>
      <c r="M83" s="7">
        <v>0</v>
      </c>
      <c r="N83" s="7"/>
      <c r="O83" s="7">
        <v>0</v>
      </c>
      <c r="P83" s="7"/>
      <c r="Q83" s="7">
        <f t="shared" si="2"/>
        <v>176804429</v>
      </c>
      <c r="R83" s="7"/>
      <c r="S83" s="7">
        <v>2968</v>
      </c>
      <c r="T83" s="7"/>
      <c r="U83" s="7">
        <v>357984835097</v>
      </c>
      <c r="V83" s="7"/>
      <c r="W83" s="7">
        <v>520699184907</v>
      </c>
      <c r="Y83" s="8">
        <f t="shared" si="3"/>
        <v>4.8263778116159357E-3</v>
      </c>
      <c r="AB83" s="18"/>
    </row>
    <row r="84" spans="1:28" s="6" customFormat="1" ht="24" x14ac:dyDescent="0.55000000000000004">
      <c r="A84" s="6" t="s">
        <v>89</v>
      </c>
      <c r="C84" s="7">
        <v>47721841</v>
      </c>
      <c r="D84" s="7"/>
      <c r="E84" s="7">
        <v>300556679044</v>
      </c>
      <c r="F84" s="7"/>
      <c r="G84" s="7">
        <v>1004829623808</v>
      </c>
      <c r="H84" s="7"/>
      <c r="I84" s="7">
        <v>2300000</v>
      </c>
      <c r="J84" s="7"/>
      <c r="K84" s="7">
        <v>55937621740</v>
      </c>
      <c r="L84" s="7"/>
      <c r="M84" s="7">
        <v>-200000</v>
      </c>
      <c r="N84" s="7"/>
      <c r="O84" s="7">
        <v>4925628296</v>
      </c>
      <c r="P84" s="7"/>
      <c r="Q84" s="7">
        <f t="shared" si="2"/>
        <v>49821841</v>
      </c>
      <c r="R84" s="7"/>
      <c r="S84" s="7">
        <v>24210</v>
      </c>
      <c r="T84" s="7"/>
      <c r="U84" s="7">
        <v>355068946204</v>
      </c>
      <c r="V84" s="7"/>
      <c r="W84" s="7">
        <v>1196862946873</v>
      </c>
      <c r="Y84" s="8">
        <f t="shared" si="3"/>
        <v>1.1093761883581264E-2</v>
      </c>
      <c r="AB84" s="18"/>
    </row>
    <row r="85" spans="1:28" s="6" customFormat="1" ht="24" x14ac:dyDescent="0.55000000000000004">
      <c r="A85" s="6" t="s">
        <v>90</v>
      </c>
      <c r="C85" s="7">
        <v>345905374</v>
      </c>
      <c r="D85" s="7"/>
      <c r="E85" s="7">
        <v>2000792354517</v>
      </c>
      <c r="F85" s="7"/>
      <c r="G85" s="7">
        <v>4877319976772</v>
      </c>
      <c r="H85" s="7"/>
      <c r="I85" s="7">
        <v>100000</v>
      </c>
      <c r="J85" s="7"/>
      <c r="K85" s="7">
        <v>1543099884</v>
      </c>
      <c r="L85" s="7"/>
      <c r="M85" s="7">
        <v>-2553641</v>
      </c>
      <c r="N85" s="7"/>
      <c r="O85" s="7">
        <v>35631896192</v>
      </c>
      <c r="P85" s="7"/>
      <c r="Q85" s="7">
        <f t="shared" si="2"/>
        <v>343451733</v>
      </c>
      <c r="R85" s="7"/>
      <c r="S85" s="7">
        <v>16750</v>
      </c>
      <c r="T85" s="7"/>
      <c r="U85" s="7">
        <v>1987564636214</v>
      </c>
      <c r="V85" s="7"/>
      <c r="W85" s="7">
        <v>5708347255990</v>
      </c>
      <c r="Y85" s="8">
        <f t="shared" si="3"/>
        <v>5.291085781559185E-2</v>
      </c>
      <c r="AB85" s="18"/>
    </row>
    <row r="86" spans="1:28" s="6" customFormat="1" ht="24" x14ac:dyDescent="0.55000000000000004">
      <c r="A86" s="6" t="s">
        <v>91</v>
      </c>
      <c r="C86" s="7">
        <v>8599498</v>
      </c>
      <c r="D86" s="7"/>
      <c r="E86" s="7">
        <v>56397624398</v>
      </c>
      <c r="F86" s="7"/>
      <c r="G86" s="7">
        <v>64594990775</v>
      </c>
      <c r="H86" s="7"/>
      <c r="I86" s="7">
        <v>0</v>
      </c>
      <c r="J86" s="7"/>
      <c r="K86" s="7">
        <v>0</v>
      </c>
      <c r="L86" s="7"/>
      <c r="M86" s="7">
        <v>0</v>
      </c>
      <c r="N86" s="7"/>
      <c r="O86" s="7">
        <v>0</v>
      </c>
      <c r="P86" s="7"/>
      <c r="Q86" s="7">
        <f t="shared" si="2"/>
        <v>8599498</v>
      </c>
      <c r="R86" s="7"/>
      <c r="S86" s="7">
        <v>8780</v>
      </c>
      <c r="T86" s="7"/>
      <c r="U86" s="7">
        <v>56397624398</v>
      </c>
      <c r="V86" s="7"/>
      <c r="W86" s="7">
        <v>74919949670</v>
      </c>
      <c r="Y86" s="8">
        <f t="shared" si="3"/>
        <v>6.9443546910727958E-4</v>
      </c>
      <c r="AB86" s="18"/>
    </row>
    <row r="87" spans="1:28" s="6" customFormat="1" ht="24" x14ac:dyDescent="0.55000000000000004">
      <c r="A87" s="6" t="s">
        <v>92</v>
      </c>
      <c r="C87" s="7">
        <v>7129883</v>
      </c>
      <c r="D87" s="7"/>
      <c r="E87" s="7">
        <v>292445236159</v>
      </c>
      <c r="F87" s="7"/>
      <c r="G87" s="7">
        <v>392225193604</v>
      </c>
      <c r="H87" s="7"/>
      <c r="I87" s="7">
        <v>0</v>
      </c>
      <c r="J87" s="7"/>
      <c r="K87" s="7">
        <v>0</v>
      </c>
      <c r="L87" s="7"/>
      <c r="M87" s="7">
        <v>-600000</v>
      </c>
      <c r="N87" s="7"/>
      <c r="O87" s="7">
        <v>33995170293</v>
      </c>
      <c r="P87" s="7"/>
      <c r="Q87" s="7">
        <f t="shared" si="2"/>
        <v>6529883</v>
      </c>
      <c r="R87" s="7"/>
      <c r="S87" s="7">
        <v>52540</v>
      </c>
      <c r="T87" s="7"/>
      <c r="U87" s="7">
        <v>267835135030</v>
      </c>
      <c r="V87" s="7"/>
      <c r="W87" s="7">
        <v>340428044012</v>
      </c>
      <c r="Y87" s="8">
        <f t="shared" si="3"/>
        <v>3.1554386979975508E-3</v>
      </c>
      <c r="AB87" s="18"/>
    </row>
    <row r="88" spans="1:28" s="6" customFormat="1" ht="24" x14ac:dyDescent="0.55000000000000004">
      <c r="A88" s="6" t="s">
        <v>93</v>
      </c>
      <c r="C88" s="7">
        <v>4868030</v>
      </c>
      <c r="D88" s="7"/>
      <c r="E88" s="7">
        <v>236735962290</v>
      </c>
      <c r="F88" s="7"/>
      <c r="G88" s="7">
        <v>431547947444</v>
      </c>
      <c r="H88" s="7"/>
      <c r="I88" s="7">
        <v>0</v>
      </c>
      <c r="J88" s="7"/>
      <c r="K88" s="7">
        <v>0</v>
      </c>
      <c r="L88" s="7"/>
      <c r="M88" s="7">
        <v>-200000</v>
      </c>
      <c r="N88" s="7"/>
      <c r="O88" s="7">
        <v>18261737142</v>
      </c>
      <c r="P88" s="7"/>
      <c r="Q88" s="7">
        <f t="shared" si="2"/>
        <v>4668030</v>
      </c>
      <c r="R88" s="7"/>
      <c r="S88" s="7">
        <v>87060</v>
      </c>
      <c r="T88" s="7"/>
      <c r="U88" s="7">
        <v>227009811781</v>
      </c>
      <c r="V88" s="7"/>
      <c r="W88" s="7">
        <v>403257229912</v>
      </c>
      <c r="Y88" s="8">
        <f t="shared" si="3"/>
        <v>3.737804481427407E-3</v>
      </c>
      <c r="AB88" s="18"/>
    </row>
    <row r="89" spans="1:28" s="6" customFormat="1" ht="24" x14ac:dyDescent="0.55000000000000004">
      <c r="A89" s="6" t="s">
        <v>94</v>
      </c>
      <c r="C89" s="7">
        <v>103252891</v>
      </c>
      <c r="D89" s="7"/>
      <c r="E89" s="7">
        <v>210741999224</v>
      </c>
      <c r="F89" s="7"/>
      <c r="G89" s="7">
        <v>915945430604</v>
      </c>
      <c r="H89" s="7"/>
      <c r="I89" s="7">
        <v>0</v>
      </c>
      <c r="J89" s="7"/>
      <c r="K89" s="7">
        <v>0</v>
      </c>
      <c r="L89" s="7"/>
      <c r="M89" s="7">
        <v>0</v>
      </c>
      <c r="N89" s="7"/>
      <c r="O89" s="7">
        <v>0</v>
      </c>
      <c r="P89" s="7"/>
      <c r="Q89" s="7">
        <f t="shared" si="2"/>
        <v>103252891</v>
      </c>
      <c r="R89" s="7"/>
      <c r="S89" s="7">
        <v>8540</v>
      </c>
      <c r="T89" s="7"/>
      <c r="U89" s="7">
        <v>210741999224</v>
      </c>
      <c r="V89" s="7"/>
      <c r="W89" s="7">
        <v>874963532143</v>
      </c>
      <c r="Y89" s="8">
        <f t="shared" si="3"/>
        <v>8.1100656577027634E-3</v>
      </c>
      <c r="AB89" s="18"/>
    </row>
    <row r="90" spans="1:28" s="6" customFormat="1" ht="24" x14ac:dyDescent="0.55000000000000004">
      <c r="A90" s="6" t="s">
        <v>95</v>
      </c>
      <c r="C90" s="7">
        <v>21264850</v>
      </c>
      <c r="D90" s="7"/>
      <c r="E90" s="7">
        <v>200207505939</v>
      </c>
      <c r="F90" s="7"/>
      <c r="G90" s="7">
        <v>399009938937</v>
      </c>
      <c r="H90" s="7"/>
      <c r="I90" s="7">
        <v>8879276</v>
      </c>
      <c r="J90" s="7"/>
      <c r="K90" s="7">
        <v>161473680586</v>
      </c>
      <c r="L90" s="7"/>
      <c r="M90" s="7">
        <v>0</v>
      </c>
      <c r="N90" s="7"/>
      <c r="O90" s="7">
        <v>0</v>
      </c>
      <c r="P90" s="7"/>
      <c r="Q90" s="7">
        <f t="shared" si="2"/>
        <v>30144126</v>
      </c>
      <c r="R90" s="7"/>
      <c r="S90" s="7">
        <v>17470</v>
      </c>
      <c r="T90" s="7"/>
      <c r="U90" s="7">
        <v>361681186525</v>
      </c>
      <c r="V90" s="7"/>
      <c r="W90" s="7">
        <v>522547124998</v>
      </c>
      <c r="Y90" s="8">
        <f t="shared" si="3"/>
        <v>4.8435064288884803E-3</v>
      </c>
      <c r="AB90" s="18"/>
    </row>
    <row r="91" spans="1:28" s="6" customFormat="1" ht="24" x14ac:dyDescent="0.55000000000000004">
      <c r="A91" s="6" t="s">
        <v>96</v>
      </c>
      <c r="C91" s="7">
        <v>5830165</v>
      </c>
      <c r="D91" s="7"/>
      <c r="E91" s="7">
        <v>70198523624</v>
      </c>
      <c r="F91" s="7"/>
      <c r="G91" s="7">
        <v>314188662851</v>
      </c>
      <c r="H91" s="7"/>
      <c r="I91" s="7">
        <v>0</v>
      </c>
      <c r="J91" s="7"/>
      <c r="K91" s="7">
        <v>0</v>
      </c>
      <c r="L91" s="7"/>
      <c r="M91" s="7">
        <v>-300000</v>
      </c>
      <c r="N91" s="7"/>
      <c r="O91" s="7">
        <v>16649298425</v>
      </c>
      <c r="P91" s="7"/>
      <c r="Q91" s="7">
        <f t="shared" si="2"/>
        <v>5530165</v>
      </c>
      <c r="R91" s="7"/>
      <c r="S91" s="7">
        <v>56020</v>
      </c>
      <c r="T91" s="7"/>
      <c r="U91" s="7">
        <v>66586351914</v>
      </c>
      <c r="V91" s="7"/>
      <c r="W91" s="7">
        <v>307405090511</v>
      </c>
      <c r="Y91" s="8">
        <f t="shared" si="3"/>
        <v>2.8493478596189241E-3</v>
      </c>
      <c r="AB91" s="18"/>
    </row>
    <row r="92" spans="1:28" s="6" customFormat="1" ht="24" x14ac:dyDescent="0.55000000000000004">
      <c r="A92" s="6" t="s">
        <v>97</v>
      </c>
      <c r="C92" s="7">
        <v>2690000</v>
      </c>
      <c r="D92" s="7"/>
      <c r="E92" s="7">
        <v>72876437283</v>
      </c>
      <c r="F92" s="7"/>
      <c r="G92" s="7">
        <v>336960603312</v>
      </c>
      <c r="H92" s="7"/>
      <c r="I92" s="7">
        <v>0</v>
      </c>
      <c r="J92" s="7"/>
      <c r="K92" s="7">
        <v>0</v>
      </c>
      <c r="L92" s="7"/>
      <c r="M92" s="7">
        <v>0</v>
      </c>
      <c r="N92" s="7"/>
      <c r="O92" s="7">
        <v>0</v>
      </c>
      <c r="P92" s="7"/>
      <c r="Q92" s="7">
        <f t="shared" si="2"/>
        <v>2690000</v>
      </c>
      <c r="R92" s="7"/>
      <c r="S92" s="7">
        <v>124900</v>
      </c>
      <c r="T92" s="7"/>
      <c r="U92" s="7">
        <v>72876437283</v>
      </c>
      <c r="V92" s="7"/>
      <c r="W92" s="7">
        <v>333383866870</v>
      </c>
      <c r="Y92" s="8">
        <f t="shared" si="3"/>
        <v>3.0901459891846624E-3</v>
      </c>
      <c r="AB92" s="18"/>
    </row>
    <row r="93" spans="1:28" s="6" customFormat="1" ht="24" x14ac:dyDescent="0.55000000000000004">
      <c r="A93" s="6" t="s">
        <v>98</v>
      </c>
      <c r="C93" s="7">
        <v>16222640</v>
      </c>
      <c r="D93" s="7"/>
      <c r="E93" s="7">
        <v>375576849104</v>
      </c>
      <c r="F93" s="7"/>
      <c r="G93" s="7">
        <v>753672729643</v>
      </c>
      <c r="H93" s="7"/>
      <c r="I93" s="7">
        <v>0</v>
      </c>
      <c r="J93" s="7"/>
      <c r="K93" s="7">
        <v>0</v>
      </c>
      <c r="L93" s="7"/>
      <c r="M93" s="7">
        <v>0</v>
      </c>
      <c r="N93" s="7"/>
      <c r="O93" s="7">
        <v>0</v>
      </c>
      <c r="P93" s="7"/>
      <c r="Q93" s="7">
        <f t="shared" si="2"/>
        <v>16222640</v>
      </c>
      <c r="R93" s="7"/>
      <c r="S93" s="7">
        <v>44000</v>
      </c>
      <c r="T93" s="7"/>
      <c r="U93" s="7">
        <v>375576849104</v>
      </c>
      <c r="V93" s="7"/>
      <c r="W93" s="7">
        <v>708278515683</v>
      </c>
      <c r="Y93" s="8">
        <f t="shared" si="3"/>
        <v>6.5650567767784216E-3</v>
      </c>
      <c r="AB93" s="18"/>
    </row>
    <row r="94" spans="1:28" s="6" customFormat="1" ht="24" x14ac:dyDescent="0.55000000000000004">
      <c r="A94" s="6" t="s">
        <v>99</v>
      </c>
      <c r="C94" s="7">
        <v>9598616</v>
      </c>
      <c r="D94" s="7"/>
      <c r="E94" s="7">
        <v>183333489808</v>
      </c>
      <c r="F94" s="7"/>
      <c r="G94" s="7">
        <v>1242936640131</v>
      </c>
      <c r="H94" s="7"/>
      <c r="I94" s="7">
        <v>0</v>
      </c>
      <c r="J94" s="7"/>
      <c r="K94" s="7">
        <v>0</v>
      </c>
      <c r="L94" s="7"/>
      <c r="M94" s="7">
        <v>0</v>
      </c>
      <c r="N94" s="7"/>
      <c r="O94" s="7">
        <v>0</v>
      </c>
      <c r="P94" s="7"/>
      <c r="Q94" s="7">
        <f t="shared" si="2"/>
        <v>9598616</v>
      </c>
      <c r="R94" s="7"/>
      <c r="S94" s="7">
        <v>128030</v>
      </c>
      <c r="T94" s="7"/>
      <c r="U94" s="7">
        <v>183333489808</v>
      </c>
      <c r="V94" s="7"/>
      <c r="W94" s="7">
        <v>1219411325946</v>
      </c>
      <c r="Y94" s="8">
        <f t="shared" si="3"/>
        <v>1.1302763548266545E-2</v>
      </c>
      <c r="AB94" s="18"/>
    </row>
    <row r="95" spans="1:28" s="6" customFormat="1" ht="24" x14ac:dyDescent="0.55000000000000004">
      <c r="A95" s="6" t="s">
        <v>100</v>
      </c>
      <c r="C95" s="7">
        <v>110000000</v>
      </c>
      <c r="D95" s="7"/>
      <c r="E95" s="7">
        <v>139848566367</v>
      </c>
      <c r="F95" s="7"/>
      <c r="G95" s="7">
        <v>239365292100</v>
      </c>
      <c r="H95" s="7"/>
      <c r="I95" s="7">
        <v>0</v>
      </c>
      <c r="J95" s="7"/>
      <c r="K95" s="7">
        <v>0</v>
      </c>
      <c r="L95" s="7"/>
      <c r="M95" s="7">
        <v>0</v>
      </c>
      <c r="N95" s="7"/>
      <c r="O95" s="7">
        <v>0</v>
      </c>
      <c r="P95" s="7"/>
      <c r="Q95" s="7">
        <f t="shared" si="2"/>
        <v>110000000</v>
      </c>
      <c r="R95" s="7"/>
      <c r="S95" s="7">
        <v>2713</v>
      </c>
      <c r="T95" s="7"/>
      <c r="U95" s="7">
        <v>139848566367</v>
      </c>
      <c r="V95" s="7"/>
      <c r="W95" s="7">
        <v>296123136100</v>
      </c>
      <c r="Y95" s="8">
        <f t="shared" si="3"/>
        <v>2.7447750544000371E-3</v>
      </c>
      <c r="AB95" s="18"/>
    </row>
    <row r="96" spans="1:28" s="6" customFormat="1" ht="24" x14ac:dyDescent="0.55000000000000004">
      <c r="A96" s="6" t="s">
        <v>101</v>
      </c>
      <c r="C96" s="7">
        <v>43200000</v>
      </c>
      <c r="D96" s="7"/>
      <c r="E96" s="7">
        <v>349633749538</v>
      </c>
      <c r="F96" s="7"/>
      <c r="G96" s="7">
        <v>670853901600</v>
      </c>
      <c r="H96" s="7"/>
      <c r="I96" s="7">
        <v>0</v>
      </c>
      <c r="J96" s="7"/>
      <c r="K96" s="7">
        <v>0</v>
      </c>
      <c r="L96" s="7"/>
      <c r="M96" s="7">
        <v>0</v>
      </c>
      <c r="N96" s="7"/>
      <c r="O96" s="7">
        <v>0</v>
      </c>
      <c r="P96" s="7"/>
      <c r="Q96" s="7">
        <f t="shared" si="2"/>
        <v>43200000</v>
      </c>
      <c r="R96" s="7"/>
      <c r="S96" s="7">
        <v>18270</v>
      </c>
      <c r="T96" s="7"/>
      <c r="U96" s="7">
        <v>349633749538</v>
      </c>
      <c r="V96" s="7"/>
      <c r="W96" s="7">
        <v>783162989280</v>
      </c>
      <c r="Y96" s="8">
        <f t="shared" si="3"/>
        <v>7.2591634170022816E-3</v>
      </c>
      <c r="AB96" s="18"/>
    </row>
    <row r="97" spans="1:28" s="6" customFormat="1" ht="24" x14ac:dyDescent="0.55000000000000004">
      <c r="A97" s="6" t="s">
        <v>102</v>
      </c>
      <c r="C97" s="7">
        <v>63500684</v>
      </c>
      <c r="D97" s="7"/>
      <c r="E97" s="7">
        <v>273735639771</v>
      </c>
      <c r="F97" s="7"/>
      <c r="G97" s="7">
        <v>337102556863</v>
      </c>
      <c r="H97" s="7"/>
      <c r="I97" s="7">
        <v>3200000</v>
      </c>
      <c r="J97" s="7"/>
      <c r="K97" s="7">
        <v>16844755067</v>
      </c>
      <c r="L97" s="7"/>
      <c r="M97" s="7">
        <v>0</v>
      </c>
      <c r="N97" s="7"/>
      <c r="O97" s="7">
        <v>0</v>
      </c>
      <c r="P97" s="7"/>
      <c r="Q97" s="7">
        <f t="shared" si="2"/>
        <v>66700684</v>
      </c>
      <c r="R97" s="7"/>
      <c r="S97" s="7">
        <v>4657</v>
      </c>
      <c r="T97" s="7"/>
      <c r="U97" s="7">
        <v>290580394838</v>
      </c>
      <c r="V97" s="7"/>
      <c r="W97" s="7">
        <v>308223953478</v>
      </c>
      <c r="Y97" s="8">
        <f t="shared" si="3"/>
        <v>2.8569379272995344E-3</v>
      </c>
      <c r="AB97" s="18"/>
    </row>
    <row r="98" spans="1:28" s="6" customFormat="1" ht="24" x14ac:dyDescent="0.55000000000000004">
      <c r="A98" s="6" t="s">
        <v>103</v>
      </c>
      <c r="C98" s="7">
        <v>43582443</v>
      </c>
      <c r="D98" s="7"/>
      <c r="E98" s="7">
        <v>77994585418</v>
      </c>
      <c r="F98" s="7"/>
      <c r="G98" s="7">
        <v>98945820037</v>
      </c>
      <c r="H98" s="7"/>
      <c r="I98" s="7">
        <v>0</v>
      </c>
      <c r="J98" s="7"/>
      <c r="K98" s="7">
        <v>0</v>
      </c>
      <c r="L98" s="7"/>
      <c r="M98" s="7">
        <v>0</v>
      </c>
      <c r="N98" s="7"/>
      <c r="O98" s="7">
        <v>0</v>
      </c>
      <c r="P98" s="7"/>
      <c r="Q98" s="7">
        <f t="shared" si="2"/>
        <v>43582443</v>
      </c>
      <c r="R98" s="7"/>
      <c r="S98" s="7">
        <v>2242</v>
      </c>
      <c r="T98" s="7"/>
      <c r="U98" s="7">
        <v>77994585418</v>
      </c>
      <c r="V98" s="7"/>
      <c r="W98" s="7">
        <v>96956524704</v>
      </c>
      <c r="Y98" s="8">
        <f t="shared" si="3"/>
        <v>8.9869320537990926E-4</v>
      </c>
      <c r="AB98" s="18"/>
    </row>
    <row r="99" spans="1:28" s="6" customFormat="1" ht="24" x14ac:dyDescent="0.55000000000000004">
      <c r="A99" s="6" t="s">
        <v>104</v>
      </c>
      <c r="C99" s="7">
        <v>11656526</v>
      </c>
      <c r="D99" s="7"/>
      <c r="E99" s="7">
        <v>69174090037</v>
      </c>
      <c r="F99" s="7"/>
      <c r="G99" s="7">
        <v>84434873694</v>
      </c>
      <c r="H99" s="7"/>
      <c r="I99" s="7">
        <v>600000</v>
      </c>
      <c r="J99" s="7"/>
      <c r="K99" s="7">
        <v>4066805128</v>
      </c>
      <c r="L99" s="7"/>
      <c r="M99" s="7">
        <v>0</v>
      </c>
      <c r="N99" s="7"/>
      <c r="O99" s="7">
        <v>0</v>
      </c>
      <c r="P99" s="7"/>
      <c r="Q99" s="7">
        <f t="shared" si="2"/>
        <v>12256526</v>
      </c>
      <c r="R99" s="7"/>
      <c r="S99" s="7">
        <v>6720</v>
      </c>
      <c r="T99" s="7"/>
      <c r="U99" s="7">
        <v>73240895165</v>
      </c>
      <c r="V99" s="7"/>
      <c r="W99" s="7">
        <v>81727182123</v>
      </c>
      <c r="Y99" s="8">
        <f t="shared" si="3"/>
        <v>7.5753192983160178E-4</v>
      </c>
      <c r="AB99" s="18"/>
    </row>
    <row r="100" spans="1:28" s="6" customFormat="1" ht="24" x14ac:dyDescent="0.55000000000000004">
      <c r="A100" s="6" t="s">
        <v>105</v>
      </c>
      <c r="C100" s="7">
        <v>19980895</v>
      </c>
      <c r="D100" s="7"/>
      <c r="E100" s="7">
        <v>83573774635</v>
      </c>
      <c r="F100" s="7"/>
      <c r="G100" s="7">
        <v>93977338311</v>
      </c>
      <c r="H100" s="7"/>
      <c r="I100" s="7">
        <v>509498</v>
      </c>
      <c r="J100" s="7"/>
      <c r="K100" s="7">
        <v>2480887858</v>
      </c>
      <c r="L100" s="7"/>
      <c r="M100" s="7">
        <v>0</v>
      </c>
      <c r="N100" s="7"/>
      <c r="O100" s="7">
        <v>0</v>
      </c>
      <c r="P100" s="7"/>
      <c r="Q100" s="7">
        <f t="shared" si="2"/>
        <v>20490393</v>
      </c>
      <c r="R100" s="7"/>
      <c r="S100" s="7">
        <v>5800</v>
      </c>
      <c r="T100" s="7"/>
      <c r="U100" s="7">
        <v>86054662493</v>
      </c>
      <c r="V100" s="7"/>
      <c r="W100" s="7">
        <v>117925613120</v>
      </c>
      <c r="Y100" s="8">
        <f t="shared" si="3"/>
        <v>1.0930563732017889E-3</v>
      </c>
      <c r="AB100" s="18"/>
    </row>
    <row r="101" spans="1:28" s="6" customFormat="1" ht="24" x14ac:dyDescent="0.55000000000000004">
      <c r="A101" s="6" t="s">
        <v>107</v>
      </c>
      <c r="C101" s="7">
        <v>145187004</v>
      </c>
      <c r="D101" s="7"/>
      <c r="E101" s="7">
        <v>343313500086</v>
      </c>
      <c r="F101" s="7"/>
      <c r="G101" s="7">
        <v>262485898812</v>
      </c>
      <c r="H101" s="7"/>
      <c r="I101" s="7">
        <v>0</v>
      </c>
      <c r="J101" s="7"/>
      <c r="K101" s="7">
        <v>0</v>
      </c>
      <c r="L101" s="7"/>
      <c r="M101" s="7">
        <v>0</v>
      </c>
      <c r="N101" s="7"/>
      <c r="O101" s="7">
        <v>0</v>
      </c>
      <c r="P101" s="7"/>
      <c r="Q101" s="7">
        <f t="shared" si="2"/>
        <v>145187004</v>
      </c>
      <c r="R101" s="7"/>
      <c r="S101" s="7">
        <v>1774</v>
      </c>
      <c r="T101" s="7"/>
      <c r="U101" s="7">
        <v>343313500086</v>
      </c>
      <c r="V101" s="7"/>
      <c r="W101" s="7">
        <v>255570792806</v>
      </c>
      <c r="Y101" s="8">
        <f t="shared" si="3"/>
        <v>2.3688940552428158E-3</v>
      </c>
      <c r="AB101" s="18"/>
    </row>
    <row r="102" spans="1:28" s="6" customFormat="1" ht="24" x14ac:dyDescent="0.55000000000000004">
      <c r="A102" s="6" t="s">
        <v>108</v>
      </c>
      <c r="C102" s="7">
        <v>20879939</v>
      </c>
      <c r="D102" s="7"/>
      <c r="E102" s="7">
        <v>101045989066</v>
      </c>
      <c r="F102" s="7"/>
      <c r="G102" s="7">
        <v>61616929251</v>
      </c>
      <c r="H102" s="7"/>
      <c r="I102" s="7">
        <v>0</v>
      </c>
      <c r="J102" s="7"/>
      <c r="K102" s="7">
        <v>0</v>
      </c>
      <c r="L102" s="7"/>
      <c r="M102" s="7">
        <v>0</v>
      </c>
      <c r="N102" s="7"/>
      <c r="O102" s="7">
        <v>0</v>
      </c>
      <c r="P102" s="7"/>
      <c r="Q102" s="7">
        <f t="shared" si="2"/>
        <v>20879939</v>
      </c>
      <c r="R102" s="7"/>
      <c r="S102" s="7">
        <v>2844</v>
      </c>
      <c r="T102" s="7"/>
      <c r="U102" s="7">
        <v>101045989066</v>
      </c>
      <c r="V102" s="7"/>
      <c r="W102" s="7">
        <v>58923519431</v>
      </c>
      <c r="Y102" s="8">
        <f t="shared" si="3"/>
        <v>5.4616403291449765E-4</v>
      </c>
      <c r="AB102" s="18"/>
    </row>
    <row r="103" spans="1:28" s="6" customFormat="1" ht="24" x14ac:dyDescent="0.55000000000000004">
      <c r="A103" s="6" t="s">
        <v>109</v>
      </c>
      <c r="C103" s="7">
        <v>3019826</v>
      </c>
      <c r="D103" s="7"/>
      <c r="E103" s="7">
        <v>22573651757</v>
      </c>
      <c r="F103" s="7"/>
      <c r="G103" s="7">
        <v>29635214348</v>
      </c>
      <c r="H103" s="7"/>
      <c r="I103" s="7">
        <v>0</v>
      </c>
      <c r="J103" s="7"/>
      <c r="K103" s="7">
        <v>0</v>
      </c>
      <c r="L103" s="7"/>
      <c r="M103" s="7">
        <v>0</v>
      </c>
      <c r="N103" s="7"/>
      <c r="O103" s="7">
        <v>0</v>
      </c>
      <c r="P103" s="7"/>
      <c r="Q103" s="7">
        <f t="shared" si="2"/>
        <v>3019826</v>
      </c>
      <c r="R103" s="7"/>
      <c r="S103" s="7">
        <v>10130</v>
      </c>
      <c r="T103" s="7"/>
      <c r="U103" s="7">
        <v>22573651757</v>
      </c>
      <c r="V103" s="7"/>
      <c r="W103" s="7">
        <v>30354370207</v>
      </c>
      <c r="Y103" s="8">
        <f t="shared" si="3"/>
        <v>2.8135565235963772E-4</v>
      </c>
      <c r="AB103" s="18"/>
    </row>
    <row r="104" spans="1:28" s="6" customFormat="1" ht="24" x14ac:dyDescent="0.55000000000000004">
      <c r="A104" s="6" t="s">
        <v>110</v>
      </c>
      <c r="C104" s="7">
        <v>21394844</v>
      </c>
      <c r="D104" s="7"/>
      <c r="E104" s="7">
        <v>72701628333</v>
      </c>
      <c r="F104" s="7"/>
      <c r="G104" s="7">
        <v>90543654815</v>
      </c>
      <c r="H104" s="7"/>
      <c r="I104" s="7">
        <v>0</v>
      </c>
      <c r="J104" s="7"/>
      <c r="K104" s="7">
        <v>0</v>
      </c>
      <c r="L104" s="7"/>
      <c r="M104" s="7">
        <v>0</v>
      </c>
      <c r="N104" s="7"/>
      <c r="O104" s="7">
        <v>0</v>
      </c>
      <c r="P104" s="7"/>
      <c r="Q104" s="7">
        <f t="shared" si="2"/>
        <v>21394844</v>
      </c>
      <c r="R104" s="7"/>
      <c r="S104" s="7">
        <v>4343</v>
      </c>
      <c r="T104" s="7"/>
      <c r="U104" s="7">
        <v>72701628333</v>
      </c>
      <c r="V104" s="7"/>
      <c r="W104" s="7">
        <v>92199552840</v>
      </c>
      <c r="Y104" s="8">
        <f t="shared" si="3"/>
        <v>8.5460067725545773E-4</v>
      </c>
      <c r="AB104" s="18"/>
    </row>
    <row r="105" spans="1:28" s="6" customFormat="1" ht="24" x14ac:dyDescent="0.55000000000000004">
      <c r="A105" s="6" t="s">
        <v>111</v>
      </c>
      <c r="C105" s="7">
        <v>61370972</v>
      </c>
      <c r="D105" s="7"/>
      <c r="E105" s="7">
        <v>154879155083</v>
      </c>
      <c r="F105" s="7"/>
      <c r="G105" s="7">
        <v>64002299680</v>
      </c>
      <c r="H105" s="7"/>
      <c r="I105" s="7">
        <v>0</v>
      </c>
      <c r="J105" s="7"/>
      <c r="K105" s="7">
        <v>0</v>
      </c>
      <c r="L105" s="7"/>
      <c r="M105" s="7">
        <v>0</v>
      </c>
      <c r="N105" s="7"/>
      <c r="O105" s="7">
        <v>0</v>
      </c>
      <c r="P105" s="7"/>
      <c r="Q105" s="7">
        <f t="shared" si="2"/>
        <v>61370972</v>
      </c>
      <c r="R105" s="7"/>
      <c r="S105" s="7">
        <v>1107</v>
      </c>
      <c r="T105" s="7"/>
      <c r="U105" s="7">
        <v>154879155083</v>
      </c>
      <c r="V105" s="7"/>
      <c r="W105" s="7">
        <v>67412507846</v>
      </c>
      <c r="Y105" s="8">
        <f t="shared" si="3"/>
        <v>6.2484874477272418E-4</v>
      </c>
      <c r="AB105" s="18"/>
    </row>
    <row r="106" spans="1:28" s="6" customFormat="1" ht="24" x14ac:dyDescent="0.55000000000000004">
      <c r="A106" s="6" t="s">
        <v>112</v>
      </c>
      <c r="C106" s="7">
        <v>22896147</v>
      </c>
      <c r="D106" s="7"/>
      <c r="E106" s="7">
        <v>120462119207</v>
      </c>
      <c r="F106" s="7"/>
      <c r="G106" s="7">
        <v>160669897990</v>
      </c>
      <c r="H106" s="7"/>
      <c r="I106" s="7">
        <v>8800000</v>
      </c>
      <c r="J106" s="7"/>
      <c r="K106" s="7">
        <v>68203854923</v>
      </c>
      <c r="L106" s="7"/>
      <c r="M106" s="7">
        <v>-1</v>
      </c>
      <c r="N106" s="7"/>
      <c r="O106" s="7">
        <v>1</v>
      </c>
      <c r="P106" s="7"/>
      <c r="Q106" s="7">
        <f t="shared" si="2"/>
        <v>31696146</v>
      </c>
      <c r="R106" s="7"/>
      <c r="S106" s="7">
        <v>8040</v>
      </c>
      <c r="T106" s="7"/>
      <c r="U106" s="7">
        <v>188665968869</v>
      </c>
      <c r="V106" s="7"/>
      <c r="W106" s="7">
        <v>252867123723</v>
      </c>
      <c r="Y106" s="8">
        <f t="shared" si="3"/>
        <v>2.3438336578955952E-3</v>
      </c>
      <c r="AB106" s="18"/>
    </row>
    <row r="107" spans="1:28" s="6" customFormat="1" ht="24" x14ac:dyDescent="0.55000000000000004">
      <c r="A107" s="6" t="s">
        <v>113</v>
      </c>
      <c r="C107" s="7">
        <v>12000986</v>
      </c>
      <c r="D107" s="7"/>
      <c r="E107" s="7">
        <v>33682559169</v>
      </c>
      <c r="F107" s="7"/>
      <c r="G107" s="7">
        <v>33474001861</v>
      </c>
      <c r="H107" s="7"/>
      <c r="I107" s="7">
        <v>0</v>
      </c>
      <c r="J107" s="7"/>
      <c r="K107" s="7">
        <v>0</v>
      </c>
      <c r="L107" s="7"/>
      <c r="M107" s="7">
        <v>0</v>
      </c>
      <c r="N107" s="7"/>
      <c r="O107" s="7">
        <v>0</v>
      </c>
      <c r="P107" s="7"/>
      <c r="Q107" s="7">
        <f t="shared" si="2"/>
        <v>12000986</v>
      </c>
      <c r="R107" s="7"/>
      <c r="S107" s="7">
        <v>2673</v>
      </c>
      <c r="T107" s="7"/>
      <c r="U107" s="7">
        <v>33682559169</v>
      </c>
      <c r="V107" s="7"/>
      <c r="W107" s="7">
        <v>31830667725</v>
      </c>
      <c r="Y107" s="8">
        <f t="shared" si="3"/>
        <v>2.9503950244189102E-4</v>
      </c>
      <c r="AB107" s="18"/>
    </row>
    <row r="108" spans="1:28" s="6" customFormat="1" ht="24" x14ac:dyDescent="0.55000000000000004">
      <c r="A108" s="6" t="s">
        <v>114</v>
      </c>
      <c r="C108" s="7">
        <v>45150000</v>
      </c>
      <c r="D108" s="7"/>
      <c r="E108" s="7">
        <v>172980158295</v>
      </c>
      <c r="F108" s="7"/>
      <c r="G108" s="7">
        <v>248645497275</v>
      </c>
      <c r="H108" s="7"/>
      <c r="I108" s="7">
        <v>0</v>
      </c>
      <c r="J108" s="7"/>
      <c r="K108" s="7">
        <v>0</v>
      </c>
      <c r="L108" s="7"/>
      <c r="M108" s="7">
        <v>-1150000</v>
      </c>
      <c r="N108" s="7"/>
      <c r="O108" s="7">
        <v>6542532280</v>
      </c>
      <c r="P108" s="7"/>
      <c r="Q108" s="7">
        <f t="shared" si="2"/>
        <v>44000000</v>
      </c>
      <c r="R108" s="7"/>
      <c r="S108" s="7">
        <v>5740</v>
      </c>
      <c r="T108" s="7"/>
      <c r="U108" s="7">
        <v>168574240644</v>
      </c>
      <c r="V108" s="7"/>
      <c r="W108" s="7">
        <v>250607711200</v>
      </c>
      <c r="Y108" s="8">
        <f t="shared" si="3"/>
        <v>2.3228910891642039E-3</v>
      </c>
      <c r="AB108" s="18"/>
    </row>
    <row r="109" spans="1:28" s="6" customFormat="1" ht="24" x14ac:dyDescent="0.55000000000000004">
      <c r="A109" s="6" t="s">
        <v>115</v>
      </c>
      <c r="C109" s="7">
        <v>27972048</v>
      </c>
      <c r="D109" s="7"/>
      <c r="E109" s="7">
        <v>180264516195</v>
      </c>
      <c r="F109" s="7"/>
      <c r="G109" s="7">
        <v>414672011590</v>
      </c>
      <c r="H109" s="7"/>
      <c r="I109" s="7">
        <v>0</v>
      </c>
      <c r="J109" s="7"/>
      <c r="K109" s="7">
        <v>0</v>
      </c>
      <c r="L109" s="7"/>
      <c r="M109" s="7">
        <v>-471615</v>
      </c>
      <c r="N109" s="7"/>
      <c r="O109" s="7">
        <v>7128794470</v>
      </c>
      <c r="P109" s="7"/>
      <c r="Q109" s="7">
        <f t="shared" si="2"/>
        <v>27500433</v>
      </c>
      <c r="R109" s="7"/>
      <c r="S109" s="7">
        <v>16580</v>
      </c>
      <c r="T109" s="7"/>
      <c r="U109" s="7">
        <v>177225216040</v>
      </c>
      <c r="V109" s="7"/>
      <c r="W109" s="7">
        <v>452432630145</v>
      </c>
      <c r="Y109" s="8">
        <f t="shared" si="3"/>
        <v>4.193612877986112E-3</v>
      </c>
      <c r="AB109" s="18"/>
    </row>
    <row r="110" spans="1:28" s="6" customFormat="1" ht="24" x14ac:dyDescent="0.55000000000000004">
      <c r="A110" s="6" t="s">
        <v>116</v>
      </c>
      <c r="C110" s="7">
        <v>2852918</v>
      </c>
      <c r="D110" s="7"/>
      <c r="E110" s="7">
        <v>51304830760</v>
      </c>
      <c r="F110" s="7"/>
      <c r="G110" s="7">
        <v>66242239686</v>
      </c>
      <c r="H110" s="7"/>
      <c r="I110" s="7">
        <v>39749</v>
      </c>
      <c r="J110" s="7"/>
      <c r="K110" s="7">
        <v>1036545125</v>
      </c>
      <c r="L110" s="7"/>
      <c r="M110" s="7">
        <v>0</v>
      </c>
      <c r="N110" s="7"/>
      <c r="O110" s="7">
        <v>0</v>
      </c>
      <c r="P110" s="7"/>
      <c r="Q110" s="7">
        <f t="shared" si="2"/>
        <v>2892667</v>
      </c>
      <c r="R110" s="7"/>
      <c r="S110" s="7">
        <v>25500</v>
      </c>
      <c r="T110" s="7"/>
      <c r="U110" s="7">
        <v>52341375885</v>
      </c>
      <c r="V110" s="7"/>
      <c r="W110" s="7">
        <v>73192820444</v>
      </c>
      <c r="Y110" s="8">
        <f t="shared" si="3"/>
        <v>6.7842665170218103E-4</v>
      </c>
      <c r="AB110" s="18"/>
    </row>
    <row r="111" spans="1:28" s="6" customFormat="1" ht="24" x14ac:dyDescent="0.55000000000000004">
      <c r="A111" s="6" t="s">
        <v>117</v>
      </c>
      <c r="C111" s="7">
        <v>41307730</v>
      </c>
      <c r="D111" s="7"/>
      <c r="E111" s="7">
        <v>130816088094</v>
      </c>
      <c r="F111" s="7"/>
      <c r="G111" s="7">
        <v>147025467013</v>
      </c>
      <c r="H111" s="7"/>
      <c r="I111" s="7">
        <v>608641</v>
      </c>
      <c r="J111" s="7"/>
      <c r="K111" s="7">
        <v>2338356755</v>
      </c>
      <c r="L111" s="7"/>
      <c r="M111" s="7">
        <v>0</v>
      </c>
      <c r="N111" s="7"/>
      <c r="O111" s="7">
        <v>0</v>
      </c>
      <c r="P111" s="7"/>
      <c r="Q111" s="7">
        <f t="shared" si="2"/>
        <v>41916371</v>
      </c>
      <c r="R111" s="7"/>
      <c r="S111" s="7">
        <v>4106</v>
      </c>
      <c r="T111" s="7"/>
      <c r="U111" s="7">
        <v>133154444849</v>
      </c>
      <c r="V111" s="7"/>
      <c r="W111" s="7">
        <v>170778219699</v>
      </c>
      <c r="Y111" s="8">
        <f t="shared" si="3"/>
        <v>1.5829489159076354E-3</v>
      </c>
      <c r="AB111" s="18"/>
    </row>
    <row r="112" spans="1:28" s="6" customFormat="1" ht="24" x14ac:dyDescent="0.55000000000000004">
      <c r="A112" s="6" t="s">
        <v>118</v>
      </c>
      <c r="C112" s="7">
        <v>10050073</v>
      </c>
      <c r="D112" s="7"/>
      <c r="E112" s="7">
        <v>76023604096</v>
      </c>
      <c r="F112" s="7"/>
      <c r="G112" s="7">
        <v>82471631688</v>
      </c>
      <c r="H112" s="7"/>
      <c r="I112" s="7">
        <v>1491556</v>
      </c>
      <c r="J112" s="7"/>
      <c r="K112" s="7">
        <v>12639038752</v>
      </c>
      <c r="L112" s="7"/>
      <c r="M112" s="7">
        <v>0</v>
      </c>
      <c r="N112" s="7"/>
      <c r="O112" s="7">
        <v>0</v>
      </c>
      <c r="P112" s="7"/>
      <c r="Q112" s="7">
        <f t="shared" si="2"/>
        <v>11541629</v>
      </c>
      <c r="R112" s="7"/>
      <c r="S112" s="7">
        <v>7900</v>
      </c>
      <c r="T112" s="7"/>
      <c r="U112" s="7">
        <v>88662642848</v>
      </c>
      <c r="V112" s="7"/>
      <c r="W112" s="7">
        <v>90474056442</v>
      </c>
      <c r="Y112" s="8">
        <f t="shared" si="3"/>
        <v>8.3860699458660967E-4</v>
      </c>
      <c r="AB112" s="18"/>
    </row>
    <row r="113" spans="1:28" s="6" customFormat="1" ht="24" x14ac:dyDescent="0.55000000000000004">
      <c r="A113" s="6" t="s">
        <v>119</v>
      </c>
      <c r="C113" s="7">
        <v>2835315</v>
      </c>
      <c r="D113" s="7"/>
      <c r="E113" s="7">
        <v>27499152612</v>
      </c>
      <c r="F113" s="7"/>
      <c r="G113" s="7">
        <v>27880774329</v>
      </c>
      <c r="H113" s="7"/>
      <c r="I113" s="7">
        <v>0</v>
      </c>
      <c r="J113" s="7"/>
      <c r="K113" s="7">
        <v>0</v>
      </c>
      <c r="L113" s="7"/>
      <c r="M113" s="7">
        <v>0</v>
      </c>
      <c r="N113" s="7"/>
      <c r="O113" s="7">
        <v>0</v>
      </c>
      <c r="P113" s="7"/>
      <c r="Q113" s="7">
        <f t="shared" si="2"/>
        <v>2835315</v>
      </c>
      <c r="R113" s="7"/>
      <c r="S113" s="7">
        <v>11490</v>
      </c>
      <c r="T113" s="7"/>
      <c r="U113" s="7">
        <v>27499152612</v>
      </c>
      <c r="V113" s="7"/>
      <c r="W113" s="7">
        <v>32325943193</v>
      </c>
      <c r="Y113" s="8">
        <f t="shared" si="3"/>
        <v>2.9963022698819474E-4</v>
      </c>
      <c r="AB113" s="18"/>
    </row>
    <row r="114" spans="1:28" s="6" customFormat="1" ht="24" x14ac:dyDescent="0.55000000000000004">
      <c r="A114" s="6" t="s">
        <v>120</v>
      </c>
      <c r="C114" s="7">
        <v>412896158</v>
      </c>
      <c r="D114" s="7"/>
      <c r="E114" s="7">
        <v>586452105096</v>
      </c>
      <c r="F114" s="7"/>
      <c r="G114" s="7">
        <v>776799676445</v>
      </c>
      <c r="H114" s="7"/>
      <c r="I114" s="7">
        <v>51000000</v>
      </c>
      <c r="J114" s="7"/>
      <c r="K114" s="7">
        <v>100229592120</v>
      </c>
      <c r="L114" s="7"/>
      <c r="M114" s="7">
        <v>-2400000</v>
      </c>
      <c r="N114" s="7"/>
      <c r="O114" s="7">
        <v>5634506021</v>
      </c>
      <c r="P114" s="7"/>
      <c r="Q114" s="7">
        <f t="shared" si="2"/>
        <v>461496158</v>
      </c>
      <c r="R114" s="7"/>
      <c r="S114" s="7">
        <v>2332</v>
      </c>
      <c r="T114" s="7"/>
      <c r="U114" s="7">
        <v>683129100275</v>
      </c>
      <c r="V114" s="7"/>
      <c r="W114" s="7">
        <v>1067889944573</v>
      </c>
      <c r="Y114" s="8">
        <f t="shared" si="3"/>
        <v>9.8983068979749626E-3</v>
      </c>
      <c r="AB114" s="18"/>
    </row>
    <row r="115" spans="1:28" s="6" customFormat="1" ht="24" x14ac:dyDescent="0.55000000000000004">
      <c r="A115" s="6" t="s">
        <v>121</v>
      </c>
      <c r="C115" s="7">
        <v>6951944</v>
      </c>
      <c r="D115" s="7"/>
      <c r="E115" s="7">
        <v>86692879904</v>
      </c>
      <c r="F115" s="7"/>
      <c r="G115" s="7">
        <v>88366012108</v>
      </c>
      <c r="H115" s="7"/>
      <c r="I115" s="7">
        <v>383504</v>
      </c>
      <c r="J115" s="7"/>
      <c r="K115" s="7">
        <v>5027815729</v>
      </c>
      <c r="L115" s="7"/>
      <c r="M115" s="7">
        <v>-300000</v>
      </c>
      <c r="N115" s="7"/>
      <c r="O115" s="7">
        <v>3850950364</v>
      </c>
      <c r="P115" s="7"/>
      <c r="Q115" s="7">
        <f t="shared" si="2"/>
        <v>7035448</v>
      </c>
      <c r="R115" s="7"/>
      <c r="S115" s="7">
        <v>12240</v>
      </c>
      <c r="T115" s="7"/>
      <c r="U115" s="7">
        <v>87970238837</v>
      </c>
      <c r="V115" s="7"/>
      <c r="W115" s="7">
        <v>85448223200</v>
      </c>
      <c r="Y115" s="8">
        <f t="shared" si="3"/>
        <v>7.9202238153713281E-4</v>
      </c>
      <c r="AB115" s="18"/>
    </row>
    <row r="116" spans="1:28" s="6" customFormat="1" ht="24" x14ac:dyDescent="0.55000000000000004">
      <c r="A116" s="6" t="s">
        <v>122</v>
      </c>
      <c r="C116" s="7">
        <v>329812818</v>
      </c>
      <c r="D116" s="7"/>
      <c r="E116" s="7">
        <v>484201654401</v>
      </c>
      <c r="F116" s="7"/>
      <c r="G116" s="7">
        <v>913719314848</v>
      </c>
      <c r="H116" s="7"/>
      <c r="I116" s="7">
        <v>338018</v>
      </c>
      <c r="J116" s="7"/>
      <c r="K116" s="7">
        <v>949597888</v>
      </c>
      <c r="L116" s="7"/>
      <c r="M116" s="7">
        <v>0</v>
      </c>
      <c r="N116" s="7"/>
      <c r="O116" s="7">
        <v>0</v>
      </c>
      <c r="P116" s="7"/>
      <c r="Q116" s="7">
        <f t="shared" si="2"/>
        <v>330150836</v>
      </c>
      <c r="R116" s="7"/>
      <c r="S116" s="7">
        <v>3058</v>
      </c>
      <c r="T116" s="7"/>
      <c r="U116" s="7">
        <v>485151252289</v>
      </c>
      <c r="V116" s="7"/>
      <c r="W116" s="7">
        <v>1001797038775</v>
      </c>
      <c r="Y116" s="8">
        <f t="shared" si="3"/>
        <v>9.2856895878371277E-3</v>
      </c>
      <c r="AB116" s="18"/>
    </row>
    <row r="117" spans="1:28" s="6" customFormat="1" ht="24" x14ac:dyDescent="0.55000000000000004">
      <c r="A117" s="6" t="s">
        <v>123</v>
      </c>
      <c r="C117" s="7">
        <v>783200000</v>
      </c>
      <c r="D117" s="7"/>
      <c r="E117" s="7">
        <v>1176084468348</v>
      </c>
      <c r="F117" s="7"/>
      <c r="G117" s="7">
        <v>3019211681640</v>
      </c>
      <c r="H117" s="7"/>
      <c r="I117" s="7">
        <v>87200000</v>
      </c>
      <c r="J117" s="7"/>
      <c r="K117" s="7">
        <v>374170940816</v>
      </c>
      <c r="L117" s="7"/>
      <c r="M117" s="7">
        <v>-7200000</v>
      </c>
      <c r="N117" s="7"/>
      <c r="O117" s="7">
        <v>29158325281</v>
      </c>
      <c r="P117" s="7"/>
      <c r="Q117" s="7">
        <f t="shared" si="2"/>
        <v>863200000</v>
      </c>
      <c r="R117" s="7"/>
      <c r="S117" s="7">
        <v>3992</v>
      </c>
      <c r="T117" s="7"/>
      <c r="U117" s="7">
        <v>1537431605229</v>
      </c>
      <c r="V117" s="7"/>
      <c r="W117" s="7">
        <v>3419257636288</v>
      </c>
      <c r="Y117" s="8">
        <f t="shared" si="3"/>
        <v>3.1693211102157233E-2</v>
      </c>
      <c r="AB117" s="18"/>
    </row>
    <row r="118" spans="1:28" s="6" customFormat="1" ht="24" x14ac:dyDescent="0.55000000000000004">
      <c r="A118" s="6" t="s">
        <v>124</v>
      </c>
      <c r="C118" s="7">
        <v>58557505</v>
      </c>
      <c r="D118" s="7"/>
      <c r="E118" s="7">
        <v>180452612598</v>
      </c>
      <c r="F118" s="7"/>
      <c r="G118" s="7">
        <v>282273387953</v>
      </c>
      <c r="H118" s="7"/>
      <c r="I118" s="7">
        <v>23600000</v>
      </c>
      <c r="J118" s="7"/>
      <c r="K118" s="7">
        <v>129081659406</v>
      </c>
      <c r="L118" s="7"/>
      <c r="M118" s="7">
        <v>0</v>
      </c>
      <c r="N118" s="7"/>
      <c r="O118" s="7">
        <v>0</v>
      </c>
      <c r="P118" s="7"/>
      <c r="Q118" s="7">
        <f t="shared" si="2"/>
        <v>82157505</v>
      </c>
      <c r="R118" s="7"/>
      <c r="S118" s="7">
        <v>5450</v>
      </c>
      <c r="T118" s="7"/>
      <c r="U118" s="7">
        <v>309534272004</v>
      </c>
      <c r="V118" s="7"/>
      <c r="W118" s="7">
        <v>444297229801</v>
      </c>
      <c r="Y118" s="8">
        <f t="shared" si="3"/>
        <v>4.1182055855473751E-3</v>
      </c>
      <c r="AB118" s="18"/>
    </row>
    <row r="119" spans="1:28" s="6" customFormat="1" ht="24" x14ac:dyDescent="0.55000000000000004">
      <c r="A119" s="6" t="s">
        <v>125</v>
      </c>
      <c r="C119" s="7">
        <v>3500000</v>
      </c>
      <c r="D119" s="7"/>
      <c r="E119" s="7">
        <v>14381566822</v>
      </c>
      <c r="F119" s="7"/>
      <c r="G119" s="7">
        <v>16267274380</v>
      </c>
      <c r="H119" s="7"/>
      <c r="I119" s="7">
        <v>2000000</v>
      </c>
      <c r="J119" s="7"/>
      <c r="K119" s="7">
        <v>10203334946</v>
      </c>
      <c r="L119" s="7"/>
      <c r="M119" s="7">
        <v>-5500000</v>
      </c>
      <c r="N119" s="7"/>
      <c r="O119" s="7">
        <v>39688069690</v>
      </c>
      <c r="P119" s="7"/>
      <c r="Q119" s="7">
        <f t="shared" si="2"/>
        <v>0</v>
      </c>
      <c r="R119" s="7"/>
      <c r="S119" s="7">
        <v>0</v>
      </c>
      <c r="T119" s="7"/>
      <c r="U119" s="7">
        <v>0</v>
      </c>
      <c r="V119" s="7"/>
      <c r="W119" s="7">
        <v>0</v>
      </c>
      <c r="Y119" s="8">
        <f t="shared" si="3"/>
        <v>0</v>
      </c>
      <c r="AB119" s="18"/>
    </row>
    <row r="120" spans="1:28" s="6" customFormat="1" ht="24" x14ac:dyDescent="0.55000000000000004">
      <c r="A120" s="6" t="s">
        <v>127</v>
      </c>
      <c r="C120" s="7">
        <v>66619641</v>
      </c>
      <c r="D120" s="7"/>
      <c r="E120" s="7">
        <v>187380615070</v>
      </c>
      <c r="F120" s="7"/>
      <c r="G120" s="7">
        <v>209155179598</v>
      </c>
      <c r="H120" s="7"/>
      <c r="I120" s="7">
        <v>0</v>
      </c>
      <c r="J120" s="7"/>
      <c r="K120" s="7">
        <v>0</v>
      </c>
      <c r="L120" s="7"/>
      <c r="M120" s="7">
        <v>0</v>
      </c>
      <c r="N120" s="7"/>
      <c r="O120" s="7">
        <v>0</v>
      </c>
      <c r="P120" s="7"/>
      <c r="Q120" s="7">
        <f t="shared" si="2"/>
        <v>66619641</v>
      </c>
      <c r="R120" s="7"/>
      <c r="S120" s="7">
        <v>2937</v>
      </c>
      <c r="T120" s="7"/>
      <c r="U120" s="7">
        <v>187380615070</v>
      </c>
      <c r="V120" s="7"/>
      <c r="W120" s="7">
        <v>194149419241</v>
      </c>
      <c r="Y120" s="8">
        <f t="shared" si="3"/>
        <v>1.7995773304892786E-3</v>
      </c>
      <c r="AB120" s="18"/>
    </row>
    <row r="121" spans="1:28" s="6" customFormat="1" ht="24" x14ac:dyDescent="0.55000000000000004">
      <c r="A121" s="6" t="s">
        <v>128</v>
      </c>
      <c r="C121" s="7">
        <v>297576968</v>
      </c>
      <c r="D121" s="7"/>
      <c r="E121" s="7">
        <v>924320892742</v>
      </c>
      <c r="F121" s="7"/>
      <c r="G121" s="7">
        <v>1241933791945</v>
      </c>
      <c r="H121" s="7"/>
      <c r="I121" s="7">
        <v>0</v>
      </c>
      <c r="J121" s="7"/>
      <c r="K121" s="7">
        <v>0</v>
      </c>
      <c r="L121" s="7"/>
      <c r="M121" s="7">
        <v>0</v>
      </c>
      <c r="N121" s="7"/>
      <c r="O121" s="7">
        <v>0</v>
      </c>
      <c r="P121" s="7"/>
      <c r="Q121" s="7">
        <f t="shared" si="2"/>
        <v>297576968</v>
      </c>
      <c r="R121" s="7"/>
      <c r="S121" s="7">
        <v>4447</v>
      </c>
      <c r="T121" s="7"/>
      <c r="U121" s="7">
        <v>924320892742</v>
      </c>
      <c r="V121" s="7"/>
      <c r="W121" s="7">
        <v>1313095476172</v>
      </c>
      <c r="Y121" s="8">
        <f t="shared" si="3"/>
        <v>1.217112500735279E-2</v>
      </c>
      <c r="AB121" s="18"/>
    </row>
    <row r="122" spans="1:28" s="6" customFormat="1" ht="24" x14ac:dyDescent="0.55000000000000004">
      <c r="A122" s="6" t="s">
        <v>129</v>
      </c>
      <c r="C122" s="7">
        <v>21861800</v>
      </c>
      <c r="D122" s="7"/>
      <c r="E122" s="7">
        <v>323089749996</v>
      </c>
      <c r="F122" s="7"/>
      <c r="G122" s="7">
        <v>333201535273</v>
      </c>
      <c r="H122" s="7"/>
      <c r="I122" s="7">
        <v>0</v>
      </c>
      <c r="J122" s="7"/>
      <c r="K122" s="7">
        <v>0</v>
      </c>
      <c r="L122" s="7"/>
      <c r="M122" s="7">
        <v>0</v>
      </c>
      <c r="N122" s="7"/>
      <c r="O122" s="7">
        <v>0</v>
      </c>
      <c r="P122" s="7"/>
      <c r="Q122" s="7">
        <f t="shared" si="2"/>
        <v>21861800</v>
      </c>
      <c r="R122" s="7"/>
      <c r="S122" s="7">
        <v>14810</v>
      </c>
      <c r="T122" s="7"/>
      <c r="U122" s="7">
        <v>323089749996</v>
      </c>
      <c r="V122" s="7"/>
      <c r="W122" s="7">
        <v>321270490716</v>
      </c>
      <c r="Y122" s="8">
        <f t="shared" si="3"/>
        <v>2.9778667085787881E-3</v>
      </c>
      <c r="AB122" s="18"/>
    </row>
    <row r="123" spans="1:28" s="6" customFormat="1" ht="24" x14ac:dyDescent="0.55000000000000004">
      <c r="A123" s="6" t="s">
        <v>130</v>
      </c>
      <c r="C123" s="7">
        <v>50876425</v>
      </c>
      <c r="D123" s="7"/>
      <c r="E123" s="7">
        <v>64306434336</v>
      </c>
      <c r="F123" s="7"/>
      <c r="G123" s="7">
        <v>62801038892</v>
      </c>
      <c r="H123" s="7"/>
      <c r="I123" s="7">
        <v>0</v>
      </c>
      <c r="J123" s="7"/>
      <c r="K123" s="7">
        <v>0</v>
      </c>
      <c r="L123" s="7"/>
      <c r="M123" s="7">
        <v>-20400000</v>
      </c>
      <c r="N123" s="7"/>
      <c r="O123" s="7">
        <v>22484185123</v>
      </c>
      <c r="P123" s="7"/>
      <c r="Q123" s="7">
        <f t="shared" si="2"/>
        <v>30476425</v>
      </c>
      <c r="R123" s="7"/>
      <c r="S123" s="7">
        <v>1116</v>
      </c>
      <c r="T123" s="7"/>
      <c r="U123" s="7">
        <v>38521382418</v>
      </c>
      <c r="V123" s="7"/>
      <c r="W123" s="7">
        <v>33748779934</v>
      </c>
      <c r="Y123" s="8">
        <f t="shared" si="3"/>
        <v>3.128185473761762E-4</v>
      </c>
      <c r="AB123" s="18"/>
    </row>
    <row r="124" spans="1:28" s="6" customFormat="1" ht="24" x14ac:dyDescent="0.55000000000000004">
      <c r="A124" s="6" t="s">
        <v>131</v>
      </c>
      <c r="C124" s="7">
        <v>44466505</v>
      </c>
      <c r="D124" s="7"/>
      <c r="E124" s="7">
        <v>1549266286671</v>
      </c>
      <c r="F124" s="7"/>
      <c r="G124" s="7">
        <v>3701459923293</v>
      </c>
      <c r="H124" s="7"/>
      <c r="I124" s="7">
        <v>88333010</v>
      </c>
      <c r="J124" s="7"/>
      <c r="K124" s="7">
        <v>0</v>
      </c>
      <c r="L124" s="7"/>
      <c r="M124" s="7">
        <v>-300000</v>
      </c>
      <c r="N124" s="7"/>
      <c r="O124" s="7">
        <v>25719638455</v>
      </c>
      <c r="P124" s="7"/>
      <c r="Q124" s="7">
        <f t="shared" si="2"/>
        <v>132499515</v>
      </c>
      <c r="R124" s="7"/>
      <c r="S124" s="7">
        <v>25573</v>
      </c>
      <c r="T124" s="7"/>
      <c r="U124" s="7">
        <v>1538813927395</v>
      </c>
      <c r="V124" s="7"/>
      <c r="W124" s="7">
        <v>3362217687044</v>
      </c>
      <c r="Y124" s="8">
        <f t="shared" si="3"/>
        <v>3.1164505943042934E-2</v>
      </c>
      <c r="AB124" s="18"/>
    </row>
    <row r="125" spans="1:28" s="6" customFormat="1" ht="24" x14ac:dyDescent="0.55000000000000004">
      <c r="A125" s="6" t="s">
        <v>132</v>
      </c>
      <c r="C125" s="7">
        <v>38100000</v>
      </c>
      <c r="D125" s="7"/>
      <c r="E125" s="7">
        <v>293803859614</v>
      </c>
      <c r="F125" s="7"/>
      <c r="G125" s="7">
        <v>354993522930</v>
      </c>
      <c r="H125" s="7"/>
      <c r="I125" s="7">
        <v>2400000</v>
      </c>
      <c r="J125" s="7"/>
      <c r="K125" s="7">
        <v>21468613232</v>
      </c>
      <c r="L125" s="7"/>
      <c r="M125" s="7">
        <v>0</v>
      </c>
      <c r="N125" s="7"/>
      <c r="O125" s="7">
        <v>0</v>
      </c>
      <c r="P125" s="7"/>
      <c r="Q125" s="7">
        <f t="shared" si="2"/>
        <v>40500000</v>
      </c>
      <c r="R125" s="7"/>
      <c r="S125" s="7">
        <v>9020</v>
      </c>
      <c r="T125" s="7"/>
      <c r="U125" s="7">
        <v>315272472846</v>
      </c>
      <c r="V125" s="7"/>
      <c r="W125" s="7">
        <v>362486153700</v>
      </c>
      <c r="Y125" s="8">
        <f t="shared" si="3"/>
        <v>3.3598960396839378E-3</v>
      </c>
      <c r="AB125" s="18"/>
    </row>
    <row r="126" spans="1:28" s="6" customFormat="1" ht="24" x14ac:dyDescent="0.55000000000000004">
      <c r="A126" s="6" t="s">
        <v>133</v>
      </c>
      <c r="C126" s="7">
        <v>141509589</v>
      </c>
      <c r="D126" s="7"/>
      <c r="E126" s="7">
        <v>804446388079</v>
      </c>
      <c r="F126" s="7"/>
      <c r="G126" s="7">
        <v>2135723099330</v>
      </c>
      <c r="H126" s="7"/>
      <c r="I126" s="7">
        <v>0</v>
      </c>
      <c r="J126" s="7"/>
      <c r="K126" s="7">
        <v>0</v>
      </c>
      <c r="L126" s="7"/>
      <c r="M126" s="7">
        <v>-2380612</v>
      </c>
      <c r="N126" s="7"/>
      <c r="O126" s="7">
        <v>38972626176</v>
      </c>
      <c r="P126" s="7"/>
      <c r="Q126" s="7">
        <f t="shared" si="2"/>
        <v>139128977</v>
      </c>
      <c r="R126" s="7"/>
      <c r="S126" s="7">
        <v>18760</v>
      </c>
      <c r="T126" s="7"/>
      <c r="U126" s="7">
        <v>790913208189</v>
      </c>
      <c r="V126" s="7"/>
      <c r="W126" s="7">
        <v>2589883847746</v>
      </c>
      <c r="Y126" s="8">
        <f t="shared" si="3"/>
        <v>2.4005718272165782E-2</v>
      </c>
      <c r="AB126" s="18"/>
    </row>
    <row r="127" spans="1:28" s="6" customFormat="1" ht="24" x14ac:dyDescent="0.55000000000000004">
      <c r="A127" s="6" t="s">
        <v>134</v>
      </c>
      <c r="C127" s="7">
        <v>697815651</v>
      </c>
      <c r="D127" s="7"/>
      <c r="E127" s="7">
        <v>438094837416</v>
      </c>
      <c r="F127" s="7"/>
      <c r="G127" s="7">
        <v>412683235467</v>
      </c>
      <c r="H127" s="7"/>
      <c r="I127" s="7">
        <v>0</v>
      </c>
      <c r="J127" s="7"/>
      <c r="K127" s="7">
        <v>0</v>
      </c>
      <c r="L127" s="7"/>
      <c r="M127" s="7">
        <v>0</v>
      </c>
      <c r="N127" s="7"/>
      <c r="O127" s="7">
        <v>0</v>
      </c>
      <c r="P127" s="7"/>
      <c r="Q127" s="7">
        <f t="shared" si="2"/>
        <v>697815651</v>
      </c>
      <c r="R127" s="7"/>
      <c r="S127" s="7">
        <v>514</v>
      </c>
      <c r="T127" s="7"/>
      <c r="U127" s="7">
        <v>438094837416</v>
      </c>
      <c r="V127" s="7"/>
      <c r="W127" s="7">
        <v>355904669513</v>
      </c>
      <c r="Y127" s="8">
        <f t="shared" si="3"/>
        <v>3.2988920470364146E-3</v>
      </c>
      <c r="AB127" s="18"/>
    </row>
    <row r="128" spans="1:28" s="6" customFormat="1" ht="24" x14ac:dyDescent="0.55000000000000004">
      <c r="A128" s="6" t="s">
        <v>135</v>
      </c>
      <c r="C128" s="7">
        <v>5797738</v>
      </c>
      <c r="D128" s="7"/>
      <c r="E128" s="7">
        <v>97152598993</v>
      </c>
      <c r="F128" s="7"/>
      <c r="G128" s="7">
        <v>147677494527</v>
      </c>
      <c r="H128" s="7"/>
      <c r="I128" s="7">
        <v>0</v>
      </c>
      <c r="J128" s="7"/>
      <c r="K128" s="7">
        <v>0</v>
      </c>
      <c r="L128" s="7"/>
      <c r="M128" s="7">
        <v>0</v>
      </c>
      <c r="N128" s="7"/>
      <c r="O128" s="7">
        <v>0</v>
      </c>
      <c r="P128" s="7"/>
      <c r="Q128" s="7">
        <f t="shared" si="2"/>
        <v>5797738</v>
      </c>
      <c r="R128" s="7"/>
      <c r="S128" s="7">
        <v>25940</v>
      </c>
      <c r="T128" s="7"/>
      <c r="U128" s="7">
        <v>97152598993</v>
      </c>
      <c r="V128" s="7"/>
      <c r="W128" s="7">
        <v>149230783328</v>
      </c>
      <c r="Y128" s="8">
        <f t="shared" si="3"/>
        <v>1.3832250219346213E-3</v>
      </c>
      <c r="AB128" s="18"/>
    </row>
    <row r="129" spans="1:28" s="6" customFormat="1" ht="24" x14ac:dyDescent="0.55000000000000004">
      <c r="A129" s="6" t="s">
        <v>136</v>
      </c>
      <c r="C129" s="7">
        <v>10110379</v>
      </c>
      <c r="D129" s="7"/>
      <c r="E129" s="7">
        <v>154935945834</v>
      </c>
      <c r="F129" s="7"/>
      <c r="G129" s="7">
        <v>194825824460</v>
      </c>
      <c r="H129" s="7"/>
      <c r="I129" s="7">
        <v>3600000</v>
      </c>
      <c r="J129" s="7"/>
      <c r="K129" s="7">
        <v>70676696376</v>
      </c>
      <c r="L129" s="7"/>
      <c r="M129" s="7">
        <v>0</v>
      </c>
      <c r="N129" s="7"/>
      <c r="O129" s="7">
        <v>0</v>
      </c>
      <c r="P129" s="7"/>
      <c r="Q129" s="7">
        <f t="shared" si="2"/>
        <v>13710379</v>
      </c>
      <c r="R129" s="7"/>
      <c r="S129" s="7">
        <v>18420</v>
      </c>
      <c r="T129" s="7"/>
      <c r="U129" s="7">
        <v>225612642210</v>
      </c>
      <c r="V129" s="7"/>
      <c r="W129" s="7">
        <v>250593006929</v>
      </c>
      <c r="Y129" s="8">
        <f t="shared" si="3"/>
        <v>2.3227547947943499E-3</v>
      </c>
      <c r="AB129" s="18"/>
    </row>
    <row r="130" spans="1:28" s="6" customFormat="1" ht="24" x14ac:dyDescent="0.55000000000000004">
      <c r="A130" s="6" t="s">
        <v>152</v>
      </c>
      <c r="C130" s="7">
        <v>26770678</v>
      </c>
      <c r="D130" s="7"/>
      <c r="E130" s="7">
        <v>138204113171</v>
      </c>
      <c r="F130" s="7"/>
      <c r="G130" s="7">
        <v>146631848438</v>
      </c>
      <c r="H130" s="7"/>
      <c r="I130" s="7">
        <v>772000</v>
      </c>
      <c r="J130" s="7"/>
      <c r="K130" s="7">
        <v>4374582878</v>
      </c>
      <c r="L130" s="7"/>
      <c r="M130" s="7">
        <v>0</v>
      </c>
      <c r="N130" s="7"/>
      <c r="O130" s="7">
        <v>0</v>
      </c>
      <c r="P130" s="7"/>
      <c r="Q130" s="7">
        <f t="shared" si="2"/>
        <v>27542678</v>
      </c>
      <c r="R130" s="7"/>
      <c r="S130" s="7">
        <v>5990</v>
      </c>
      <c r="T130" s="7"/>
      <c r="U130" s="7">
        <v>142578696049</v>
      </c>
      <c r="V130" s="7"/>
      <c r="W130" s="7">
        <v>163705340863</v>
      </c>
      <c r="Y130" s="8">
        <f t="shared" si="3"/>
        <v>1.5173901701523193E-3</v>
      </c>
      <c r="AB130" s="18"/>
    </row>
    <row r="131" spans="1:28" s="6" customFormat="1" ht="24" x14ac:dyDescent="0.55000000000000004">
      <c r="A131" s="6" t="s">
        <v>137</v>
      </c>
      <c r="C131" s="7">
        <v>168016979</v>
      </c>
      <c r="D131" s="7"/>
      <c r="E131" s="7">
        <v>319893300628</v>
      </c>
      <c r="F131" s="7"/>
      <c r="G131" s="7">
        <v>514325670916</v>
      </c>
      <c r="H131" s="7"/>
      <c r="I131" s="7">
        <v>63900000</v>
      </c>
      <c r="J131" s="7"/>
      <c r="K131" s="7">
        <v>208454982810</v>
      </c>
      <c r="L131" s="7"/>
      <c r="M131" s="7">
        <v>0</v>
      </c>
      <c r="N131" s="7"/>
      <c r="O131" s="7">
        <v>0</v>
      </c>
      <c r="P131" s="7"/>
      <c r="Q131" s="7">
        <f t="shared" si="2"/>
        <v>231916979</v>
      </c>
      <c r="R131" s="7"/>
      <c r="S131" s="7">
        <v>3045</v>
      </c>
      <c r="T131" s="7"/>
      <c r="U131" s="7">
        <v>528348283438</v>
      </c>
      <c r="V131" s="7"/>
      <c r="W131" s="7">
        <v>700728373991</v>
      </c>
      <c r="Y131" s="8">
        <f t="shared" si="3"/>
        <v>6.4950742659678207E-3</v>
      </c>
      <c r="AB131" s="18"/>
    </row>
    <row r="132" spans="1:28" s="6" customFormat="1" ht="24" x14ac:dyDescent="0.55000000000000004">
      <c r="A132" s="6" t="s">
        <v>138</v>
      </c>
      <c r="C132" s="7">
        <v>137800000</v>
      </c>
      <c r="D132" s="7"/>
      <c r="E132" s="7">
        <v>290342969764</v>
      </c>
      <c r="F132" s="7"/>
      <c r="G132" s="7">
        <v>1582021705420</v>
      </c>
      <c r="H132" s="7"/>
      <c r="I132" s="7">
        <v>0</v>
      </c>
      <c r="J132" s="7"/>
      <c r="K132" s="7">
        <v>0</v>
      </c>
      <c r="L132" s="7"/>
      <c r="M132" s="7">
        <v>-3800000</v>
      </c>
      <c r="N132" s="7"/>
      <c r="O132" s="7">
        <v>56218419192</v>
      </c>
      <c r="P132" s="7"/>
      <c r="Q132" s="7">
        <f t="shared" si="2"/>
        <v>134000000</v>
      </c>
      <c r="R132" s="7"/>
      <c r="S132" s="7">
        <v>15890</v>
      </c>
      <c r="T132" s="7"/>
      <c r="U132" s="7">
        <v>282336414720</v>
      </c>
      <c r="V132" s="7"/>
      <c r="W132" s="7">
        <v>2112800820200</v>
      </c>
      <c r="Y132" s="8">
        <f t="shared" si="3"/>
        <v>1.9583620052715286E-2</v>
      </c>
      <c r="AB132" s="18"/>
    </row>
    <row r="133" spans="1:28" s="6" customFormat="1" ht="24" x14ac:dyDescent="0.55000000000000004">
      <c r="A133" s="6" t="s">
        <v>139</v>
      </c>
      <c r="C133" s="7">
        <v>27600000</v>
      </c>
      <c r="D133" s="7"/>
      <c r="E133" s="7">
        <v>41222552018</v>
      </c>
      <c r="F133" s="7"/>
      <c r="G133" s="7">
        <v>65508871584</v>
      </c>
      <c r="H133" s="7"/>
      <c r="I133" s="7">
        <v>0</v>
      </c>
      <c r="J133" s="7"/>
      <c r="K133" s="7">
        <v>0</v>
      </c>
      <c r="L133" s="7"/>
      <c r="M133" s="7">
        <v>0</v>
      </c>
      <c r="N133" s="7"/>
      <c r="O133" s="7">
        <v>0</v>
      </c>
      <c r="P133" s="7"/>
      <c r="Q133" s="7">
        <f t="shared" si="2"/>
        <v>27600000</v>
      </c>
      <c r="R133" s="7"/>
      <c r="S133" s="7">
        <v>2218</v>
      </c>
      <c r="T133" s="7"/>
      <c r="U133" s="7">
        <v>41222552018</v>
      </c>
      <c r="V133" s="7"/>
      <c r="W133" s="7">
        <v>60743594136</v>
      </c>
      <c r="Y133" s="8">
        <f t="shared" si="3"/>
        <v>5.6303436501087755E-4</v>
      </c>
      <c r="AB133" s="18"/>
    </row>
    <row r="134" spans="1:28" s="6" customFormat="1" ht="24" x14ac:dyDescent="0.55000000000000004">
      <c r="A134" s="6" t="s">
        <v>140</v>
      </c>
      <c r="C134" s="7">
        <v>17582036</v>
      </c>
      <c r="D134" s="7"/>
      <c r="E134" s="7">
        <v>271803831627</v>
      </c>
      <c r="F134" s="7"/>
      <c r="G134" s="7">
        <v>368636660588</v>
      </c>
      <c r="H134" s="7"/>
      <c r="I134" s="7">
        <v>0</v>
      </c>
      <c r="J134" s="7"/>
      <c r="K134" s="7">
        <v>0</v>
      </c>
      <c r="L134" s="7"/>
      <c r="M134" s="7">
        <v>0</v>
      </c>
      <c r="N134" s="7"/>
      <c r="O134" s="7">
        <v>0</v>
      </c>
      <c r="P134" s="7"/>
      <c r="Q134" s="7">
        <f t="shared" si="2"/>
        <v>17582036</v>
      </c>
      <c r="R134" s="7"/>
      <c r="S134" s="7">
        <v>21440</v>
      </c>
      <c r="T134" s="7"/>
      <c r="U134" s="7">
        <v>271803831627</v>
      </c>
      <c r="V134" s="7"/>
      <c r="W134" s="7">
        <v>374044959915</v>
      </c>
      <c r="Y134" s="8">
        <f t="shared" si="3"/>
        <v>3.4670349933483423E-3</v>
      </c>
      <c r="AB134" s="18"/>
    </row>
    <row r="135" spans="1:28" s="6" customFormat="1" ht="24" x14ac:dyDescent="0.55000000000000004">
      <c r="A135" s="6" t="s">
        <v>141</v>
      </c>
      <c r="C135" s="7">
        <v>43856481</v>
      </c>
      <c r="D135" s="7"/>
      <c r="E135" s="7">
        <v>468893542812</v>
      </c>
      <c r="F135" s="7"/>
      <c r="G135" s="7">
        <v>1980044903285</v>
      </c>
      <c r="H135" s="7"/>
      <c r="I135" s="7">
        <v>0</v>
      </c>
      <c r="J135" s="7"/>
      <c r="K135" s="7">
        <v>0</v>
      </c>
      <c r="L135" s="7"/>
      <c r="M135" s="7">
        <v>0</v>
      </c>
      <c r="N135" s="7"/>
      <c r="O135" s="7">
        <v>0</v>
      </c>
      <c r="P135" s="7"/>
      <c r="Q135" s="7">
        <f t="shared" si="2"/>
        <v>43856481</v>
      </c>
      <c r="R135" s="7"/>
      <c r="S135" s="7">
        <v>61800</v>
      </c>
      <c r="T135" s="7"/>
      <c r="U135" s="7">
        <v>468893542812</v>
      </c>
      <c r="V135" s="7"/>
      <c r="W135" s="7">
        <v>2689379670836</v>
      </c>
      <c r="Y135" s="8">
        <f t="shared" si="3"/>
        <v>2.4927948317514916E-2</v>
      </c>
      <c r="AB135" s="18"/>
    </row>
    <row r="136" spans="1:28" s="6" customFormat="1" ht="24" x14ac:dyDescent="0.55000000000000004">
      <c r="A136" s="6" t="s">
        <v>142</v>
      </c>
      <c r="C136" s="7">
        <v>77752744</v>
      </c>
      <c r="D136" s="7"/>
      <c r="E136" s="7">
        <v>344666668557</v>
      </c>
      <c r="F136" s="7"/>
      <c r="G136" s="7">
        <v>680478128848</v>
      </c>
      <c r="H136" s="7"/>
      <c r="I136" s="7">
        <v>0</v>
      </c>
      <c r="J136" s="7"/>
      <c r="K136" s="7">
        <v>0</v>
      </c>
      <c r="L136" s="7"/>
      <c r="M136" s="7">
        <v>0</v>
      </c>
      <c r="N136" s="7"/>
      <c r="O136" s="7">
        <v>0</v>
      </c>
      <c r="P136" s="7"/>
      <c r="Q136" s="7">
        <f t="shared" si="2"/>
        <v>77752744</v>
      </c>
      <c r="R136" s="7"/>
      <c r="S136" s="7">
        <v>9250</v>
      </c>
      <c r="T136" s="7"/>
      <c r="U136" s="7">
        <v>344666668557</v>
      </c>
      <c r="V136" s="7"/>
      <c r="W136" s="7">
        <v>713653366422</v>
      </c>
      <c r="Y136" s="8">
        <f t="shared" si="3"/>
        <v>6.6148764444471739E-3</v>
      </c>
      <c r="AB136" s="18"/>
    </row>
    <row r="137" spans="1:28" s="6" customFormat="1" ht="24" x14ac:dyDescent="0.55000000000000004">
      <c r="A137" s="6" t="s">
        <v>143</v>
      </c>
      <c r="C137" s="7">
        <v>6529954</v>
      </c>
      <c r="D137" s="7"/>
      <c r="E137" s="7">
        <v>53396828422</v>
      </c>
      <c r="F137" s="7"/>
      <c r="G137" s="7">
        <v>54557200176</v>
      </c>
      <c r="H137" s="7"/>
      <c r="I137" s="7">
        <v>0</v>
      </c>
      <c r="J137" s="7"/>
      <c r="K137" s="7">
        <v>0</v>
      </c>
      <c r="L137" s="7"/>
      <c r="M137" s="7">
        <v>0</v>
      </c>
      <c r="N137" s="7"/>
      <c r="O137" s="7">
        <v>0</v>
      </c>
      <c r="P137" s="7"/>
      <c r="Q137" s="7">
        <f t="shared" si="2"/>
        <v>6529954</v>
      </c>
      <c r="R137" s="7"/>
      <c r="S137" s="7">
        <v>9710</v>
      </c>
      <c r="T137" s="7"/>
      <c r="U137" s="7">
        <v>53396828422</v>
      </c>
      <c r="V137" s="7"/>
      <c r="W137" s="7">
        <v>62915726094</v>
      </c>
      <c r="Y137" s="8">
        <f t="shared" si="3"/>
        <v>5.8316792732452988E-4</v>
      </c>
      <c r="AB137" s="18"/>
    </row>
    <row r="138" spans="1:28" s="6" customFormat="1" ht="24" x14ac:dyDescent="0.55000000000000004">
      <c r="A138" s="6" t="s">
        <v>144</v>
      </c>
      <c r="C138" s="7">
        <v>30821158</v>
      </c>
      <c r="D138" s="7"/>
      <c r="E138" s="7">
        <v>95439893785</v>
      </c>
      <c r="F138" s="7"/>
      <c r="G138" s="7">
        <v>131934675676</v>
      </c>
      <c r="H138" s="7"/>
      <c r="I138" s="7">
        <v>2605213</v>
      </c>
      <c r="J138" s="7"/>
      <c r="K138" s="7">
        <v>12295374159</v>
      </c>
      <c r="L138" s="7"/>
      <c r="M138" s="7">
        <v>0</v>
      </c>
      <c r="N138" s="7"/>
      <c r="O138" s="7">
        <v>0</v>
      </c>
      <c r="P138" s="7"/>
      <c r="Q138" s="7">
        <f t="shared" ref="Q138:Q151" si="4">C138+I138+M138</f>
        <v>33426371</v>
      </c>
      <c r="R138" s="7"/>
      <c r="S138" s="7">
        <v>4036</v>
      </c>
      <c r="T138" s="7"/>
      <c r="U138" s="7">
        <v>107735267944</v>
      </c>
      <c r="V138" s="7"/>
      <c r="W138" s="7">
        <v>133865988074</v>
      </c>
      <c r="Y138" s="8">
        <f t="shared" ref="Y138:Y151" si="5">W138/107886121897420</f>
        <v>1.240808231120608E-3</v>
      </c>
      <c r="AB138" s="18"/>
    </row>
    <row r="139" spans="1:28" s="6" customFormat="1" ht="24" x14ac:dyDescent="0.55000000000000004">
      <c r="A139" s="6" t="s">
        <v>145</v>
      </c>
      <c r="C139" s="7">
        <v>7504244</v>
      </c>
      <c r="D139" s="7"/>
      <c r="E139" s="7">
        <v>45566886054</v>
      </c>
      <c r="F139" s="7"/>
      <c r="G139" s="7">
        <v>53612900596</v>
      </c>
      <c r="H139" s="7"/>
      <c r="I139" s="7">
        <v>0</v>
      </c>
      <c r="J139" s="7"/>
      <c r="K139" s="7">
        <v>0</v>
      </c>
      <c r="L139" s="7"/>
      <c r="M139" s="7">
        <v>0</v>
      </c>
      <c r="N139" s="7"/>
      <c r="O139" s="7">
        <v>0</v>
      </c>
      <c r="P139" s="7"/>
      <c r="Q139" s="7">
        <f t="shared" si="4"/>
        <v>7504244</v>
      </c>
      <c r="R139" s="7"/>
      <c r="S139" s="7">
        <v>8020</v>
      </c>
      <c r="T139" s="7"/>
      <c r="U139" s="7">
        <v>45566886054</v>
      </c>
      <c r="V139" s="7"/>
      <c r="W139" s="7">
        <v>59718814275</v>
      </c>
      <c r="Y139" s="8">
        <f t="shared" si="5"/>
        <v>5.5353564689053969E-4</v>
      </c>
      <c r="AB139" s="18"/>
    </row>
    <row r="140" spans="1:28" s="6" customFormat="1" ht="24" x14ac:dyDescent="0.55000000000000004">
      <c r="A140" s="6" t="s">
        <v>146</v>
      </c>
      <c r="C140" s="7">
        <v>93237442</v>
      </c>
      <c r="D140" s="7"/>
      <c r="E140" s="7">
        <v>93785949118</v>
      </c>
      <c r="F140" s="7"/>
      <c r="G140" s="7">
        <v>97975202851</v>
      </c>
      <c r="H140" s="7"/>
      <c r="I140" s="7">
        <v>4000000</v>
      </c>
      <c r="J140" s="7"/>
      <c r="K140" s="7">
        <v>4002634606</v>
      </c>
      <c r="L140" s="7"/>
      <c r="M140" s="7">
        <v>0</v>
      </c>
      <c r="N140" s="7"/>
      <c r="O140" s="7">
        <v>0</v>
      </c>
      <c r="P140" s="7"/>
      <c r="Q140" s="7">
        <f t="shared" si="4"/>
        <v>97237442</v>
      </c>
      <c r="R140" s="7"/>
      <c r="S140" s="7">
        <v>1032</v>
      </c>
      <c r="T140" s="7"/>
      <c r="U140" s="7">
        <v>97788583724</v>
      </c>
      <c r="V140" s="7"/>
      <c r="W140" s="7">
        <v>99573342064</v>
      </c>
      <c r="Y140" s="8">
        <f t="shared" si="5"/>
        <v>9.2294857125994445E-4</v>
      </c>
      <c r="AB140" s="18"/>
    </row>
    <row r="141" spans="1:28" s="6" customFormat="1" ht="24" x14ac:dyDescent="0.55000000000000004">
      <c r="A141" s="6" t="s">
        <v>147</v>
      </c>
      <c r="C141" s="7">
        <v>13600000</v>
      </c>
      <c r="D141" s="7"/>
      <c r="E141" s="7">
        <v>95963276500</v>
      </c>
      <c r="F141" s="7"/>
      <c r="G141" s="7">
        <v>121049001840</v>
      </c>
      <c r="H141" s="7"/>
      <c r="I141" s="7">
        <v>0</v>
      </c>
      <c r="J141" s="7"/>
      <c r="K141" s="7">
        <v>0</v>
      </c>
      <c r="L141" s="7"/>
      <c r="M141" s="7">
        <v>-3600000</v>
      </c>
      <c r="N141" s="7"/>
      <c r="O141" s="7">
        <v>34209500769</v>
      </c>
      <c r="P141" s="7"/>
      <c r="Q141" s="7">
        <f t="shared" si="4"/>
        <v>10000000</v>
      </c>
      <c r="R141" s="7"/>
      <c r="S141" s="7">
        <v>8770</v>
      </c>
      <c r="T141" s="7"/>
      <c r="U141" s="7">
        <v>70561232716</v>
      </c>
      <c r="V141" s="7"/>
      <c r="W141" s="7">
        <v>87022079000</v>
      </c>
      <c r="Y141" s="8">
        <f t="shared" si="5"/>
        <v>8.0661050253286615E-4</v>
      </c>
      <c r="AB141" s="18"/>
    </row>
    <row r="142" spans="1:28" s="6" customFormat="1" ht="24" x14ac:dyDescent="0.55000000000000004">
      <c r="A142" s="6" t="s">
        <v>148</v>
      </c>
      <c r="C142" s="7">
        <v>16650253</v>
      </c>
      <c r="D142" s="7"/>
      <c r="E142" s="7">
        <v>102130392933</v>
      </c>
      <c r="F142" s="7"/>
      <c r="G142" s="7">
        <v>123911599082</v>
      </c>
      <c r="H142" s="7"/>
      <c r="I142" s="7">
        <v>0</v>
      </c>
      <c r="J142" s="7"/>
      <c r="K142" s="7">
        <v>0</v>
      </c>
      <c r="L142" s="7"/>
      <c r="M142" s="7">
        <v>-650253</v>
      </c>
      <c r="N142" s="7"/>
      <c r="O142" s="7">
        <v>4929530853</v>
      </c>
      <c r="P142" s="7"/>
      <c r="Q142" s="7">
        <f t="shared" si="4"/>
        <v>16000000</v>
      </c>
      <c r="R142" s="7"/>
      <c r="S142" s="7">
        <v>7370</v>
      </c>
      <c r="T142" s="7"/>
      <c r="U142" s="7">
        <v>98141829254</v>
      </c>
      <c r="V142" s="7"/>
      <c r="W142" s="7">
        <v>117008478400</v>
      </c>
      <c r="Y142" s="8">
        <f t="shared" si="5"/>
        <v>1.0845554214216143E-3</v>
      </c>
      <c r="AB142" s="18"/>
    </row>
    <row r="143" spans="1:28" s="6" customFormat="1" ht="24" x14ac:dyDescent="0.55000000000000004">
      <c r="A143" s="6" t="s">
        <v>149</v>
      </c>
      <c r="C143" s="7">
        <v>24931536</v>
      </c>
      <c r="D143" s="7"/>
      <c r="E143" s="7">
        <v>146487486710</v>
      </c>
      <c r="F143" s="7"/>
      <c r="G143" s="7">
        <v>186530666809</v>
      </c>
      <c r="H143" s="7"/>
      <c r="I143" s="7">
        <v>48003969</v>
      </c>
      <c r="J143" s="7"/>
      <c r="K143" s="7">
        <v>383850912879</v>
      </c>
      <c r="L143" s="7"/>
      <c r="M143" s="7">
        <v>0</v>
      </c>
      <c r="N143" s="7"/>
      <c r="O143" s="7">
        <v>0</v>
      </c>
      <c r="P143" s="7"/>
      <c r="Q143" s="7">
        <f t="shared" si="4"/>
        <v>72935505</v>
      </c>
      <c r="R143" s="7"/>
      <c r="S143" s="7">
        <v>7430</v>
      </c>
      <c r="T143" s="7"/>
      <c r="U143" s="7">
        <v>530338399589</v>
      </c>
      <c r="V143" s="7"/>
      <c r="W143" s="7">
        <v>537721831649</v>
      </c>
      <c r="Y143" s="8">
        <f t="shared" si="5"/>
        <v>4.9841612822108415E-3</v>
      </c>
      <c r="AB143" s="18"/>
    </row>
    <row r="144" spans="1:28" s="6" customFormat="1" ht="24" x14ac:dyDescent="0.55000000000000004">
      <c r="A144" s="6" t="s">
        <v>150</v>
      </c>
      <c r="C144" s="7">
        <v>4495058</v>
      </c>
      <c r="D144" s="7"/>
      <c r="E144" s="7">
        <v>25029693520</v>
      </c>
      <c r="F144" s="7"/>
      <c r="G144" s="7">
        <v>31355987748</v>
      </c>
      <c r="H144" s="7"/>
      <c r="I144" s="7">
        <v>0</v>
      </c>
      <c r="J144" s="7"/>
      <c r="K144" s="7">
        <v>0</v>
      </c>
      <c r="L144" s="7"/>
      <c r="M144" s="7">
        <v>0</v>
      </c>
      <c r="N144" s="7"/>
      <c r="O144" s="7">
        <v>0</v>
      </c>
      <c r="P144" s="7"/>
      <c r="Q144" s="7">
        <f t="shared" si="4"/>
        <v>4495058</v>
      </c>
      <c r="R144" s="7"/>
      <c r="S144" s="7">
        <v>7430</v>
      </c>
      <c r="T144" s="7"/>
      <c r="U144" s="7">
        <v>25029693520</v>
      </c>
      <c r="V144" s="7"/>
      <c r="W144" s="7">
        <v>33140112228</v>
      </c>
      <c r="Y144" s="8">
        <f t="shared" si="5"/>
        <v>3.0717678645924629E-4</v>
      </c>
      <c r="AB144" s="18"/>
    </row>
    <row r="145" spans="1:28" s="6" customFormat="1" ht="24" x14ac:dyDescent="0.55000000000000004">
      <c r="A145" s="6" t="s">
        <v>277</v>
      </c>
      <c r="C145" s="7">
        <v>0</v>
      </c>
      <c r="D145" s="7"/>
      <c r="E145" s="7">
        <v>0</v>
      </c>
      <c r="F145" s="7"/>
      <c r="G145" s="7">
        <v>0</v>
      </c>
      <c r="H145" s="7"/>
      <c r="I145" s="7">
        <v>67600000</v>
      </c>
      <c r="J145" s="7"/>
      <c r="K145" s="7">
        <v>505603324322</v>
      </c>
      <c r="L145" s="7"/>
      <c r="M145" s="7">
        <v>0</v>
      </c>
      <c r="N145" s="7"/>
      <c r="O145" s="7">
        <v>0</v>
      </c>
      <c r="P145" s="7"/>
      <c r="Q145" s="7">
        <f t="shared" si="4"/>
        <v>67600000</v>
      </c>
      <c r="R145" s="7"/>
      <c r="S145" s="7">
        <v>7460</v>
      </c>
      <c r="T145" s="7"/>
      <c r="U145" s="7">
        <v>505603324322</v>
      </c>
      <c r="V145" s="7"/>
      <c r="W145" s="7">
        <v>500397791920</v>
      </c>
      <c r="Y145" s="8">
        <f t="shared" si="5"/>
        <v>4.6382035346101969E-3</v>
      </c>
      <c r="AB145" s="18"/>
    </row>
    <row r="146" spans="1:28" s="6" customFormat="1" ht="24" x14ac:dyDescent="0.55000000000000004">
      <c r="A146" s="6" t="s">
        <v>278</v>
      </c>
      <c r="C146" s="7">
        <v>0</v>
      </c>
      <c r="D146" s="7"/>
      <c r="E146" s="7">
        <v>0</v>
      </c>
      <c r="F146" s="7"/>
      <c r="G146" s="7">
        <v>0</v>
      </c>
      <c r="H146" s="7"/>
      <c r="I146" s="7">
        <v>8707027</v>
      </c>
      <c r="J146" s="7"/>
      <c r="K146" s="7">
        <v>164326315989</v>
      </c>
      <c r="L146" s="7"/>
      <c r="M146" s="7">
        <v>0</v>
      </c>
      <c r="N146" s="7"/>
      <c r="O146" s="7">
        <v>0</v>
      </c>
      <c r="P146" s="7"/>
      <c r="Q146" s="7">
        <f t="shared" si="4"/>
        <v>8707027</v>
      </c>
      <c r="R146" s="7"/>
      <c r="S146" s="7">
        <v>17860</v>
      </c>
      <c r="T146" s="7"/>
      <c r="U146" s="7">
        <v>164326315989</v>
      </c>
      <c r="V146" s="7"/>
      <c r="W146" s="7">
        <v>154305429228</v>
      </c>
      <c r="Y146" s="8">
        <f t="shared" si="5"/>
        <v>1.4302620811110097E-3</v>
      </c>
      <c r="AB146" s="18"/>
    </row>
    <row r="147" spans="1:28" s="6" customFormat="1" ht="24" x14ac:dyDescent="0.55000000000000004">
      <c r="A147" s="6" t="s">
        <v>279</v>
      </c>
      <c r="C147" s="7">
        <v>0</v>
      </c>
      <c r="D147" s="7"/>
      <c r="E147" s="7">
        <v>0</v>
      </c>
      <c r="F147" s="7"/>
      <c r="G147" s="7">
        <v>0</v>
      </c>
      <c r="H147" s="7"/>
      <c r="I147" s="7">
        <v>67200000</v>
      </c>
      <c r="J147" s="7"/>
      <c r="K147" s="7">
        <v>407579207043</v>
      </c>
      <c r="L147" s="7"/>
      <c r="M147" s="7">
        <v>0</v>
      </c>
      <c r="N147" s="7"/>
      <c r="O147" s="7">
        <v>0</v>
      </c>
      <c r="P147" s="7"/>
      <c r="Q147" s="7">
        <f t="shared" si="4"/>
        <v>67200000</v>
      </c>
      <c r="R147" s="7"/>
      <c r="S147" s="7">
        <v>5860</v>
      </c>
      <c r="T147" s="7"/>
      <c r="U147" s="7">
        <v>407579207043</v>
      </c>
      <c r="V147" s="7"/>
      <c r="W147" s="7">
        <v>390747987840</v>
      </c>
      <c r="Y147" s="8">
        <f t="shared" si="5"/>
        <v>3.621855906652479E-3</v>
      </c>
      <c r="AB147" s="18"/>
    </row>
    <row r="148" spans="1:28" s="6" customFormat="1" ht="24" x14ac:dyDescent="0.55000000000000004">
      <c r="A148" s="6" t="s">
        <v>280</v>
      </c>
      <c r="C148" s="7">
        <v>0</v>
      </c>
      <c r="D148" s="7"/>
      <c r="E148" s="7">
        <v>0</v>
      </c>
      <c r="F148" s="7"/>
      <c r="G148" s="7">
        <v>0</v>
      </c>
      <c r="H148" s="7"/>
      <c r="I148" s="7">
        <v>7206352</v>
      </c>
      <c r="J148" s="7"/>
      <c r="K148" s="7">
        <v>62265288055</v>
      </c>
      <c r="L148" s="7"/>
      <c r="M148" s="7">
        <v>0</v>
      </c>
      <c r="N148" s="7"/>
      <c r="O148" s="7">
        <v>0</v>
      </c>
      <c r="P148" s="7"/>
      <c r="Q148" s="7">
        <f t="shared" si="4"/>
        <v>7206352</v>
      </c>
      <c r="R148" s="7"/>
      <c r="S148" s="7">
        <v>10140</v>
      </c>
      <c r="T148" s="7"/>
      <c r="U148" s="7">
        <v>62265288055</v>
      </c>
      <c r="V148" s="7"/>
      <c r="W148" s="7">
        <v>72507559556</v>
      </c>
      <c r="Y148" s="8">
        <f t="shared" si="5"/>
        <v>6.7207494607083424E-4</v>
      </c>
      <c r="AB148" s="18"/>
    </row>
    <row r="149" spans="1:28" s="6" customFormat="1" ht="24" x14ac:dyDescent="0.55000000000000004">
      <c r="A149" s="6" t="s">
        <v>281</v>
      </c>
      <c r="C149" s="7">
        <v>0</v>
      </c>
      <c r="D149" s="7"/>
      <c r="E149" s="7">
        <v>0</v>
      </c>
      <c r="F149" s="7"/>
      <c r="G149" s="7">
        <v>0</v>
      </c>
      <c r="H149" s="7"/>
      <c r="I149" s="7">
        <v>30000000</v>
      </c>
      <c r="J149" s="7"/>
      <c r="K149" s="7">
        <v>344715882324</v>
      </c>
      <c r="L149" s="7"/>
      <c r="M149" s="7">
        <v>-1800000</v>
      </c>
      <c r="N149" s="7"/>
      <c r="O149" s="7">
        <v>23186443444</v>
      </c>
      <c r="P149" s="7"/>
      <c r="Q149" s="7">
        <f t="shared" si="4"/>
        <v>28200000</v>
      </c>
      <c r="R149" s="7"/>
      <c r="S149" s="7">
        <v>13550</v>
      </c>
      <c r="T149" s="7"/>
      <c r="U149" s="7">
        <v>324032929384</v>
      </c>
      <c r="V149" s="7"/>
      <c r="W149" s="7">
        <v>379156289700</v>
      </c>
      <c r="Y149" s="8">
        <f t="shared" si="5"/>
        <v>3.5144120766571665E-3</v>
      </c>
      <c r="AB149" s="18"/>
    </row>
    <row r="150" spans="1:28" s="6" customFormat="1" ht="24" x14ac:dyDescent="0.55000000000000004">
      <c r="A150" s="6" t="s">
        <v>282</v>
      </c>
      <c r="C150" s="7">
        <v>0</v>
      </c>
      <c r="D150" s="7"/>
      <c r="E150" s="7">
        <v>0</v>
      </c>
      <c r="F150" s="7"/>
      <c r="G150" s="7">
        <v>0</v>
      </c>
      <c r="H150" s="7"/>
      <c r="I150" s="7">
        <v>46747358</v>
      </c>
      <c r="J150" s="7"/>
      <c r="K150" s="7">
        <v>160961809550</v>
      </c>
      <c r="L150" s="7"/>
      <c r="M150" s="7">
        <v>0</v>
      </c>
      <c r="N150" s="7"/>
      <c r="O150" s="7">
        <v>0</v>
      </c>
      <c r="P150" s="7"/>
      <c r="Q150" s="7">
        <f t="shared" si="4"/>
        <v>46747358</v>
      </c>
      <c r="R150" s="7"/>
      <c r="S150" s="7">
        <v>3867</v>
      </c>
      <c r="T150" s="7"/>
      <c r="U150" s="7">
        <v>160961809550</v>
      </c>
      <c r="V150" s="7"/>
      <c r="W150" s="7">
        <v>179374665568</v>
      </c>
      <c r="Y150" s="8">
        <f t="shared" si="5"/>
        <v>1.6626296544290705E-3</v>
      </c>
      <c r="AB150" s="18"/>
    </row>
    <row r="151" spans="1:28" s="6" customFormat="1" ht="24.75" thickBot="1" x14ac:dyDescent="0.6">
      <c r="A151" s="6" t="s">
        <v>283</v>
      </c>
      <c r="C151" s="7">
        <v>0</v>
      </c>
      <c r="D151" s="7"/>
      <c r="E151" s="7">
        <v>0</v>
      </c>
      <c r="F151" s="7"/>
      <c r="G151" s="7">
        <v>0</v>
      </c>
      <c r="H151" s="7"/>
      <c r="I151" s="7">
        <v>301391</v>
      </c>
      <c r="J151" s="7"/>
      <c r="K151" s="7">
        <v>999998460103</v>
      </c>
      <c r="L151" s="7"/>
      <c r="M151" s="7">
        <v>0</v>
      </c>
      <c r="N151" s="7"/>
      <c r="O151" s="7">
        <v>0</v>
      </c>
      <c r="P151" s="7"/>
      <c r="Q151" s="7">
        <f t="shared" si="4"/>
        <v>301391</v>
      </c>
      <c r="R151" s="7"/>
      <c r="S151" s="7">
        <v>3854467</v>
      </c>
      <c r="T151" s="7"/>
      <c r="U151" s="7">
        <v>999998460103</v>
      </c>
      <c r="V151" s="7"/>
      <c r="W151" s="7">
        <v>1158913579604</v>
      </c>
      <c r="Y151" s="8">
        <f t="shared" si="5"/>
        <v>1.0742007954516292E-2</v>
      </c>
      <c r="AB151" s="18"/>
    </row>
    <row r="152" spans="1:28" ht="24.75" thickBot="1" x14ac:dyDescent="0.6">
      <c r="A152" s="3" t="s">
        <v>157</v>
      </c>
      <c r="C152" s="1" t="s">
        <v>157</v>
      </c>
      <c r="E152" s="9">
        <f>SUM(E9:E151)</f>
        <v>41346367608291</v>
      </c>
      <c r="G152" s="9">
        <f>SUM(G9:G151)</f>
        <v>81173745511048</v>
      </c>
      <c r="I152" s="1" t="s">
        <v>157</v>
      </c>
      <c r="K152" s="9">
        <f>SUM(K9:K151)</f>
        <v>7777829269213</v>
      </c>
      <c r="M152" s="1" t="s">
        <v>157</v>
      </c>
      <c r="O152" s="9">
        <f>SUM(O9:O151)</f>
        <v>7066449893424</v>
      </c>
      <c r="Q152" s="1" t="s">
        <v>157</v>
      </c>
      <c r="S152" s="1" t="s">
        <v>157</v>
      </c>
      <c r="U152" s="9">
        <f>SUM(U9:U151)</f>
        <v>45294340431183</v>
      </c>
      <c r="W152" s="9">
        <f>SUM(W9:W151)</f>
        <v>93830104465816</v>
      </c>
      <c r="Y152" s="11">
        <f>SUM(Y9:Y151)</f>
        <v>0.86971431371897212</v>
      </c>
      <c r="AB152" s="18"/>
    </row>
    <row r="153" spans="1:28" ht="19.5" thickTop="1" x14ac:dyDescent="0.45"/>
    <row r="155" spans="1:28" x14ac:dyDescent="0.45">
      <c r="W155" s="4"/>
    </row>
    <row r="156" spans="1:28" x14ac:dyDescent="0.45">
      <c r="W156" s="4"/>
    </row>
    <row r="158" spans="1:28" x14ac:dyDescent="0.45">
      <c r="W158" s="4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155"/>
  <sheetViews>
    <sheetView rightToLeft="1" tabSelected="1" topLeftCell="A106" workbookViewId="0">
      <selection activeCell="M13" sqref="M13"/>
    </sheetView>
  </sheetViews>
  <sheetFormatPr defaultRowHeight="18.75" x14ac:dyDescent="0.45"/>
  <cols>
    <col min="1" max="1" width="40.1406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20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25" ht="26.25" x14ac:dyDescent="0.4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</row>
    <row r="3" spans="1:25" ht="26.25" x14ac:dyDescent="0.45">
      <c r="A3" s="26" t="s">
        <v>170</v>
      </c>
      <c r="B3" s="26" t="s">
        <v>170</v>
      </c>
      <c r="C3" s="26" t="s">
        <v>170</v>
      </c>
      <c r="D3" s="26" t="s">
        <v>170</v>
      </c>
      <c r="E3" s="26" t="s">
        <v>170</v>
      </c>
      <c r="F3" s="26" t="s">
        <v>170</v>
      </c>
      <c r="G3" s="26" t="s">
        <v>170</v>
      </c>
      <c r="H3" s="26" t="s">
        <v>170</v>
      </c>
      <c r="I3" s="26" t="s">
        <v>170</v>
      </c>
      <c r="J3" s="26" t="s">
        <v>170</v>
      </c>
      <c r="K3" s="26" t="s">
        <v>170</v>
      </c>
      <c r="L3" s="26" t="s">
        <v>170</v>
      </c>
      <c r="M3" s="26" t="s">
        <v>170</v>
      </c>
      <c r="N3" s="26" t="s">
        <v>170</v>
      </c>
      <c r="O3" s="26" t="s">
        <v>170</v>
      </c>
      <c r="P3" s="26" t="s">
        <v>170</v>
      </c>
      <c r="Q3" s="26" t="s">
        <v>170</v>
      </c>
    </row>
    <row r="4" spans="1:25" ht="26.25" x14ac:dyDescent="0.45">
      <c r="A4" s="26" t="s">
        <v>274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  <c r="N4" s="26" t="s">
        <v>2</v>
      </c>
      <c r="O4" s="26" t="s">
        <v>2</v>
      </c>
      <c r="P4" s="26" t="s">
        <v>2</v>
      </c>
      <c r="Q4" s="26" t="s">
        <v>2</v>
      </c>
    </row>
    <row r="6" spans="1:25" ht="26.25" x14ac:dyDescent="0.45">
      <c r="A6" s="25" t="s">
        <v>3</v>
      </c>
      <c r="C6" s="25" t="s">
        <v>172</v>
      </c>
      <c r="D6" s="25" t="s">
        <v>172</v>
      </c>
      <c r="E6" s="25" t="s">
        <v>172</v>
      </c>
      <c r="F6" s="25" t="s">
        <v>172</v>
      </c>
      <c r="G6" s="25" t="s">
        <v>172</v>
      </c>
      <c r="H6" s="25" t="s">
        <v>172</v>
      </c>
      <c r="I6" s="25" t="s">
        <v>172</v>
      </c>
      <c r="K6" s="25" t="s">
        <v>173</v>
      </c>
      <c r="L6" s="25" t="s">
        <v>173</v>
      </c>
      <c r="M6" s="25" t="s">
        <v>173</v>
      </c>
      <c r="N6" s="25" t="s">
        <v>173</v>
      </c>
      <c r="O6" s="25" t="s">
        <v>173</v>
      </c>
      <c r="P6" s="25" t="s">
        <v>173</v>
      </c>
      <c r="Q6" s="25" t="s">
        <v>173</v>
      </c>
    </row>
    <row r="7" spans="1:25" ht="26.25" x14ac:dyDescent="0.45">
      <c r="A7" s="25" t="s">
        <v>3</v>
      </c>
      <c r="C7" s="25" t="s">
        <v>7</v>
      </c>
      <c r="E7" s="25" t="s">
        <v>245</v>
      </c>
      <c r="G7" s="25" t="s">
        <v>246</v>
      </c>
      <c r="I7" s="25" t="s">
        <v>247</v>
      </c>
      <c r="K7" s="25" t="s">
        <v>7</v>
      </c>
      <c r="M7" s="25" t="s">
        <v>245</v>
      </c>
      <c r="O7" s="25" t="s">
        <v>246</v>
      </c>
      <c r="Q7" s="25" t="s">
        <v>247</v>
      </c>
    </row>
    <row r="8" spans="1:25" s="6" customFormat="1" ht="24" x14ac:dyDescent="0.55000000000000004">
      <c r="A8" s="6" t="s">
        <v>101</v>
      </c>
      <c r="C8" s="7">
        <v>43200000</v>
      </c>
      <c r="D8" s="7"/>
      <c r="E8" s="7">
        <v>783162989280</v>
      </c>
      <c r="F8" s="7"/>
      <c r="G8" s="7">
        <v>670853901600</v>
      </c>
      <c r="H8" s="7"/>
      <c r="I8" s="7">
        <f>E8-G8</f>
        <v>112309087680</v>
      </c>
      <c r="J8" s="7"/>
      <c r="K8" s="7">
        <v>43200000</v>
      </c>
      <c r="L8" s="7"/>
      <c r="M8" s="7">
        <v>783162989280</v>
      </c>
      <c r="N8" s="7"/>
      <c r="O8" s="7">
        <v>709417699234</v>
      </c>
      <c r="P8" s="7"/>
      <c r="Q8" s="7">
        <f>M8-O8</f>
        <v>73745290046</v>
      </c>
      <c r="R8" s="7"/>
      <c r="S8" s="7"/>
      <c r="T8" s="7"/>
      <c r="U8" s="7"/>
      <c r="V8" s="7"/>
      <c r="W8" s="7"/>
      <c r="Y8" s="8"/>
    </row>
    <row r="9" spans="1:25" s="6" customFormat="1" ht="24" x14ac:dyDescent="0.55000000000000004">
      <c r="A9" s="6" t="s">
        <v>87</v>
      </c>
      <c r="C9" s="7">
        <v>286402983</v>
      </c>
      <c r="D9" s="7"/>
      <c r="E9" s="7">
        <v>1628403473904</v>
      </c>
      <c r="F9" s="7"/>
      <c r="G9" s="7">
        <v>1245736940413</v>
      </c>
      <c r="H9" s="7"/>
      <c r="I9" s="7">
        <f t="shared" ref="I9:I72" si="0">E9-G9</f>
        <v>382666533491</v>
      </c>
      <c r="J9" s="7"/>
      <c r="K9" s="7">
        <v>286402983</v>
      </c>
      <c r="L9" s="7"/>
      <c r="M9" s="7">
        <v>1628403473904</v>
      </c>
      <c r="N9" s="7"/>
      <c r="O9" s="7">
        <v>1096850580479</v>
      </c>
      <c r="P9" s="7"/>
      <c r="Q9" s="7">
        <f t="shared" ref="Q9:Q72" si="1">M9-O9</f>
        <v>531552893425</v>
      </c>
      <c r="R9" s="7"/>
      <c r="S9" s="7"/>
      <c r="T9" s="7"/>
      <c r="U9" s="7"/>
      <c r="V9" s="7"/>
      <c r="W9" s="7"/>
      <c r="Y9" s="8"/>
    </row>
    <row r="10" spans="1:25" s="6" customFormat="1" ht="24" x14ac:dyDescent="0.55000000000000004">
      <c r="A10" s="6" t="s">
        <v>128</v>
      </c>
      <c r="C10" s="7">
        <v>297576968</v>
      </c>
      <c r="D10" s="7"/>
      <c r="E10" s="7">
        <v>1313095476172</v>
      </c>
      <c r="F10" s="7"/>
      <c r="G10" s="7">
        <v>1241933791945</v>
      </c>
      <c r="H10" s="7"/>
      <c r="I10" s="7">
        <f t="shared" si="0"/>
        <v>71161684227</v>
      </c>
      <c r="J10" s="7"/>
      <c r="K10" s="7">
        <v>297576968</v>
      </c>
      <c r="L10" s="7"/>
      <c r="M10" s="7">
        <v>1313095476172</v>
      </c>
      <c r="N10" s="7"/>
      <c r="O10" s="7">
        <v>1152583514808</v>
      </c>
      <c r="P10" s="7"/>
      <c r="Q10" s="7">
        <f t="shared" si="1"/>
        <v>160511961364</v>
      </c>
      <c r="R10" s="7"/>
      <c r="S10" s="7"/>
      <c r="T10" s="7"/>
      <c r="U10" s="7"/>
      <c r="V10" s="7"/>
      <c r="W10" s="7"/>
      <c r="Y10" s="8"/>
    </row>
    <row r="11" spans="1:25" s="6" customFormat="1" ht="24" x14ac:dyDescent="0.55000000000000004">
      <c r="A11" s="6" t="s">
        <v>69</v>
      </c>
      <c r="C11" s="7">
        <v>93340416</v>
      </c>
      <c r="D11" s="7"/>
      <c r="E11" s="7">
        <v>240716507024</v>
      </c>
      <c r="F11" s="7"/>
      <c r="G11" s="7">
        <v>251048069540</v>
      </c>
      <c r="H11" s="7"/>
      <c r="I11" s="7">
        <f t="shared" si="0"/>
        <v>-10331562516</v>
      </c>
      <c r="J11" s="7"/>
      <c r="K11" s="7">
        <v>93340416</v>
      </c>
      <c r="L11" s="7"/>
      <c r="M11" s="7">
        <v>240716507024</v>
      </c>
      <c r="N11" s="7"/>
      <c r="O11" s="7">
        <v>369208409067</v>
      </c>
      <c r="P11" s="7"/>
      <c r="Q11" s="7">
        <f t="shared" si="1"/>
        <v>-128491902043</v>
      </c>
      <c r="R11" s="7"/>
      <c r="S11" s="7"/>
      <c r="T11" s="7"/>
      <c r="U11" s="7"/>
      <c r="V11" s="7"/>
      <c r="W11" s="7"/>
      <c r="Y11" s="8"/>
    </row>
    <row r="12" spans="1:25" s="6" customFormat="1" ht="24" x14ac:dyDescent="0.55000000000000004">
      <c r="A12" s="6" t="s">
        <v>283</v>
      </c>
      <c r="C12" s="7">
        <v>301391</v>
      </c>
      <c r="D12" s="7"/>
      <c r="E12" s="7">
        <v>1158913579604</v>
      </c>
      <c r="F12" s="7"/>
      <c r="G12" s="7">
        <v>999998460103</v>
      </c>
      <c r="H12" s="7"/>
      <c r="I12" s="7">
        <f t="shared" si="0"/>
        <v>158915119501</v>
      </c>
      <c r="J12" s="7"/>
      <c r="K12" s="7">
        <v>301391</v>
      </c>
      <c r="L12" s="7"/>
      <c r="M12" s="7">
        <v>1158913579604</v>
      </c>
      <c r="N12" s="7"/>
      <c r="O12" s="7">
        <v>999998460103</v>
      </c>
      <c r="P12" s="7"/>
      <c r="Q12" s="7">
        <f t="shared" si="1"/>
        <v>158915119501</v>
      </c>
      <c r="R12" s="7"/>
      <c r="S12" s="7"/>
      <c r="T12" s="7"/>
      <c r="U12" s="7"/>
      <c r="V12" s="7"/>
      <c r="W12" s="7"/>
      <c r="Y12" s="8"/>
    </row>
    <row r="13" spans="1:25" s="6" customFormat="1" ht="24" x14ac:dyDescent="0.55000000000000004">
      <c r="A13" s="6" t="s">
        <v>147</v>
      </c>
      <c r="C13" s="7">
        <v>10000000</v>
      </c>
      <c r="D13" s="7"/>
      <c r="E13" s="7">
        <v>87022079000</v>
      </c>
      <c r="F13" s="7"/>
      <c r="G13" s="7">
        <v>101112637233</v>
      </c>
      <c r="H13" s="7"/>
      <c r="I13" s="7">
        <f t="shared" si="0"/>
        <v>-14090558233</v>
      </c>
      <c r="J13" s="7"/>
      <c r="K13" s="7">
        <v>10000000</v>
      </c>
      <c r="L13" s="7"/>
      <c r="M13" s="7">
        <v>87022079000</v>
      </c>
      <c r="N13" s="7"/>
      <c r="O13" s="7">
        <v>55378790561</v>
      </c>
      <c r="P13" s="7"/>
      <c r="Q13" s="7">
        <f t="shared" si="1"/>
        <v>31643288439</v>
      </c>
      <c r="R13" s="7"/>
      <c r="S13" s="7"/>
      <c r="T13" s="7"/>
      <c r="U13" s="7"/>
      <c r="V13" s="7"/>
      <c r="W13" s="7"/>
      <c r="Y13" s="8"/>
    </row>
    <row r="14" spans="1:25" s="6" customFormat="1" ht="24" x14ac:dyDescent="0.55000000000000004">
      <c r="A14" s="6" t="s">
        <v>15</v>
      </c>
      <c r="C14" s="7">
        <v>8658201</v>
      </c>
      <c r="D14" s="7"/>
      <c r="E14" s="7">
        <v>40275888322</v>
      </c>
      <c r="F14" s="7"/>
      <c r="G14" s="7">
        <v>43720988837</v>
      </c>
      <c r="H14" s="7"/>
      <c r="I14" s="7">
        <f t="shared" si="0"/>
        <v>-3445100515</v>
      </c>
      <c r="J14" s="7"/>
      <c r="K14" s="7">
        <v>8658201</v>
      </c>
      <c r="L14" s="7"/>
      <c r="M14" s="7">
        <v>40275888322</v>
      </c>
      <c r="N14" s="7"/>
      <c r="O14" s="7">
        <v>47078565331</v>
      </c>
      <c r="P14" s="7"/>
      <c r="Q14" s="7">
        <f t="shared" si="1"/>
        <v>-6802677009</v>
      </c>
      <c r="R14" s="7"/>
      <c r="S14" s="7"/>
      <c r="T14" s="7"/>
      <c r="U14" s="7"/>
      <c r="V14" s="7"/>
      <c r="W14" s="7"/>
      <c r="Y14" s="8"/>
    </row>
    <row r="15" spans="1:25" s="6" customFormat="1" ht="24" x14ac:dyDescent="0.55000000000000004">
      <c r="A15" s="6" t="s">
        <v>71</v>
      </c>
      <c r="C15" s="7">
        <v>27889566</v>
      </c>
      <c r="D15" s="7"/>
      <c r="E15" s="7">
        <v>742216134342</v>
      </c>
      <c r="F15" s="7"/>
      <c r="G15" s="7">
        <v>715038850478</v>
      </c>
      <c r="H15" s="7"/>
      <c r="I15" s="7">
        <f t="shared" si="0"/>
        <v>27177283864</v>
      </c>
      <c r="J15" s="7"/>
      <c r="K15" s="7">
        <v>27889566</v>
      </c>
      <c r="L15" s="7"/>
      <c r="M15" s="7">
        <v>742216134342</v>
      </c>
      <c r="N15" s="7"/>
      <c r="O15" s="7">
        <v>325864003116</v>
      </c>
      <c r="P15" s="7"/>
      <c r="Q15" s="7">
        <f t="shared" si="1"/>
        <v>416352131226</v>
      </c>
      <c r="R15" s="7"/>
      <c r="S15" s="7"/>
      <c r="T15" s="7"/>
      <c r="U15" s="7"/>
      <c r="V15" s="7"/>
      <c r="W15" s="7"/>
      <c r="Y15" s="8"/>
    </row>
    <row r="16" spans="1:25" s="6" customFormat="1" ht="24" x14ac:dyDescent="0.55000000000000004">
      <c r="A16" s="6" t="s">
        <v>134</v>
      </c>
      <c r="C16" s="7">
        <v>697815651</v>
      </c>
      <c r="D16" s="7"/>
      <c r="E16" s="7">
        <v>355904669513</v>
      </c>
      <c r="F16" s="7"/>
      <c r="G16" s="7">
        <v>412683235466</v>
      </c>
      <c r="H16" s="7"/>
      <c r="I16" s="7">
        <f t="shared" si="0"/>
        <v>-56778565953</v>
      </c>
      <c r="J16" s="7"/>
      <c r="K16" s="7">
        <v>697815651</v>
      </c>
      <c r="L16" s="7"/>
      <c r="M16" s="7">
        <v>355904669513</v>
      </c>
      <c r="N16" s="7"/>
      <c r="O16" s="7">
        <v>357423769740</v>
      </c>
      <c r="P16" s="7"/>
      <c r="Q16" s="7">
        <f t="shared" si="1"/>
        <v>-1519100227</v>
      </c>
      <c r="R16" s="7"/>
      <c r="S16" s="7"/>
      <c r="T16" s="7"/>
      <c r="U16" s="7"/>
      <c r="V16" s="7"/>
      <c r="W16" s="7"/>
      <c r="Y16" s="8"/>
    </row>
    <row r="17" spans="1:25" s="6" customFormat="1" ht="24" x14ac:dyDescent="0.55000000000000004">
      <c r="A17" s="6" t="s">
        <v>76</v>
      </c>
      <c r="C17" s="7">
        <v>13301975</v>
      </c>
      <c r="D17" s="7"/>
      <c r="E17" s="7">
        <v>130407609244</v>
      </c>
      <c r="F17" s="7"/>
      <c r="G17" s="7">
        <v>111400832188</v>
      </c>
      <c r="H17" s="7"/>
      <c r="I17" s="7">
        <f t="shared" si="0"/>
        <v>19006777056</v>
      </c>
      <c r="J17" s="7"/>
      <c r="K17" s="7">
        <v>13301975</v>
      </c>
      <c r="L17" s="7"/>
      <c r="M17" s="7">
        <v>130407609244</v>
      </c>
      <c r="N17" s="7"/>
      <c r="O17" s="7">
        <v>66703189012</v>
      </c>
      <c r="P17" s="7"/>
      <c r="Q17" s="7">
        <f t="shared" si="1"/>
        <v>63704420232</v>
      </c>
      <c r="R17" s="7"/>
      <c r="S17" s="7"/>
      <c r="T17" s="7"/>
      <c r="U17" s="7"/>
      <c r="V17" s="7"/>
      <c r="W17" s="7"/>
      <c r="Y17" s="8"/>
    </row>
    <row r="18" spans="1:25" s="6" customFormat="1" ht="24" x14ac:dyDescent="0.55000000000000004">
      <c r="A18" s="6" t="s">
        <v>70</v>
      </c>
      <c r="C18" s="7">
        <v>29071747</v>
      </c>
      <c r="D18" s="7"/>
      <c r="E18" s="7">
        <v>67819349652</v>
      </c>
      <c r="F18" s="7"/>
      <c r="G18" s="7">
        <v>73309100151</v>
      </c>
      <c r="H18" s="7"/>
      <c r="I18" s="7">
        <f t="shared" si="0"/>
        <v>-5489750499</v>
      </c>
      <c r="J18" s="7"/>
      <c r="K18" s="7">
        <v>29071747</v>
      </c>
      <c r="L18" s="7"/>
      <c r="M18" s="7">
        <v>67819349652</v>
      </c>
      <c r="N18" s="7"/>
      <c r="O18" s="7">
        <v>64628496249</v>
      </c>
      <c r="P18" s="7"/>
      <c r="Q18" s="7">
        <f t="shared" si="1"/>
        <v>3190853403</v>
      </c>
      <c r="R18" s="7"/>
      <c r="S18" s="7"/>
      <c r="T18" s="7"/>
      <c r="U18" s="7"/>
      <c r="V18" s="7"/>
      <c r="W18" s="7"/>
      <c r="Y18" s="8"/>
    </row>
    <row r="19" spans="1:25" s="6" customFormat="1" ht="24" x14ac:dyDescent="0.55000000000000004">
      <c r="A19" s="6" t="s">
        <v>89</v>
      </c>
      <c r="C19" s="7">
        <v>49821841</v>
      </c>
      <c r="D19" s="7"/>
      <c r="E19" s="7">
        <v>1196862946873</v>
      </c>
      <c r="F19" s="7"/>
      <c r="G19" s="7">
        <v>1056047625217</v>
      </c>
      <c r="H19" s="7"/>
      <c r="I19" s="7">
        <f t="shared" si="0"/>
        <v>140815321656</v>
      </c>
      <c r="J19" s="7"/>
      <c r="K19" s="7">
        <v>49821841</v>
      </c>
      <c r="L19" s="7"/>
      <c r="M19" s="7">
        <v>1196862946873</v>
      </c>
      <c r="N19" s="7"/>
      <c r="O19" s="7">
        <v>1175700868154</v>
      </c>
      <c r="P19" s="7"/>
      <c r="Q19" s="7">
        <f t="shared" si="1"/>
        <v>21162078719</v>
      </c>
      <c r="R19" s="7"/>
      <c r="S19" s="7"/>
      <c r="T19" s="7"/>
      <c r="U19" s="7"/>
      <c r="V19" s="7"/>
      <c r="W19" s="7"/>
      <c r="Y19" s="8"/>
    </row>
    <row r="20" spans="1:25" s="6" customFormat="1" ht="24" x14ac:dyDescent="0.55000000000000004">
      <c r="A20" s="6" t="s">
        <v>33</v>
      </c>
      <c r="C20" s="7">
        <v>23988778</v>
      </c>
      <c r="D20" s="7"/>
      <c r="E20" s="7">
        <v>808837654471</v>
      </c>
      <c r="F20" s="7"/>
      <c r="G20" s="7">
        <v>677862670004</v>
      </c>
      <c r="H20" s="7"/>
      <c r="I20" s="7">
        <f t="shared" si="0"/>
        <v>130974984467</v>
      </c>
      <c r="J20" s="7"/>
      <c r="K20" s="7">
        <v>23988778</v>
      </c>
      <c r="L20" s="7"/>
      <c r="M20" s="7">
        <v>808837654471</v>
      </c>
      <c r="N20" s="7"/>
      <c r="O20" s="7">
        <v>476748587728</v>
      </c>
      <c r="P20" s="7"/>
      <c r="Q20" s="7">
        <f t="shared" si="1"/>
        <v>332089066743</v>
      </c>
      <c r="R20" s="7"/>
      <c r="S20" s="7"/>
      <c r="T20" s="7"/>
      <c r="U20" s="7"/>
      <c r="V20" s="7"/>
      <c r="W20" s="7"/>
      <c r="Y20" s="8"/>
    </row>
    <row r="21" spans="1:25" s="6" customFormat="1" ht="24" x14ac:dyDescent="0.55000000000000004">
      <c r="A21" s="6" t="s">
        <v>127</v>
      </c>
      <c r="C21" s="7">
        <v>66619641</v>
      </c>
      <c r="D21" s="7"/>
      <c r="E21" s="7">
        <v>194149419241</v>
      </c>
      <c r="F21" s="7"/>
      <c r="G21" s="7">
        <v>209155179597</v>
      </c>
      <c r="H21" s="7"/>
      <c r="I21" s="7">
        <f t="shared" si="0"/>
        <v>-15005760356</v>
      </c>
      <c r="J21" s="7"/>
      <c r="K21" s="7">
        <v>66619641</v>
      </c>
      <c r="L21" s="7"/>
      <c r="M21" s="7">
        <v>194149419241</v>
      </c>
      <c r="N21" s="7"/>
      <c r="O21" s="7">
        <v>178904951671</v>
      </c>
      <c r="P21" s="7"/>
      <c r="Q21" s="7">
        <f t="shared" si="1"/>
        <v>15244467570</v>
      </c>
      <c r="R21" s="7"/>
      <c r="S21" s="7"/>
      <c r="T21" s="7"/>
      <c r="U21" s="7"/>
      <c r="V21" s="7"/>
      <c r="W21" s="7"/>
      <c r="Y21" s="8"/>
    </row>
    <row r="22" spans="1:25" s="6" customFormat="1" ht="24" x14ac:dyDescent="0.55000000000000004">
      <c r="A22" s="6" t="s">
        <v>152</v>
      </c>
      <c r="C22" s="7">
        <v>27542678</v>
      </c>
      <c r="D22" s="7"/>
      <c r="E22" s="7">
        <v>163705340863</v>
      </c>
      <c r="F22" s="7"/>
      <c r="G22" s="7">
        <v>151006431316</v>
      </c>
      <c r="H22" s="7"/>
      <c r="I22" s="7">
        <f t="shared" si="0"/>
        <v>12698909547</v>
      </c>
      <c r="J22" s="7"/>
      <c r="K22" s="7">
        <v>27542678</v>
      </c>
      <c r="L22" s="7"/>
      <c r="M22" s="7">
        <v>163705340863</v>
      </c>
      <c r="N22" s="7"/>
      <c r="O22" s="7">
        <v>142578696049</v>
      </c>
      <c r="P22" s="7"/>
      <c r="Q22" s="7">
        <f t="shared" si="1"/>
        <v>21126644814</v>
      </c>
      <c r="R22" s="7"/>
      <c r="S22" s="7"/>
      <c r="T22" s="7"/>
      <c r="U22" s="7"/>
      <c r="V22" s="7"/>
      <c r="W22" s="7"/>
      <c r="Y22" s="8"/>
    </row>
    <row r="23" spans="1:25" s="6" customFormat="1" ht="24" x14ac:dyDescent="0.55000000000000004">
      <c r="A23" s="6" t="s">
        <v>133</v>
      </c>
      <c r="C23" s="7">
        <v>139128977</v>
      </c>
      <c r="D23" s="7"/>
      <c r="E23" s="7">
        <v>2589883847746</v>
      </c>
      <c r="F23" s="7"/>
      <c r="G23" s="7">
        <v>2112580476623</v>
      </c>
      <c r="H23" s="7"/>
      <c r="I23" s="7">
        <f t="shared" si="0"/>
        <v>477303371123</v>
      </c>
      <c r="J23" s="7"/>
      <c r="K23" s="7">
        <v>139128977</v>
      </c>
      <c r="L23" s="7"/>
      <c r="M23" s="7">
        <v>2589883847746</v>
      </c>
      <c r="N23" s="7"/>
      <c r="O23" s="7">
        <v>1352513312434</v>
      </c>
      <c r="P23" s="7"/>
      <c r="Q23" s="7">
        <f t="shared" si="1"/>
        <v>1237370535312</v>
      </c>
      <c r="R23" s="7"/>
      <c r="S23" s="7"/>
      <c r="T23" s="7"/>
      <c r="U23" s="7"/>
      <c r="V23" s="7"/>
      <c r="W23" s="7"/>
      <c r="Y23" s="8"/>
    </row>
    <row r="24" spans="1:25" s="6" customFormat="1" ht="24" x14ac:dyDescent="0.55000000000000004">
      <c r="A24" s="6" t="s">
        <v>122</v>
      </c>
      <c r="C24" s="7">
        <v>330150836</v>
      </c>
      <c r="D24" s="7"/>
      <c r="E24" s="7">
        <v>1001797038775</v>
      </c>
      <c r="F24" s="7"/>
      <c r="G24" s="7">
        <v>914668912735</v>
      </c>
      <c r="H24" s="7"/>
      <c r="I24" s="7">
        <f t="shared" si="0"/>
        <v>87128126040</v>
      </c>
      <c r="J24" s="7"/>
      <c r="K24" s="7">
        <v>330150836</v>
      </c>
      <c r="L24" s="7"/>
      <c r="M24" s="7">
        <v>1001797038775</v>
      </c>
      <c r="N24" s="7"/>
      <c r="O24" s="7">
        <v>811442800035</v>
      </c>
      <c r="P24" s="7"/>
      <c r="Q24" s="7">
        <f t="shared" si="1"/>
        <v>190354238740</v>
      </c>
      <c r="R24" s="7"/>
      <c r="S24" s="7"/>
      <c r="T24" s="7"/>
      <c r="U24" s="7"/>
      <c r="V24" s="7"/>
      <c r="W24" s="7"/>
      <c r="Y24" s="8"/>
    </row>
    <row r="25" spans="1:25" s="6" customFormat="1" ht="24" x14ac:dyDescent="0.55000000000000004">
      <c r="A25" s="6" t="s">
        <v>100</v>
      </c>
      <c r="C25" s="7">
        <v>110000000</v>
      </c>
      <c r="D25" s="7"/>
      <c r="E25" s="7">
        <v>296123136100</v>
      </c>
      <c r="F25" s="7"/>
      <c r="G25" s="7">
        <v>239365292100</v>
      </c>
      <c r="H25" s="7"/>
      <c r="I25" s="7">
        <f t="shared" si="0"/>
        <v>56757844000</v>
      </c>
      <c r="J25" s="7"/>
      <c r="K25" s="7">
        <v>110000000</v>
      </c>
      <c r="L25" s="7"/>
      <c r="M25" s="7">
        <v>296123136100</v>
      </c>
      <c r="N25" s="7"/>
      <c r="O25" s="7">
        <v>190589206496</v>
      </c>
      <c r="P25" s="7"/>
      <c r="Q25" s="7">
        <f t="shared" si="1"/>
        <v>105533929604</v>
      </c>
      <c r="R25" s="7"/>
      <c r="S25" s="7"/>
      <c r="T25" s="7"/>
      <c r="U25" s="7"/>
      <c r="V25" s="7"/>
      <c r="W25" s="7"/>
      <c r="Y25" s="8"/>
    </row>
    <row r="26" spans="1:25" s="6" customFormat="1" ht="24" x14ac:dyDescent="0.55000000000000004">
      <c r="A26" s="6" t="s">
        <v>108</v>
      </c>
      <c r="C26" s="7">
        <v>20879939</v>
      </c>
      <c r="D26" s="7"/>
      <c r="E26" s="7">
        <v>58923519431</v>
      </c>
      <c r="F26" s="7"/>
      <c r="G26" s="7">
        <v>61616929250</v>
      </c>
      <c r="H26" s="7"/>
      <c r="I26" s="7">
        <f t="shared" si="0"/>
        <v>-2693409819</v>
      </c>
      <c r="J26" s="7"/>
      <c r="K26" s="7">
        <v>20879939</v>
      </c>
      <c r="L26" s="7"/>
      <c r="M26" s="7">
        <v>58923519431</v>
      </c>
      <c r="N26" s="7"/>
      <c r="O26" s="7">
        <v>86655061540</v>
      </c>
      <c r="P26" s="7"/>
      <c r="Q26" s="7">
        <f t="shared" si="1"/>
        <v>-27731542109</v>
      </c>
      <c r="R26" s="7"/>
      <c r="S26" s="7"/>
      <c r="T26" s="7"/>
      <c r="U26" s="7"/>
      <c r="V26" s="7"/>
      <c r="W26" s="7"/>
      <c r="Y26" s="8"/>
    </row>
    <row r="27" spans="1:25" s="6" customFormat="1" ht="24" x14ac:dyDescent="0.55000000000000004">
      <c r="A27" s="6" t="s">
        <v>129</v>
      </c>
      <c r="C27" s="7">
        <v>21861800</v>
      </c>
      <c r="D27" s="7"/>
      <c r="E27" s="7">
        <v>321270490715</v>
      </c>
      <c r="F27" s="7"/>
      <c r="G27" s="7">
        <v>333201535272</v>
      </c>
      <c r="H27" s="7"/>
      <c r="I27" s="7">
        <f t="shared" si="0"/>
        <v>-11931044557</v>
      </c>
      <c r="J27" s="7"/>
      <c r="K27" s="7">
        <v>21861800</v>
      </c>
      <c r="L27" s="7"/>
      <c r="M27" s="7">
        <v>321270490715</v>
      </c>
      <c r="N27" s="7"/>
      <c r="O27" s="7">
        <v>323089749996</v>
      </c>
      <c r="P27" s="7"/>
      <c r="Q27" s="7">
        <f t="shared" si="1"/>
        <v>-1819259281</v>
      </c>
      <c r="R27" s="7"/>
      <c r="S27" s="7"/>
      <c r="T27" s="7"/>
      <c r="U27" s="7"/>
      <c r="V27" s="7"/>
      <c r="W27" s="7"/>
      <c r="Y27" s="8"/>
    </row>
    <row r="28" spans="1:25" s="6" customFormat="1" ht="24" x14ac:dyDescent="0.55000000000000004">
      <c r="A28" s="6" t="s">
        <v>34</v>
      </c>
      <c r="C28" s="7">
        <v>527566</v>
      </c>
      <c r="D28" s="7"/>
      <c r="E28" s="7">
        <v>78926272917</v>
      </c>
      <c r="F28" s="7"/>
      <c r="G28" s="7">
        <v>53077891174</v>
      </c>
      <c r="H28" s="7"/>
      <c r="I28" s="7">
        <f t="shared" si="0"/>
        <v>25848381743</v>
      </c>
      <c r="J28" s="7"/>
      <c r="K28" s="7">
        <v>527566</v>
      </c>
      <c r="L28" s="7"/>
      <c r="M28" s="7">
        <v>78926272917</v>
      </c>
      <c r="N28" s="7"/>
      <c r="O28" s="7">
        <v>46967680604</v>
      </c>
      <c r="P28" s="7"/>
      <c r="Q28" s="7">
        <f t="shared" si="1"/>
        <v>31958592313</v>
      </c>
      <c r="R28" s="7"/>
      <c r="S28" s="7"/>
      <c r="T28" s="7"/>
      <c r="U28" s="7"/>
      <c r="V28" s="7"/>
      <c r="W28" s="7"/>
      <c r="Y28" s="8"/>
    </row>
    <row r="29" spans="1:25" s="6" customFormat="1" ht="24" x14ac:dyDescent="0.55000000000000004">
      <c r="A29" s="6" t="s">
        <v>109</v>
      </c>
      <c r="C29" s="7">
        <v>3019826</v>
      </c>
      <c r="D29" s="7"/>
      <c r="E29" s="7">
        <v>30354370207</v>
      </c>
      <c r="F29" s="7"/>
      <c r="G29" s="7">
        <v>29635214348</v>
      </c>
      <c r="H29" s="7"/>
      <c r="I29" s="7">
        <f t="shared" si="0"/>
        <v>719155859</v>
      </c>
      <c r="J29" s="7"/>
      <c r="K29" s="7">
        <v>3019826</v>
      </c>
      <c r="L29" s="7"/>
      <c r="M29" s="7">
        <v>30354370207</v>
      </c>
      <c r="N29" s="7"/>
      <c r="O29" s="7">
        <v>22573651757</v>
      </c>
      <c r="P29" s="7"/>
      <c r="Q29" s="7">
        <f t="shared" si="1"/>
        <v>7780718450</v>
      </c>
      <c r="R29" s="7"/>
      <c r="S29" s="7"/>
      <c r="T29" s="7"/>
      <c r="U29" s="7"/>
      <c r="V29" s="7"/>
      <c r="W29" s="7"/>
      <c r="Y29" s="8"/>
    </row>
    <row r="30" spans="1:25" s="6" customFormat="1" ht="24" x14ac:dyDescent="0.55000000000000004">
      <c r="A30" s="6" t="s">
        <v>85</v>
      </c>
      <c r="C30" s="7">
        <v>144115509</v>
      </c>
      <c r="D30" s="7"/>
      <c r="E30" s="7">
        <v>391395094867</v>
      </c>
      <c r="F30" s="7"/>
      <c r="G30" s="7">
        <v>352069683436</v>
      </c>
      <c r="H30" s="7"/>
      <c r="I30" s="7">
        <f t="shared" si="0"/>
        <v>39325411431</v>
      </c>
      <c r="J30" s="7"/>
      <c r="K30" s="7">
        <v>144115509</v>
      </c>
      <c r="L30" s="7"/>
      <c r="M30" s="7">
        <v>391395094867</v>
      </c>
      <c r="N30" s="7"/>
      <c r="O30" s="7">
        <v>322145394031</v>
      </c>
      <c r="P30" s="7"/>
      <c r="Q30" s="7">
        <f t="shared" si="1"/>
        <v>69249700836</v>
      </c>
      <c r="R30" s="7"/>
      <c r="S30" s="7"/>
      <c r="T30" s="7"/>
      <c r="U30" s="7"/>
      <c r="V30" s="7"/>
      <c r="W30" s="7"/>
      <c r="Y30" s="8"/>
    </row>
    <row r="31" spans="1:25" s="6" customFormat="1" ht="24" x14ac:dyDescent="0.55000000000000004">
      <c r="A31" s="6" t="s">
        <v>153</v>
      </c>
      <c r="C31" s="7">
        <v>99931711</v>
      </c>
      <c r="D31" s="7"/>
      <c r="E31" s="7">
        <v>224496516810</v>
      </c>
      <c r="F31" s="7"/>
      <c r="G31" s="7">
        <v>227416102179</v>
      </c>
      <c r="H31" s="7"/>
      <c r="I31" s="7">
        <f t="shared" si="0"/>
        <v>-2919585369</v>
      </c>
      <c r="J31" s="7"/>
      <c r="K31" s="7">
        <v>99931711</v>
      </c>
      <c r="L31" s="7"/>
      <c r="M31" s="7">
        <v>224496516810</v>
      </c>
      <c r="N31" s="7"/>
      <c r="O31" s="7">
        <v>222278811689</v>
      </c>
      <c r="P31" s="7"/>
      <c r="Q31" s="7">
        <f t="shared" si="1"/>
        <v>2217705121</v>
      </c>
      <c r="R31" s="7"/>
      <c r="S31" s="7"/>
      <c r="T31" s="7"/>
      <c r="U31" s="7"/>
      <c r="V31" s="7"/>
      <c r="W31" s="7"/>
      <c r="Y31" s="8"/>
    </row>
    <row r="32" spans="1:25" s="6" customFormat="1" ht="24" x14ac:dyDescent="0.55000000000000004">
      <c r="A32" s="6" t="s">
        <v>145</v>
      </c>
      <c r="C32" s="7">
        <v>7504244</v>
      </c>
      <c r="D32" s="7"/>
      <c r="E32" s="7">
        <v>59718814274</v>
      </c>
      <c r="F32" s="7"/>
      <c r="G32" s="7">
        <v>53612900595</v>
      </c>
      <c r="H32" s="7"/>
      <c r="I32" s="7">
        <f t="shared" si="0"/>
        <v>6105913679</v>
      </c>
      <c r="J32" s="7"/>
      <c r="K32" s="7">
        <v>7504244</v>
      </c>
      <c r="L32" s="7"/>
      <c r="M32" s="7">
        <v>59718814274</v>
      </c>
      <c r="N32" s="7"/>
      <c r="O32" s="7">
        <v>45566886054</v>
      </c>
      <c r="P32" s="7"/>
      <c r="Q32" s="7">
        <f t="shared" si="1"/>
        <v>14151928220</v>
      </c>
      <c r="R32" s="7"/>
      <c r="S32" s="7"/>
      <c r="T32" s="7"/>
      <c r="U32" s="7"/>
      <c r="V32" s="7"/>
      <c r="W32" s="7"/>
      <c r="Y32" s="8"/>
    </row>
    <row r="33" spans="1:25" s="6" customFormat="1" ht="24" x14ac:dyDescent="0.55000000000000004">
      <c r="A33" s="6" t="s">
        <v>82</v>
      </c>
      <c r="C33" s="7">
        <v>13609471</v>
      </c>
      <c r="D33" s="7"/>
      <c r="E33" s="7">
        <v>30614179612</v>
      </c>
      <c r="F33" s="7"/>
      <c r="G33" s="7">
        <v>31047516553</v>
      </c>
      <c r="H33" s="7"/>
      <c r="I33" s="7">
        <f t="shared" si="0"/>
        <v>-433336941</v>
      </c>
      <c r="J33" s="7"/>
      <c r="K33" s="7">
        <v>13609471</v>
      </c>
      <c r="L33" s="7"/>
      <c r="M33" s="7">
        <v>30614179612</v>
      </c>
      <c r="N33" s="7"/>
      <c r="O33" s="7">
        <v>23025497888</v>
      </c>
      <c r="P33" s="7"/>
      <c r="Q33" s="7">
        <f t="shared" si="1"/>
        <v>7588681724</v>
      </c>
      <c r="R33" s="7"/>
      <c r="S33" s="7"/>
      <c r="T33" s="7"/>
      <c r="U33" s="7"/>
      <c r="V33" s="7"/>
      <c r="W33" s="7"/>
      <c r="Y33" s="8"/>
    </row>
    <row r="34" spans="1:25" s="6" customFormat="1" ht="24" x14ac:dyDescent="0.55000000000000004">
      <c r="A34" s="6" t="s">
        <v>88</v>
      </c>
      <c r="C34" s="7">
        <v>176804429</v>
      </c>
      <c r="D34" s="7"/>
      <c r="E34" s="7">
        <v>520699184907</v>
      </c>
      <c r="F34" s="7"/>
      <c r="G34" s="7">
        <v>595502933212</v>
      </c>
      <c r="H34" s="7"/>
      <c r="I34" s="7">
        <f t="shared" si="0"/>
        <v>-74803748305</v>
      </c>
      <c r="J34" s="7"/>
      <c r="K34" s="7">
        <v>176804429</v>
      </c>
      <c r="L34" s="7"/>
      <c r="M34" s="7">
        <v>520699184907</v>
      </c>
      <c r="N34" s="7"/>
      <c r="O34" s="7">
        <v>380877936885</v>
      </c>
      <c r="P34" s="7"/>
      <c r="Q34" s="7">
        <f t="shared" si="1"/>
        <v>139821248022</v>
      </c>
      <c r="R34" s="7"/>
      <c r="S34" s="7"/>
      <c r="T34" s="7"/>
      <c r="U34" s="7"/>
      <c r="V34" s="7"/>
      <c r="W34" s="7"/>
      <c r="Y34" s="8"/>
    </row>
    <row r="35" spans="1:25" s="6" customFormat="1" ht="24" x14ac:dyDescent="0.55000000000000004">
      <c r="A35" s="6" t="s">
        <v>135</v>
      </c>
      <c r="C35" s="7">
        <v>5797738</v>
      </c>
      <c r="D35" s="7"/>
      <c r="E35" s="7">
        <v>149230783327</v>
      </c>
      <c r="F35" s="7"/>
      <c r="G35" s="7">
        <v>147677494526</v>
      </c>
      <c r="H35" s="7"/>
      <c r="I35" s="7">
        <f t="shared" si="0"/>
        <v>1553288801</v>
      </c>
      <c r="J35" s="7"/>
      <c r="K35" s="7">
        <v>5797738</v>
      </c>
      <c r="L35" s="7"/>
      <c r="M35" s="7">
        <v>149230783327</v>
      </c>
      <c r="N35" s="7"/>
      <c r="O35" s="7">
        <v>96839473032</v>
      </c>
      <c r="P35" s="7"/>
      <c r="Q35" s="7">
        <f t="shared" si="1"/>
        <v>52391310295</v>
      </c>
      <c r="R35" s="7"/>
      <c r="S35" s="7"/>
      <c r="T35" s="7"/>
      <c r="U35" s="7"/>
      <c r="V35" s="7"/>
      <c r="W35" s="7"/>
      <c r="Y35" s="8"/>
    </row>
    <row r="36" spans="1:25" s="6" customFormat="1" ht="24" x14ac:dyDescent="0.55000000000000004">
      <c r="A36" s="6" t="s">
        <v>141</v>
      </c>
      <c r="C36" s="7">
        <v>43856481</v>
      </c>
      <c r="D36" s="7"/>
      <c r="E36" s="7">
        <v>2689379670835</v>
      </c>
      <c r="F36" s="7"/>
      <c r="G36" s="7">
        <v>1980044903285</v>
      </c>
      <c r="H36" s="7"/>
      <c r="I36" s="7">
        <f t="shared" si="0"/>
        <v>709334767550</v>
      </c>
      <c r="J36" s="7"/>
      <c r="K36" s="7">
        <v>43856481</v>
      </c>
      <c r="L36" s="7"/>
      <c r="M36" s="7">
        <v>2689379670835</v>
      </c>
      <c r="N36" s="7"/>
      <c r="O36" s="7">
        <v>1303506494647</v>
      </c>
      <c r="P36" s="7"/>
      <c r="Q36" s="7">
        <f t="shared" si="1"/>
        <v>1385873176188</v>
      </c>
      <c r="R36" s="7"/>
      <c r="S36" s="7"/>
      <c r="T36" s="7"/>
      <c r="U36" s="7"/>
      <c r="V36" s="7"/>
      <c r="W36" s="7"/>
      <c r="Y36" s="8"/>
    </row>
    <row r="37" spans="1:25" s="6" customFormat="1" ht="24" x14ac:dyDescent="0.55000000000000004">
      <c r="A37" s="6" t="s">
        <v>31</v>
      </c>
      <c r="C37" s="7">
        <v>21600000</v>
      </c>
      <c r="D37" s="7"/>
      <c r="E37" s="7">
        <v>812740573440</v>
      </c>
      <c r="F37" s="7"/>
      <c r="G37" s="7">
        <v>569857676248</v>
      </c>
      <c r="H37" s="7"/>
      <c r="I37" s="7">
        <f t="shared" si="0"/>
        <v>242882897192</v>
      </c>
      <c r="J37" s="7"/>
      <c r="K37" s="7">
        <v>21600000</v>
      </c>
      <c r="L37" s="7"/>
      <c r="M37" s="7">
        <v>812740573440</v>
      </c>
      <c r="N37" s="7"/>
      <c r="O37" s="7">
        <v>410681482779</v>
      </c>
      <c r="P37" s="7"/>
      <c r="Q37" s="7">
        <f t="shared" si="1"/>
        <v>402059090661</v>
      </c>
      <c r="R37" s="7"/>
      <c r="S37" s="7"/>
      <c r="T37" s="7"/>
      <c r="U37" s="7"/>
      <c r="V37" s="7"/>
      <c r="W37" s="7"/>
      <c r="Y37" s="8"/>
    </row>
    <row r="38" spans="1:25" s="6" customFormat="1" ht="24" x14ac:dyDescent="0.55000000000000004">
      <c r="A38" s="6" t="s">
        <v>281</v>
      </c>
      <c r="C38" s="7">
        <v>28200000</v>
      </c>
      <c r="D38" s="7"/>
      <c r="E38" s="7">
        <v>379156289700</v>
      </c>
      <c r="F38" s="7"/>
      <c r="G38" s="7">
        <v>324032929384</v>
      </c>
      <c r="H38" s="7"/>
      <c r="I38" s="7">
        <f t="shared" si="0"/>
        <v>55123360316</v>
      </c>
      <c r="J38" s="7"/>
      <c r="K38" s="7">
        <v>28200000</v>
      </c>
      <c r="L38" s="7"/>
      <c r="M38" s="7">
        <v>379156289700</v>
      </c>
      <c r="N38" s="7"/>
      <c r="O38" s="7">
        <v>324032929384</v>
      </c>
      <c r="P38" s="7"/>
      <c r="Q38" s="7">
        <f t="shared" si="1"/>
        <v>55123360316</v>
      </c>
      <c r="R38" s="7"/>
      <c r="S38" s="7"/>
      <c r="T38" s="7"/>
      <c r="U38" s="7"/>
      <c r="V38" s="7"/>
      <c r="W38" s="7"/>
      <c r="Y38" s="8"/>
    </row>
    <row r="39" spans="1:25" s="6" customFormat="1" ht="24" x14ac:dyDescent="0.55000000000000004">
      <c r="A39" s="6" t="s">
        <v>61</v>
      </c>
      <c r="C39" s="7">
        <v>43186011</v>
      </c>
      <c r="D39" s="7"/>
      <c r="E39" s="7">
        <v>186021326988</v>
      </c>
      <c r="F39" s="7"/>
      <c r="G39" s="7">
        <v>177536594728</v>
      </c>
      <c r="H39" s="7"/>
      <c r="I39" s="7">
        <f t="shared" si="0"/>
        <v>8484732260</v>
      </c>
      <c r="J39" s="7"/>
      <c r="K39" s="7">
        <v>43186011</v>
      </c>
      <c r="L39" s="7"/>
      <c r="M39" s="7">
        <v>186021326988</v>
      </c>
      <c r="N39" s="7"/>
      <c r="O39" s="7">
        <v>157894720216</v>
      </c>
      <c r="P39" s="7"/>
      <c r="Q39" s="7">
        <f t="shared" si="1"/>
        <v>28126606772</v>
      </c>
      <c r="R39" s="7"/>
      <c r="S39" s="7"/>
      <c r="T39" s="7"/>
      <c r="U39" s="7"/>
      <c r="V39" s="7"/>
      <c r="W39" s="7"/>
      <c r="Y39" s="8"/>
    </row>
    <row r="40" spans="1:25" s="6" customFormat="1" ht="24" x14ac:dyDescent="0.55000000000000004">
      <c r="A40" s="6" t="s">
        <v>81</v>
      </c>
      <c r="C40" s="7">
        <v>60479638</v>
      </c>
      <c r="D40" s="7"/>
      <c r="E40" s="7">
        <v>314823636069</v>
      </c>
      <c r="F40" s="7"/>
      <c r="G40" s="7">
        <v>268622282359</v>
      </c>
      <c r="H40" s="7"/>
      <c r="I40" s="7">
        <f t="shared" si="0"/>
        <v>46201353710</v>
      </c>
      <c r="J40" s="7"/>
      <c r="K40" s="7">
        <v>60479638</v>
      </c>
      <c r="L40" s="7"/>
      <c r="M40" s="7">
        <v>314823636069</v>
      </c>
      <c r="N40" s="7"/>
      <c r="O40" s="7">
        <v>219842463622</v>
      </c>
      <c r="P40" s="7"/>
      <c r="Q40" s="7">
        <f t="shared" si="1"/>
        <v>94981172447</v>
      </c>
      <c r="R40" s="7"/>
      <c r="S40" s="7"/>
      <c r="T40" s="7"/>
      <c r="U40" s="7"/>
      <c r="V40" s="7"/>
      <c r="W40" s="7"/>
      <c r="Y40" s="8"/>
    </row>
    <row r="41" spans="1:25" s="6" customFormat="1" ht="24" x14ac:dyDescent="0.55000000000000004">
      <c r="A41" s="6" t="s">
        <v>55</v>
      </c>
      <c r="C41" s="7">
        <v>40000000</v>
      </c>
      <c r="D41" s="7"/>
      <c r="E41" s="7">
        <v>176941586400</v>
      </c>
      <c r="F41" s="7"/>
      <c r="G41" s="7">
        <v>156244399353</v>
      </c>
      <c r="H41" s="7"/>
      <c r="I41" s="7">
        <f t="shared" si="0"/>
        <v>20697187047</v>
      </c>
      <c r="J41" s="7"/>
      <c r="K41" s="7">
        <v>40000000</v>
      </c>
      <c r="L41" s="7"/>
      <c r="M41" s="7">
        <v>176941586400</v>
      </c>
      <c r="N41" s="7"/>
      <c r="O41" s="7">
        <v>141307199908</v>
      </c>
      <c r="P41" s="7"/>
      <c r="Q41" s="7">
        <f t="shared" si="1"/>
        <v>35634386492</v>
      </c>
      <c r="R41" s="7"/>
      <c r="S41" s="7"/>
      <c r="T41" s="7"/>
      <c r="U41" s="7"/>
      <c r="V41" s="7"/>
      <c r="W41" s="7"/>
      <c r="Y41" s="8"/>
    </row>
    <row r="42" spans="1:25" s="6" customFormat="1" ht="24" x14ac:dyDescent="0.55000000000000004">
      <c r="A42" s="6" t="s">
        <v>105</v>
      </c>
      <c r="C42" s="7">
        <v>20490393</v>
      </c>
      <c r="D42" s="7"/>
      <c r="E42" s="7">
        <v>117925613120</v>
      </c>
      <c r="F42" s="7"/>
      <c r="G42" s="7">
        <v>96458226169</v>
      </c>
      <c r="H42" s="7"/>
      <c r="I42" s="7">
        <f t="shared" si="0"/>
        <v>21467386951</v>
      </c>
      <c r="J42" s="7"/>
      <c r="K42" s="7">
        <v>20490393</v>
      </c>
      <c r="L42" s="7"/>
      <c r="M42" s="7">
        <v>117925613120</v>
      </c>
      <c r="N42" s="7"/>
      <c r="O42" s="7">
        <v>74965704322</v>
      </c>
      <c r="P42" s="7"/>
      <c r="Q42" s="7">
        <f t="shared" si="1"/>
        <v>42959908798</v>
      </c>
      <c r="R42" s="7"/>
      <c r="S42" s="7"/>
      <c r="T42" s="7"/>
      <c r="U42" s="7"/>
      <c r="V42" s="7"/>
      <c r="W42" s="7"/>
      <c r="Y42" s="8"/>
    </row>
    <row r="43" spans="1:25" s="6" customFormat="1" ht="24" x14ac:dyDescent="0.55000000000000004">
      <c r="A43" s="6" t="s">
        <v>110</v>
      </c>
      <c r="C43" s="7">
        <v>21394844</v>
      </c>
      <c r="D43" s="7"/>
      <c r="E43" s="7">
        <v>92199552840</v>
      </c>
      <c r="F43" s="7"/>
      <c r="G43" s="7">
        <v>90543654815</v>
      </c>
      <c r="H43" s="7"/>
      <c r="I43" s="7">
        <f t="shared" si="0"/>
        <v>1655898025</v>
      </c>
      <c r="J43" s="7"/>
      <c r="K43" s="7">
        <v>21394844</v>
      </c>
      <c r="L43" s="7"/>
      <c r="M43" s="7">
        <v>92199552840</v>
      </c>
      <c r="N43" s="7"/>
      <c r="O43" s="7">
        <v>72701628333</v>
      </c>
      <c r="P43" s="7"/>
      <c r="Q43" s="7">
        <f t="shared" si="1"/>
        <v>19497924507</v>
      </c>
      <c r="R43" s="7"/>
      <c r="S43" s="7"/>
      <c r="T43" s="7"/>
      <c r="U43" s="7"/>
      <c r="V43" s="7"/>
      <c r="W43" s="7"/>
      <c r="Y43" s="8"/>
    </row>
    <row r="44" spans="1:25" s="6" customFormat="1" ht="24" x14ac:dyDescent="0.55000000000000004">
      <c r="A44" s="6" t="s">
        <v>151</v>
      </c>
      <c r="C44" s="7">
        <v>1488447</v>
      </c>
      <c r="D44" s="7"/>
      <c r="E44" s="7">
        <v>9614887893</v>
      </c>
      <c r="F44" s="7"/>
      <c r="G44" s="7">
        <v>8702138167</v>
      </c>
      <c r="H44" s="7"/>
      <c r="I44" s="7">
        <f t="shared" si="0"/>
        <v>912749726</v>
      </c>
      <c r="J44" s="7"/>
      <c r="K44" s="7">
        <v>1488447</v>
      </c>
      <c r="L44" s="7"/>
      <c r="M44" s="7">
        <v>9614887893</v>
      </c>
      <c r="N44" s="7"/>
      <c r="O44" s="7">
        <v>6281246340</v>
      </c>
      <c r="P44" s="7"/>
      <c r="Q44" s="7">
        <f t="shared" si="1"/>
        <v>3333641553</v>
      </c>
      <c r="R44" s="7"/>
      <c r="S44" s="7"/>
      <c r="T44" s="7"/>
      <c r="U44" s="7"/>
      <c r="V44" s="7"/>
      <c r="W44" s="7"/>
      <c r="Y44" s="8"/>
    </row>
    <row r="45" spans="1:25" s="6" customFormat="1" ht="24" x14ac:dyDescent="0.55000000000000004">
      <c r="A45" s="6" t="s">
        <v>146</v>
      </c>
      <c r="C45" s="7">
        <v>97237442</v>
      </c>
      <c r="D45" s="7"/>
      <c r="E45" s="7">
        <v>99573342063</v>
      </c>
      <c r="F45" s="7"/>
      <c r="G45" s="7">
        <v>101977837457</v>
      </c>
      <c r="H45" s="7"/>
      <c r="I45" s="7">
        <f t="shared" si="0"/>
        <v>-2404495394</v>
      </c>
      <c r="J45" s="7"/>
      <c r="K45" s="7">
        <v>97237442</v>
      </c>
      <c r="L45" s="7"/>
      <c r="M45" s="7">
        <v>99573342063</v>
      </c>
      <c r="N45" s="7"/>
      <c r="O45" s="7">
        <v>97788583724</v>
      </c>
      <c r="P45" s="7"/>
      <c r="Q45" s="7">
        <f t="shared" si="1"/>
        <v>1784758339</v>
      </c>
      <c r="R45" s="7"/>
      <c r="S45" s="7"/>
      <c r="T45" s="7"/>
      <c r="U45" s="7"/>
      <c r="V45" s="7"/>
      <c r="W45" s="7"/>
      <c r="Y45" s="8"/>
    </row>
    <row r="46" spans="1:25" s="6" customFormat="1" ht="24" x14ac:dyDescent="0.55000000000000004">
      <c r="A46" s="6" t="s">
        <v>27</v>
      </c>
      <c r="C46" s="7">
        <v>300154407</v>
      </c>
      <c r="D46" s="7"/>
      <c r="E46" s="7">
        <v>684125188257</v>
      </c>
      <c r="F46" s="7"/>
      <c r="G46" s="7">
        <v>789494382506</v>
      </c>
      <c r="H46" s="7"/>
      <c r="I46" s="7">
        <f t="shared" si="0"/>
        <v>-105369194249</v>
      </c>
      <c r="J46" s="7"/>
      <c r="K46" s="7">
        <v>300154407</v>
      </c>
      <c r="L46" s="7"/>
      <c r="M46" s="7">
        <v>684125188257</v>
      </c>
      <c r="N46" s="7"/>
      <c r="O46" s="7">
        <v>757995774664</v>
      </c>
      <c r="P46" s="7"/>
      <c r="Q46" s="7">
        <f t="shared" si="1"/>
        <v>-73870586407</v>
      </c>
      <c r="R46" s="7"/>
      <c r="S46" s="7"/>
      <c r="T46" s="7"/>
      <c r="U46" s="7"/>
      <c r="V46" s="7"/>
      <c r="W46" s="7"/>
      <c r="Y46" s="8"/>
    </row>
    <row r="47" spans="1:25" s="6" customFormat="1" ht="24" x14ac:dyDescent="0.55000000000000004">
      <c r="A47" s="6" t="s">
        <v>91</v>
      </c>
      <c r="C47" s="7">
        <v>8599498</v>
      </c>
      <c r="D47" s="7"/>
      <c r="E47" s="7">
        <v>74919949670</v>
      </c>
      <c r="F47" s="7"/>
      <c r="G47" s="7">
        <v>64594990775</v>
      </c>
      <c r="H47" s="7"/>
      <c r="I47" s="7">
        <f t="shared" si="0"/>
        <v>10324958895</v>
      </c>
      <c r="J47" s="7"/>
      <c r="K47" s="7">
        <v>8599498</v>
      </c>
      <c r="L47" s="7"/>
      <c r="M47" s="7">
        <v>74919949670</v>
      </c>
      <c r="N47" s="7"/>
      <c r="O47" s="7">
        <v>56397624398</v>
      </c>
      <c r="P47" s="7"/>
      <c r="Q47" s="7">
        <f t="shared" si="1"/>
        <v>18522325272</v>
      </c>
      <c r="R47" s="7"/>
      <c r="S47" s="7"/>
      <c r="T47" s="7"/>
      <c r="U47" s="7"/>
      <c r="V47" s="7"/>
      <c r="W47" s="7"/>
      <c r="Y47" s="8"/>
    </row>
    <row r="48" spans="1:25" s="6" customFormat="1" ht="24" x14ac:dyDescent="0.55000000000000004">
      <c r="A48" s="6" t="s">
        <v>42</v>
      </c>
      <c r="C48" s="7">
        <v>17803216</v>
      </c>
      <c r="D48" s="7"/>
      <c r="E48" s="7">
        <v>250144855506</v>
      </c>
      <c r="F48" s="7"/>
      <c r="G48" s="7">
        <v>203507679056</v>
      </c>
      <c r="H48" s="7"/>
      <c r="I48" s="7">
        <f t="shared" si="0"/>
        <v>46637176450</v>
      </c>
      <c r="J48" s="7"/>
      <c r="K48" s="7">
        <v>17803216</v>
      </c>
      <c r="L48" s="7"/>
      <c r="M48" s="7">
        <v>250144855506</v>
      </c>
      <c r="N48" s="7"/>
      <c r="O48" s="7">
        <v>162774400324</v>
      </c>
      <c r="P48" s="7"/>
      <c r="Q48" s="7">
        <f t="shared" si="1"/>
        <v>87370455182</v>
      </c>
      <c r="R48" s="7"/>
      <c r="S48" s="7"/>
      <c r="T48" s="7"/>
      <c r="U48" s="7"/>
      <c r="V48" s="7"/>
      <c r="W48" s="7"/>
      <c r="Y48" s="8"/>
    </row>
    <row r="49" spans="1:25" s="6" customFormat="1" ht="24" x14ac:dyDescent="0.55000000000000004">
      <c r="A49" s="6" t="s">
        <v>41</v>
      </c>
      <c r="C49" s="7">
        <v>649790</v>
      </c>
      <c r="D49" s="7"/>
      <c r="E49" s="7">
        <v>98165794522</v>
      </c>
      <c r="F49" s="7"/>
      <c r="G49" s="7">
        <v>95080105339</v>
      </c>
      <c r="H49" s="7"/>
      <c r="I49" s="7">
        <f t="shared" si="0"/>
        <v>3085689183</v>
      </c>
      <c r="J49" s="7"/>
      <c r="K49" s="7">
        <v>649790</v>
      </c>
      <c r="L49" s="7"/>
      <c r="M49" s="7">
        <v>98165794522</v>
      </c>
      <c r="N49" s="7"/>
      <c r="O49" s="7">
        <v>69630580166</v>
      </c>
      <c r="P49" s="7"/>
      <c r="Q49" s="7">
        <f t="shared" si="1"/>
        <v>28535214356</v>
      </c>
      <c r="R49" s="7"/>
      <c r="S49" s="7"/>
      <c r="T49" s="7"/>
      <c r="U49" s="7"/>
      <c r="V49" s="7"/>
      <c r="W49" s="7"/>
      <c r="Y49" s="8"/>
    </row>
    <row r="50" spans="1:25" s="6" customFormat="1" ht="24" x14ac:dyDescent="0.55000000000000004">
      <c r="A50" s="6" t="s">
        <v>51</v>
      </c>
      <c r="C50" s="7">
        <v>65136790</v>
      </c>
      <c r="D50" s="7"/>
      <c r="E50" s="7">
        <v>234424916038</v>
      </c>
      <c r="F50" s="7"/>
      <c r="G50" s="7">
        <v>252845401583</v>
      </c>
      <c r="H50" s="7"/>
      <c r="I50" s="7">
        <f t="shared" si="0"/>
        <v>-18420485545</v>
      </c>
      <c r="J50" s="7"/>
      <c r="K50" s="7">
        <v>65136790</v>
      </c>
      <c r="L50" s="7"/>
      <c r="M50" s="7">
        <v>234424916038</v>
      </c>
      <c r="N50" s="7"/>
      <c r="O50" s="7">
        <v>308470738176</v>
      </c>
      <c r="P50" s="7"/>
      <c r="Q50" s="7">
        <f t="shared" si="1"/>
        <v>-74045822138</v>
      </c>
      <c r="R50" s="7"/>
      <c r="S50" s="7"/>
      <c r="T50" s="7"/>
      <c r="U50" s="7"/>
      <c r="V50" s="7"/>
      <c r="W50" s="7"/>
      <c r="Y50" s="8"/>
    </row>
    <row r="51" spans="1:25" s="6" customFormat="1" ht="24" x14ac:dyDescent="0.55000000000000004">
      <c r="A51" s="6" t="s">
        <v>83</v>
      </c>
      <c r="C51" s="7">
        <v>1885658637</v>
      </c>
      <c r="D51" s="7"/>
      <c r="E51" s="7">
        <v>3571896484360</v>
      </c>
      <c r="F51" s="7"/>
      <c r="G51" s="7">
        <v>3209801669808</v>
      </c>
      <c r="H51" s="7"/>
      <c r="I51" s="7">
        <f t="shared" si="0"/>
        <v>362094814552</v>
      </c>
      <c r="J51" s="7"/>
      <c r="K51" s="7">
        <v>1885658637</v>
      </c>
      <c r="L51" s="7"/>
      <c r="M51" s="7">
        <v>3571896484360</v>
      </c>
      <c r="N51" s="7"/>
      <c r="O51" s="7">
        <v>2786900970878</v>
      </c>
      <c r="P51" s="7"/>
      <c r="Q51" s="7">
        <f t="shared" si="1"/>
        <v>784995513482</v>
      </c>
      <c r="R51" s="7"/>
      <c r="S51" s="7"/>
      <c r="T51" s="7"/>
      <c r="U51" s="7"/>
      <c r="V51" s="7"/>
      <c r="W51" s="7"/>
      <c r="Y51" s="8"/>
    </row>
    <row r="52" spans="1:25" s="6" customFormat="1" ht="24" x14ac:dyDescent="0.55000000000000004">
      <c r="A52" s="6" t="s">
        <v>279</v>
      </c>
      <c r="C52" s="7">
        <v>67200000</v>
      </c>
      <c r="D52" s="7"/>
      <c r="E52" s="7">
        <v>390747987840</v>
      </c>
      <c r="F52" s="7"/>
      <c r="G52" s="7">
        <v>407579207043</v>
      </c>
      <c r="H52" s="7"/>
      <c r="I52" s="7">
        <f t="shared" si="0"/>
        <v>-16831219203</v>
      </c>
      <c r="J52" s="7"/>
      <c r="K52" s="7">
        <v>67200000</v>
      </c>
      <c r="L52" s="7"/>
      <c r="M52" s="7">
        <v>390747987840</v>
      </c>
      <c r="N52" s="7"/>
      <c r="O52" s="7">
        <v>407579207043</v>
      </c>
      <c r="P52" s="7"/>
      <c r="Q52" s="7">
        <f t="shared" si="1"/>
        <v>-16831219203</v>
      </c>
      <c r="R52" s="7"/>
      <c r="S52" s="7"/>
      <c r="T52" s="7"/>
      <c r="U52" s="7"/>
      <c r="V52" s="7"/>
      <c r="W52" s="7"/>
      <c r="Y52" s="8"/>
    </row>
    <row r="53" spans="1:25" s="6" customFormat="1" ht="24" x14ac:dyDescent="0.55000000000000004">
      <c r="A53" s="6" t="s">
        <v>95</v>
      </c>
      <c r="C53" s="7">
        <v>30144126</v>
      </c>
      <c r="D53" s="7"/>
      <c r="E53" s="7">
        <v>522547124998</v>
      </c>
      <c r="F53" s="7"/>
      <c r="G53" s="7">
        <v>560483619522</v>
      </c>
      <c r="H53" s="7"/>
      <c r="I53" s="7">
        <f t="shared" si="0"/>
        <v>-37936494524</v>
      </c>
      <c r="J53" s="7"/>
      <c r="K53" s="7">
        <v>30144126</v>
      </c>
      <c r="L53" s="7"/>
      <c r="M53" s="7">
        <v>522547124998</v>
      </c>
      <c r="N53" s="7"/>
      <c r="O53" s="7">
        <v>531746024178</v>
      </c>
      <c r="P53" s="7"/>
      <c r="Q53" s="7">
        <f t="shared" si="1"/>
        <v>-9198899180</v>
      </c>
      <c r="R53" s="7"/>
      <c r="S53" s="7"/>
      <c r="T53" s="7"/>
      <c r="U53" s="7"/>
      <c r="V53" s="7"/>
      <c r="W53" s="7"/>
      <c r="Y53" s="8"/>
    </row>
    <row r="54" spans="1:25" s="6" customFormat="1" ht="24" x14ac:dyDescent="0.55000000000000004">
      <c r="A54" s="6" t="s">
        <v>72</v>
      </c>
      <c r="C54" s="7">
        <v>5382511</v>
      </c>
      <c r="D54" s="7"/>
      <c r="E54" s="7">
        <v>182552105213</v>
      </c>
      <c r="F54" s="7"/>
      <c r="G54" s="7">
        <v>161615760788</v>
      </c>
      <c r="H54" s="7"/>
      <c r="I54" s="7">
        <f t="shared" si="0"/>
        <v>20936344425</v>
      </c>
      <c r="J54" s="7"/>
      <c r="K54" s="7">
        <v>5382511</v>
      </c>
      <c r="L54" s="7"/>
      <c r="M54" s="7">
        <v>182552105213</v>
      </c>
      <c r="N54" s="7"/>
      <c r="O54" s="7">
        <v>79654791297</v>
      </c>
      <c r="P54" s="7"/>
      <c r="Q54" s="7">
        <f t="shared" si="1"/>
        <v>102897313916</v>
      </c>
      <c r="R54" s="7"/>
      <c r="S54" s="7"/>
      <c r="T54" s="7"/>
      <c r="U54" s="7"/>
      <c r="V54" s="7"/>
      <c r="W54" s="7"/>
      <c r="Y54" s="8"/>
    </row>
    <row r="55" spans="1:25" s="6" customFormat="1" ht="24" x14ac:dyDescent="0.55000000000000004">
      <c r="A55" s="6" t="s">
        <v>273</v>
      </c>
      <c r="C55" s="7">
        <v>2946</v>
      </c>
      <c r="D55" s="7"/>
      <c r="E55" s="7">
        <v>4570850547329</v>
      </c>
      <c r="F55" s="7"/>
      <c r="G55" s="7">
        <v>5317527677520</v>
      </c>
      <c r="H55" s="7"/>
      <c r="I55" s="7">
        <f t="shared" si="0"/>
        <v>-746677130191</v>
      </c>
      <c r="J55" s="7"/>
      <c r="K55" s="7">
        <v>2946</v>
      </c>
      <c r="L55" s="7"/>
      <c r="M55" s="7">
        <v>4570850547329</v>
      </c>
      <c r="N55" s="7"/>
      <c r="O55" s="7">
        <v>3019187246296</v>
      </c>
      <c r="P55" s="7"/>
      <c r="Q55" s="7">
        <f t="shared" si="1"/>
        <v>1551663301033</v>
      </c>
      <c r="R55" s="7"/>
      <c r="U55" s="7"/>
      <c r="V55" s="7"/>
      <c r="W55" s="7"/>
      <c r="Y55" s="8"/>
    </row>
    <row r="56" spans="1:25" s="6" customFormat="1" ht="24" x14ac:dyDescent="0.55000000000000004">
      <c r="A56" s="6" t="s">
        <v>36</v>
      </c>
      <c r="C56" s="7">
        <v>69636433</v>
      </c>
      <c r="D56" s="7"/>
      <c r="E56" s="7">
        <v>276185279061</v>
      </c>
      <c r="F56" s="7"/>
      <c r="G56" s="7">
        <v>221459549510</v>
      </c>
      <c r="H56" s="7"/>
      <c r="I56" s="7">
        <f t="shared" si="0"/>
        <v>54725729551</v>
      </c>
      <c r="J56" s="7"/>
      <c r="K56" s="7">
        <v>69636433</v>
      </c>
      <c r="L56" s="7"/>
      <c r="M56" s="7">
        <v>276185279061</v>
      </c>
      <c r="N56" s="7"/>
      <c r="O56" s="7">
        <v>277026829095</v>
      </c>
      <c r="P56" s="7"/>
      <c r="Q56" s="7">
        <f t="shared" si="1"/>
        <v>-841550034</v>
      </c>
      <c r="R56" s="7"/>
      <c r="S56" s="7"/>
      <c r="T56" s="7"/>
      <c r="U56" s="7"/>
      <c r="V56" s="7"/>
      <c r="W56" s="7"/>
      <c r="Y56" s="8"/>
    </row>
    <row r="57" spans="1:25" s="6" customFormat="1" ht="24" x14ac:dyDescent="0.55000000000000004">
      <c r="A57" s="6" t="s">
        <v>96</v>
      </c>
      <c r="C57" s="7">
        <v>5530165</v>
      </c>
      <c r="D57" s="7"/>
      <c r="E57" s="7">
        <v>307405090511</v>
      </c>
      <c r="F57" s="7"/>
      <c r="G57" s="7">
        <v>301487686006</v>
      </c>
      <c r="H57" s="7"/>
      <c r="I57" s="7">
        <f t="shared" si="0"/>
        <v>5917404505</v>
      </c>
      <c r="J57" s="7"/>
      <c r="K57" s="7">
        <v>5530165</v>
      </c>
      <c r="L57" s="7"/>
      <c r="M57" s="7">
        <v>307405090511</v>
      </c>
      <c r="N57" s="7"/>
      <c r="O57" s="7">
        <v>234128325430</v>
      </c>
      <c r="P57" s="7"/>
      <c r="Q57" s="7">
        <f t="shared" si="1"/>
        <v>73276765081</v>
      </c>
      <c r="R57" s="7"/>
      <c r="S57" s="7"/>
      <c r="T57" s="7"/>
      <c r="U57" s="7"/>
      <c r="V57" s="7"/>
      <c r="W57" s="7"/>
      <c r="Y57" s="8"/>
    </row>
    <row r="58" spans="1:25" s="6" customFormat="1" ht="24" x14ac:dyDescent="0.55000000000000004">
      <c r="A58" s="6" t="s">
        <v>29</v>
      </c>
      <c r="C58" s="7">
        <v>664178582</v>
      </c>
      <c r="D58" s="7"/>
      <c r="E58" s="7">
        <v>5344850745460</v>
      </c>
      <c r="F58" s="7"/>
      <c r="G58" s="7">
        <v>4143174326915</v>
      </c>
      <c r="H58" s="7"/>
      <c r="I58" s="7">
        <f t="shared" si="0"/>
        <v>1201676418545</v>
      </c>
      <c r="J58" s="7"/>
      <c r="K58" s="7">
        <v>664178582</v>
      </c>
      <c r="L58" s="7"/>
      <c r="M58" s="7">
        <v>5344850745460</v>
      </c>
      <c r="N58" s="7"/>
      <c r="O58" s="7">
        <v>2485990484830</v>
      </c>
      <c r="P58" s="7"/>
      <c r="Q58" s="7">
        <f t="shared" si="1"/>
        <v>2858860260630</v>
      </c>
      <c r="R58" s="7"/>
      <c r="S58" s="7"/>
      <c r="T58" s="7"/>
      <c r="U58" s="7"/>
      <c r="V58" s="7"/>
      <c r="W58" s="7"/>
      <c r="Y58" s="8"/>
    </row>
    <row r="59" spans="1:25" s="6" customFormat="1" ht="24" x14ac:dyDescent="0.55000000000000004">
      <c r="A59" s="6" t="s">
        <v>277</v>
      </c>
      <c r="C59" s="7">
        <v>67600000</v>
      </c>
      <c r="D59" s="7"/>
      <c r="E59" s="7">
        <v>500397791920</v>
      </c>
      <c r="F59" s="7"/>
      <c r="G59" s="7">
        <v>505603324322</v>
      </c>
      <c r="H59" s="7"/>
      <c r="I59" s="7">
        <f t="shared" si="0"/>
        <v>-5205532402</v>
      </c>
      <c r="J59" s="7"/>
      <c r="K59" s="7">
        <v>67600000</v>
      </c>
      <c r="L59" s="7"/>
      <c r="M59" s="7">
        <v>500397791920</v>
      </c>
      <c r="N59" s="7"/>
      <c r="O59" s="7">
        <v>505603324322</v>
      </c>
      <c r="P59" s="7"/>
      <c r="Q59" s="7">
        <f t="shared" si="1"/>
        <v>-5205532402</v>
      </c>
      <c r="R59" s="7"/>
      <c r="S59" s="7"/>
      <c r="T59" s="7"/>
      <c r="U59" s="7"/>
      <c r="V59" s="7"/>
      <c r="W59" s="7"/>
      <c r="Y59" s="8"/>
    </row>
    <row r="60" spans="1:25" s="6" customFormat="1" ht="24" x14ac:dyDescent="0.55000000000000004">
      <c r="A60" s="6" t="s">
        <v>26</v>
      </c>
      <c r="C60" s="7">
        <v>16944983</v>
      </c>
      <c r="D60" s="7"/>
      <c r="E60" s="7">
        <v>41227923786</v>
      </c>
      <c r="F60" s="7"/>
      <c r="G60" s="7">
        <v>38184590097</v>
      </c>
      <c r="H60" s="7"/>
      <c r="I60" s="7">
        <f t="shared" si="0"/>
        <v>3043333689</v>
      </c>
      <c r="J60" s="7"/>
      <c r="K60" s="7">
        <v>16944983</v>
      </c>
      <c r="L60" s="7"/>
      <c r="M60" s="7">
        <v>41227923786</v>
      </c>
      <c r="N60" s="7"/>
      <c r="O60" s="7">
        <v>31300013991</v>
      </c>
      <c r="P60" s="7"/>
      <c r="Q60" s="7">
        <f t="shared" si="1"/>
        <v>9927909795</v>
      </c>
      <c r="R60" s="7"/>
      <c r="S60" s="7"/>
      <c r="T60" s="7"/>
      <c r="U60" s="7"/>
      <c r="V60" s="7"/>
      <c r="W60" s="7"/>
      <c r="Y60" s="8"/>
    </row>
    <row r="61" spans="1:25" s="6" customFormat="1" ht="24" x14ac:dyDescent="0.55000000000000004">
      <c r="A61" s="6" t="s">
        <v>35</v>
      </c>
      <c r="C61" s="7">
        <v>2700000</v>
      </c>
      <c r="D61" s="7"/>
      <c r="E61" s="7">
        <v>147646799190</v>
      </c>
      <c r="F61" s="7"/>
      <c r="G61" s="7">
        <v>61220349040</v>
      </c>
      <c r="H61" s="7"/>
      <c r="I61" s="7">
        <f t="shared" si="0"/>
        <v>86426450150</v>
      </c>
      <c r="J61" s="7"/>
      <c r="K61" s="7">
        <v>2700000</v>
      </c>
      <c r="L61" s="7"/>
      <c r="M61" s="7">
        <v>147646799190</v>
      </c>
      <c r="N61" s="7"/>
      <c r="O61" s="7">
        <v>227705045878</v>
      </c>
      <c r="P61" s="7"/>
      <c r="Q61" s="7">
        <f t="shared" si="1"/>
        <v>-80058246688</v>
      </c>
      <c r="R61" s="7"/>
      <c r="S61" s="7"/>
      <c r="T61" s="7"/>
      <c r="U61" s="7"/>
      <c r="V61" s="7"/>
      <c r="W61" s="7"/>
      <c r="Y61" s="8"/>
    </row>
    <row r="62" spans="1:25" s="6" customFormat="1" ht="24" x14ac:dyDescent="0.55000000000000004">
      <c r="A62" s="6" t="s">
        <v>138</v>
      </c>
      <c r="C62" s="7">
        <v>134000000</v>
      </c>
      <c r="D62" s="7"/>
      <c r="E62" s="7">
        <v>2112800820200</v>
      </c>
      <c r="F62" s="7"/>
      <c r="G62" s="7">
        <v>1554746791126</v>
      </c>
      <c r="H62" s="7"/>
      <c r="I62" s="7">
        <f t="shared" si="0"/>
        <v>558054029074</v>
      </c>
      <c r="J62" s="7"/>
      <c r="K62" s="7">
        <v>134000000</v>
      </c>
      <c r="L62" s="7"/>
      <c r="M62" s="7">
        <v>2112800820200</v>
      </c>
      <c r="N62" s="7"/>
      <c r="O62" s="7">
        <v>961799608215</v>
      </c>
      <c r="P62" s="7"/>
      <c r="Q62" s="7">
        <f t="shared" si="1"/>
        <v>1151001211985</v>
      </c>
      <c r="R62" s="7"/>
      <c r="S62" s="7"/>
      <c r="T62" s="7"/>
      <c r="U62" s="7"/>
      <c r="V62" s="7"/>
      <c r="W62" s="7"/>
      <c r="Y62" s="8"/>
    </row>
    <row r="63" spans="1:25" s="6" customFormat="1" ht="24" x14ac:dyDescent="0.55000000000000004">
      <c r="A63" s="6" t="s">
        <v>32</v>
      </c>
      <c r="C63" s="7">
        <v>175485822</v>
      </c>
      <c r="D63" s="7"/>
      <c r="E63" s="7">
        <v>834950073077</v>
      </c>
      <c r="F63" s="7"/>
      <c r="G63" s="7">
        <v>708943563340</v>
      </c>
      <c r="H63" s="7"/>
      <c r="I63" s="7">
        <f t="shared" si="0"/>
        <v>126006509737</v>
      </c>
      <c r="J63" s="7"/>
      <c r="K63" s="7">
        <v>175485822</v>
      </c>
      <c r="L63" s="7"/>
      <c r="M63" s="7">
        <v>834950073077</v>
      </c>
      <c r="N63" s="7"/>
      <c r="O63" s="7">
        <v>596012199293</v>
      </c>
      <c r="P63" s="7"/>
      <c r="Q63" s="7">
        <f t="shared" si="1"/>
        <v>238937873784</v>
      </c>
      <c r="R63" s="7"/>
      <c r="S63" s="7"/>
      <c r="T63" s="7"/>
      <c r="U63" s="7"/>
      <c r="V63" s="7"/>
      <c r="W63" s="7"/>
      <c r="Y63" s="8"/>
    </row>
    <row r="64" spans="1:25" s="6" customFormat="1" ht="24" x14ac:dyDescent="0.55000000000000004">
      <c r="A64" s="6" t="s">
        <v>104</v>
      </c>
      <c r="C64" s="7">
        <v>12256526</v>
      </c>
      <c r="D64" s="7"/>
      <c r="E64" s="7">
        <v>81727182123</v>
      </c>
      <c r="F64" s="7"/>
      <c r="G64" s="7">
        <v>88501678822</v>
      </c>
      <c r="H64" s="7"/>
      <c r="I64" s="7">
        <f t="shared" si="0"/>
        <v>-6774496699</v>
      </c>
      <c r="J64" s="7"/>
      <c r="K64" s="7">
        <v>12256526</v>
      </c>
      <c r="L64" s="7"/>
      <c r="M64" s="7">
        <v>81727182123</v>
      </c>
      <c r="N64" s="7"/>
      <c r="O64" s="7">
        <v>73240895165</v>
      </c>
      <c r="P64" s="7"/>
      <c r="Q64" s="7">
        <f t="shared" si="1"/>
        <v>8486286958</v>
      </c>
      <c r="R64" s="7"/>
      <c r="S64" s="7"/>
      <c r="T64" s="7"/>
      <c r="U64" s="7"/>
      <c r="V64" s="7"/>
      <c r="W64" s="7"/>
      <c r="Y64" s="8"/>
    </row>
    <row r="65" spans="1:25" s="6" customFormat="1" ht="24" x14ac:dyDescent="0.55000000000000004">
      <c r="A65" s="6" t="s">
        <v>90</v>
      </c>
      <c r="C65" s="7">
        <v>343451733</v>
      </c>
      <c r="D65" s="7"/>
      <c r="E65" s="7">
        <v>5708347255990</v>
      </c>
      <c r="F65" s="7"/>
      <c r="G65" s="7">
        <v>4852030018600</v>
      </c>
      <c r="H65" s="7"/>
      <c r="I65" s="7">
        <f t="shared" si="0"/>
        <v>856317237390</v>
      </c>
      <c r="J65" s="7"/>
      <c r="K65" s="7">
        <v>343451733</v>
      </c>
      <c r="L65" s="7"/>
      <c r="M65" s="7">
        <v>5708347255990</v>
      </c>
      <c r="N65" s="7"/>
      <c r="O65" s="7">
        <v>3609402224401</v>
      </c>
      <c r="P65" s="7"/>
      <c r="Q65" s="7">
        <f t="shared" si="1"/>
        <v>2098945031589</v>
      </c>
      <c r="R65" s="7"/>
      <c r="S65" s="7"/>
      <c r="T65" s="7"/>
      <c r="U65" s="7"/>
      <c r="V65" s="7"/>
      <c r="W65" s="7"/>
      <c r="Y65" s="8"/>
    </row>
    <row r="66" spans="1:25" s="6" customFormat="1" ht="24" x14ac:dyDescent="0.55000000000000004">
      <c r="A66" s="6" t="s">
        <v>102</v>
      </c>
      <c r="C66" s="7">
        <v>66700684</v>
      </c>
      <c r="D66" s="7"/>
      <c r="E66" s="7">
        <v>308223953477</v>
      </c>
      <c r="F66" s="7"/>
      <c r="G66" s="7">
        <v>353947311929</v>
      </c>
      <c r="H66" s="7"/>
      <c r="I66" s="7">
        <f t="shared" si="0"/>
        <v>-45723358452</v>
      </c>
      <c r="J66" s="7"/>
      <c r="K66" s="7">
        <v>66700684</v>
      </c>
      <c r="L66" s="7"/>
      <c r="M66" s="7">
        <v>308223953477</v>
      </c>
      <c r="N66" s="7"/>
      <c r="O66" s="7">
        <v>309187540422</v>
      </c>
      <c r="P66" s="7"/>
      <c r="Q66" s="7">
        <f t="shared" si="1"/>
        <v>-963586945</v>
      </c>
      <c r="R66" s="7"/>
      <c r="S66" s="7"/>
      <c r="T66" s="7"/>
      <c r="U66" s="7"/>
      <c r="V66" s="7"/>
      <c r="W66" s="7"/>
      <c r="Y66" s="8"/>
    </row>
    <row r="67" spans="1:25" s="6" customFormat="1" ht="24" x14ac:dyDescent="0.55000000000000004">
      <c r="A67" s="6" t="s">
        <v>280</v>
      </c>
      <c r="C67" s="7">
        <v>7206352</v>
      </c>
      <c r="D67" s="7"/>
      <c r="E67" s="7">
        <v>72507559556</v>
      </c>
      <c r="F67" s="7"/>
      <c r="G67" s="7">
        <v>62265288055</v>
      </c>
      <c r="H67" s="7"/>
      <c r="I67" s="7">
        <f t="shared" si="0"/>
        <v>10242271501</v>
      </c>
      <c r="J67" s="7"/>
      <c r="K67" s="7">
        <v>7206352</v>
      </c>
      <c r="L67" s="7"/>
      <c r="M67" s="7">
        <v>72507559556</v>
      </c>
      <c r="N67" s="7"/>
      <c r="O67" s="7">
        <v>62265288055</v>
      </c>
      <c r="P67" s="7"/>
      <c r="Q67" s="7">
        <f t="shared" si="1"/>
        <v>10242271501</v>
      </c>
      <c r="R67" s="7"/>
      <c r="S67" s="7"/>
      <c r="T67" s="7"/>
      <c r="U67" s="7"/>
      <c r="V67" s="7"/>
      <c r="W67" s="7"/>
      <c r="Y67" s="8"/>
    </row>
    <row r="68" spans="1:25" s="6" customFormat="1" ht="24" x14ac:dyDescent="0.55000000000000004">
      <c r="A68" s="6" t="s">
        <v>111</v>
      </c>
      <c r="C68" s="7">
        <v>61370972</v>
      </c>
      <c r="D68" s="7"/>
      <c r="E68" s="7">
        <v>67412507845</v>
      </c>
      <c r="F68" s="7"/>
      <c r="G68" s="7">
        <v>64002299680</v>
      </c>
      <c r="H68" s="7"/>
      <c r="I68" s="7">
        <f t="shared" si="0"/>
        <v>3410208165</v>
      </c>
      <c r="J68" s="7"/>
      <c r="K68" s="7">
        <v>61370972</v>
      </c>
      <c r="L68" s="7"/>
      <c r="M68" s="7">
        <v>67412507845</v>
      </c>
      <c r="N68" s="7"/>
      <c r="O68" s="7">
        <v>70888756700</v>
      </c>
      <c r="P68" s="7"/>
      <c r="Q68" s="7">
        <f t="shared" si="1"/>
        <v>-3476248855</v>
      </c>
      <c r="R68" s="7"/>
      <c r="S68" s="7"/>
      <c r="T68" s="7"/>
      <c r="U68" s="7"/>
      <c r="V68" s="7"/>
      <c r="W68" s="7"/>
      <c r="Y68" s="8"/>
    </row>
    <row r="69" spans="1:25" s="6" customFormat="1" ht="24" x14ac:dyDescent="0.55000000000000004">
      <c r="A69" s="6" t="s">
        <v>118</v>
      </c>
      <c r="C69" s="7">
        <v>11541629</v>
      </c>
      <c r="D69" s="7"/>
      <c r="E69" s="7">
        <v>90474056441</v>
      </c>
      <c r="F69" s="7"/>
      <c r="G69" s="7">
        <v>95110670440</v>
      </c>
      <c r="H69" s="7"/>
      <c r="I69" s="7">
        <f t="shared" si="0"/>
        <v>-4636613999</v>
      </c>
      <c r="J69" s="7"/>
      <c r="K69" s="7">
        <v>11541629</v>
      </c>
      <c r="L69" s="7"/>
      <c r="M69" s="7">
        <v>90474056441</v>
      </c>
      <c r="N69" s="7"/>
      <c r="O69" s="7">
        <v>78568823988</v>
      </c>
      <c r="P69" s="7"/>
      <c r="Q69" s="7">
        <f t="shared" si="1"/>
        <v>11905232453</v>
      </c>
      <c r="R69" s="7"/>
      <c r="S69" s="7"/>
      <c r="T69" s="7"/>
      <c r="U69" s="7"/>
      <c r="V69" s="7"/>
      <c r="W69" s="7"/>
      <c r="Y69" s="8"/>
    </row>
    <row r="70" spans="1:25" s="6" customFormat="1" ht="24" x14ac:dyDescent="0.55000000000000004">
      <c r="A70" s="6" t="s">
        <v>278</v>
      </c>
      <c r="C70" s="7">
        <v>8707027</v>
      </c>
      <c r="D70" s="7"/>
      <c r="E70" s="7">
        <v>154305429227</v>
      </c>
      <c r="F70" s="7"/>
      <c r="G70" s="7">
        <v>164326315989</v>
      </c>
      <c r="H70" s="7"/>
      <c r="I70" s="7">
        <f t="shared" si="0"/>
        <v>-10020886762</v>
      </c>
      <c r="J70" s="7"/>
      <c r="K70" s="7">
        <v>8707027</v>
      </c>
      <c r="L70" s="7"/>
      <c r="M70" s="7">
        <v>154305429227</v>
      </c>
      <c r="N70" s="7"/>
      <c r="O70" s="7">
        <v>164326315989</v>
      </c>
      <c r="P70" s="7"/>
      <c r="Q70" s="7">
        <f t="shared" si="1"/>
        <v>-10020886762</v>
      </c>
      <c r="R70" s="7"/>
      <c r="S70" s="7"/>
      <c r="T70" s="7"/>
      <c r="U70" s="7"/>
      <c r="V70" s="7"/>
      <c r="W70" s="7"/>
      <c r="Y70" s="8"/>
    </row>
    <row r="71" spans="1:25" s="6" customFormat="1" ht="24" x14ac:dyDescent="0.55000000000000004">
      <c r="A71" s="6" t="s">
        <v>28</v>
      </c>
      <c r="C71" s="7">
        <v>26762161</v>
      </c>
      <c r="D71" s="7"/>
      <c r="E71" s="7">
        <v>93926058945</v>
      </c>
      <c r="F71" s="7"/>
      <c r="G71" s="7">
        <v>105849383928</v>
      </c>
      <c r="H71" s="7"/>
      <c r="I71" s="7">
        <f t="shared" si="0"/>
        <v>-11923324983</v>
      </c>
      <c r="J71" s="7"/>
      <c r="K71" s="7">
        <v>26762161</v>
      </c>
      <c r="L71" s="7"/>
      <c r="M71" s="7">
        <v>93926058945</v>
      </c>
      <c r="N71" s="7"/>
      <c r="O71" s="7">
        <v>103432176840</v>
      </c>
      <c r="P71" s="7"/>
      <c r="Q71" s="7">
        <f t="shared" si="1"/>
        <v>-9506117895</v>
      </c>
      <c r="R71" s="7"/>
      <c r="S71" s="7"/>
      <c r="T71" s="7"/>
      <c r="U71" s="7"/>
      <c r="V71" s="7"/>
      <c r="W71" s="7"/>
      <c r="Y71" s="8"/>
    </row>
    <row r="72" spans="1:25" s="6" customFormat="1" ht="24" x14ac:dyDescent="0.55000000000000004">
      <c r="A72" s="6" t="s">
        <v>98</v>
      </c>
      <c r="C72" s="7">
        <v>16222640</v>
      </c>
      <c r="D72" s="7"/>
      <c r="E72" s="7">
        <v>708278515683</v>
      </c>
      <c r="F72" s="7"/>
      <c r="G72" s="7">
        <v>753672729642</v>
      </c>
      <c r="H72" s="7"/>
      <c r="I72" s="7">
        <f t="shared" si="0"/>
        <v>-45394213959</v>
      </c>
      <c r="J72" s="7"/>
      <c r="K72" s="7">
        <v>16222640</v>
      </c>
      <c r="L72" s="7"/>
      <c r="M72" s="7">
        <v>708278515683</v>
      </c>
      <c r="N72" s="7"/>
      <c r="O72" s="7">
        <v>699684625357</v>
      </c>
      <c r="P72" s="7"/>
      <c r="Q72" s="7">
        <f t="shared" si="1"/>
        <v>8593890326</v>
      </c>
      <c r="R72" s="7"/>
      <c r="S72" s="7"/>
      <c r="T72" s="7"/>
      <c r="U72" s="7"/>
      <c r="V72" s="7"/>
      <c r="W72" s="7"/>
      <c r="Y72" s="8"/>
    </row>
    <row r="73" spans="1:25" s="6" customFormat="1" ht="24" x14ac:dyDescent="0.55000000000000004">
      <c r="A73" s="6" t="s">
        <v>84</v>
      </c>
      <c r="C73" s="7">
        <v>20700000</v>
      </c>
      <c r="D73" s="7"/>
      <c r="E73" s="7">
        <v>894105721170</v>
      </c>
      <c r="F73" s="7"/>
      <c r="G73" s="7">
        <v>793876851430</v>
      </c>
      <c r="H73" s="7"/>
      <c r="I73" s="7">
        <f t="shared" ref="I73:I136" si="2">E73-G73</f>
        <v>100228869740</v>
      </c>
      <c r="J73" s="7"/>
      <c r="K73" s="7">
        <v>20700000</v>
      </c>
      <c r="L73" s="7"/>
      <c r="M73" s="7">
        <v>894105721170</v>
      </c>
      <c r="N73" s="7"/>
      <c r="O73" s="7">
        <v>511839812686</v>
      </c>
      <c r="P73" s="7"/>
      <c r="Q73" s="7">
        <f t="shared" ref="Q73:Q136" si="3">M73-O73</f>
        <v>382265908484</v>
      </c>
      <c r="R73" s="7"/>
      <c r="S73" s="7"/>
      <c r="T73" s="7"/>
      <c r="U73" s="7"/>
      <c r="V73" s="7"/>
      <c r="W73" s="7"/>
      <c r="Y73" s="8"/>
    </row>
    <row r="74" spans="1:25" s="6" customFormat="1" ht="24" x14ac:dyDescent="0.55000000000000004">
      <c r="A74" s="6" t="s">
        <v>16</v>
      </c>
      <c r="C74" s="7">
        <v>7838449</v>
      </c>
      <c r="D74" s="7"/>
      <c r="E74" s="7">
        <v>99478801124</v>
      </c>
      <c r="F74" s="7"/>
      <c r="G74" s="7">
        <v>98590136810</v>
      </c>
      <c r="H74" s="7"/>
      <c r="I74" s="7">
        <f t="shared" si="2"/>
        <v>888664314</v>
      </c>
      <c r="J74" s="7"/>
      <c r="K74" s="7">
        <v>7838449</v>
      </c>
      <c r="L74" s="7"/>
      <c r="M74" s="7">
        <v>99478801124</v>
      </c>
      <c r="N74" s="7"/>
      <c r="O74" s="7">
        <v>81164268305</v>
      </c>
      <c r="P74" s="7"/>
      <c r="Q74" s="7">
        <f t="shared" si="3"/>
        <v>18314532819</v>
      </c>
      <c r="R74" s="7"/>
      <c r="S74" s="7"/>
      <c r="T74" s="7"/>
      <c r="U74" s="7"/>
      <c r="V74" s="7"/>
      <c r="W74" s="7"/>
      <c r="Y74" s="8"/>
    </row>
    <row r="75" spans="1:25" s="6" customFormat="1" ht="24" x14ac:dyDescent="0.55000000000000004">
      <c r="A75" s="6" t="s">
        <v>114</v>
      </c>
      <c r="C75" s="7">
        <v>44000000</v>
      </c>
      <c r="D75" s="7"/>
      <c r="E75" s="7">
        <v>250607711200</v>
      </c>
      <c r="F75" s="7"/>
      <c r="G75" s="7">
        <v>244260128658</v>
      </c>
      <c r="H75" s="7"/>
      <c r="I75" s="7">
        <f t="shared" si="2"/>
        <v>6347582542</v>
      </c>
      <c r="J75" s="7"/>
      <c r="K75" s="7">
        <v>44000000</v>
      </c>
      <c r="L75" s="7"/>
      <c r="M75" s="7">
        <v>250607711200</v>
      </c>
      <c r="N75" s="7"/>
      <c r="O75" s="7">
        <v>167788016707</v>
      </c>
      <c r="P75" s="7"/>
      <c r="Q75" s="7">
        <f t="shared" si="3"/>
        <v>82819694493</v>
      </c>
      <c r="R75" s="7"/>
      <c r="S75" s="7"/>
      <c r="T75" s="7"/>
      <c r="U75" s="7"/>
      <c r="V75" s="7"/>
      <c r="W75" s="7"/>
      <c r="Y75" s="8"/>
    </row>
    <row r="76" spans="1:25" s="6" customFormat="1" ht="24" x14ac:dyDescent="0.55000000000000004">
      <c r="A76" s="6" t="s">
        <v>131</v>
      </c>
      <c r="C76" s="7">
        <v>132499515</v>
      </c>
      <c r="D76" s="7"/>
      <c r="E76" s="7">
        <v>3362217687044</v>
      </c>
      <c r="F76" s="7"/>
      <c r="G76" s="7">
        <v>3682901234441</v>
      </c>
      <c r="H76" s="7"/>
      <c r="I76" s="7">
        <f t="shared" si="2"/>
        <v>-320683547397</v>
      </c>
      <c r="J76" s="7"/>
      <c r="K76" s="7">
        <v>132499515</v>
      </c>
      <c r="L76" s="7"/>
      <c r="M76" s="7">
        <v>3362217687044</v>
      </c>
      <c r="N76" s="7"/>
      <c r="O76" s="7">
        <v>2732241413265</v>
      </c>
      <c r="P76" s="7"/>
      <c r="Q76" s="7">
        <f t="shared" si="3"/>
        <v>629976273779</v>
      </c>
      <c r="R76" s="7"/>
      <c r="S76" s="7"/>
      <c r="T76" s="7"/>
      <c r="U76" s="7"/>
      <c r="V76" s="7"/>
      <c r="W76" s="7"/>
      <c r="Y76" s="8"/>
    </row>
    <row r="77" spans="1:25" s="6" customFormat="1" ht="24" x14ac:dyDescent="0.55000000000000004">
      <c r="A77" s="6" t="s">
        <v>46</v>
      </c>
      <c r="C77" s="7">
        <v>9456018</v>
      </c>
      <c r="D77" s="7"/>
      <c r="E77" s="7">
        <v>70465751586</v>
      </c>
      <c r="F77" s="7"/>
      <c r="G77" s="7">
        <v>64667105184</v>
      </c>
      <c r="H77" s="7"/>
      <c r="I77" s="7">
        <f t="shared" si="2"/>
        <v>5798646402</v>
      </c>
      <c r="J77" s="7"/>
      <c r="K77" s="7">
        <v>9456018</v>
      </c>
      <c r="L77" s="7"/>
      <c r="M77" s="7">
        <v>70465751586</v>
      </c>
      <c r="N77" s="7"/>
      <c r="O77" s="7">
        <v>49365586362</v>
      </c>
      <c r="P77" s="7"/>
      <c r="Q77" s="7">
        <f t="shared" si="3"/>
        <v>21100165224</v>
      </c>
      <c r="R77" s="7"/>
      <c r="S77" s="7"/>
      <c r="T77" s="7"/>
      <c r="U77" s="7"/>
      <c r="V77" s="7"/>
      <c r="W77" s="7"/>
      <c r="Y77" s="8"/>
    </row>
    <row r="78" spans="1:25" s="6" customFormat="1" ht="24" x14ac:dyDescent="0.55000000000000004">
      <c r="A78" s="6" t="s">
        <v>75</v>
      </c>
      <c r="C78" s="7">
        <v>15448582</v>
      </c>
      <c r="D78" s="7"/>
      <c r="E78" s="7">
        <v>157123935726</v>
      </c>
      <c r="F78" s="7"/>
      <c r="G78" s="7">
        <v>152331172767</v>
      </c>
      <c r="H78" s="7"/>
      <c r="I78" s="7">
        <f t="shared" si="2"/>
        <v>4792762959</v>
      </c>
      <c r="J78" s="7"/>
      <c r="K78" s="7">
        <v>15448582</v>
      </c>
      <c r="L78" s="7"/>
      <c r="M78" s="7">
        <v>157123935726</v>
      </c>
      <c r="N78" s="7"/>
      <c r="O78" s="7">
        <v>128026432642</v>
      </c>
      <c r="P78" s="7"/>
      <c r="Q78" s="7">
        <f t="shared" si="3"/>
        <v>29097503084</v>
      </c>
      <c r="R78" s="7"/>
      <c r="S78" s="7"/>
      <c r="T78" s="7"/>
      <c r="U78" s="7"/>
      <c r="V78" s="7"/>
      <c r="W78" s="7"/>
      <c r="Y78" s="8"/>
    </row>
    <row r="79" spans="1:25" s="6" customFormat="1" ht="24" x14ac:dyDescent="0.55000000000000004">
      <c r="A79" s="6" t="s">
        <v>156</v>
      </c>
      <c r="C79" s="7">
        <v>6323601</v>
      </c>
      <c r="D79" s="7"/>
      <c r="E79" s="7">
        <v>34699199190</v>
      </c>
      <c r="F79" s="7"/>
      <c r="G79" s="7">
        <v>34887440777</v>
      </c>
      <c r="H79" s="7"/>
      <c r="I79" s="7">
        <f t="shared" si="2"/>
        <v>-188241587</v>
      </c>
      <c r="J79" s="7"/>
      <c r="K79" s="7">
        <v>6323601</v>
      </c>
      <c r="L79" s="7"/>
      <c r="M79" s="7">
        <v>34699199190</v>
      </c>
      <c r="N79" s="7"/>
      <c r="O79" s="7">
        <v>29226563275</v>
      </c>
      <c r="P79" s="7"/>
      <c r="Q79" s="7">
        <f t="shared" si="3"/>
        <v>5472635915</v>
      </c>
      <c r="R79" s="7"/>
      <c r="S79" s="7"/>
      <c r="T79" s="7"/>
      <c r="U79" s="7"/>
      <c r="V79" s="7"/>
      <c r="W79" s="7"/>
      <c r="Y79" s="8"/>
    </row>
    <row r="80" spans="1:25" s="6" customFormat="1" ht="24" x14ac:dyDescent="0.55000000000000004">
      <c r="A80" s="6" t="s">
        <v>30</v>
      </c>
      <c r="C80" s="7">
        <v>208979074</v>
      </c>
      <c r="D80" s="7"/>
      <c r="E80" s="7">
        <v>1880788448424</v>
      </c>
      <c r="F80" s="7"/>
      <c r="G80" s="7">
        <v>1369633760695</v>
      </c>
      <c r="H80" s="7"/>
      <c r="I80" s="7">
        <f t="shared" si="2"/>
        <v>511154687729</v>
      </c>
      <c r="J80" s="7"/>
      <c r="K80" s="7">
        <v>208979074</v>
      </c>
      <c r="L80" s="7"/>
      <c r="M80" s="7">
        <v>1880788448424</v>
      </c>
      <c r="N80" s="7"/>
      <c r="O80" s="7">
        <v>729907343073</v>
      </c>
      <c r="P80" s="7"/>
      <c r="Q80" s="7">
        <f t="shared" si="3"/>
        <v>1150881105351</v>
      </c>
      <c r="R80" s="7"/>
      <c r="S80" s="7"/>
      <c r="T80" s="7"/>
      <c r="U80" s="7"/>
      <c r="V80" s="7"/>
      <c r="W80" s="7"/>
      <c r="Y80" s="8"/>
    </row>
    <row r="81" spans="1:25" s="6" customFormat="1" ht="24" x14ac:dyDescent="0.55000000000000004">
      <c r="A81" s="6" t="s">
        <v>124</v>
      </c>
      <c r="C81" s="7">
        <v>82157505</v>
      </c>
      <c r="D81" s="7"/>
      <c r="E81" s="7">
        <v>444297229800</v>
      </c>
      <c r="F81" s="7"/>
      <c r="G81" s="7">
        <v>411355047358</v>
      </c>
      <c r="H81" s="7"/>
      <c r="I81" s="7">
        <f t="shared" si="2"/>
        <v>32942182442</v>
      </c>
      <c r="J81" s="7"/>
      <c r="K81" s="7">
        <v>82157505</v>
      </c>
      <c r="L81" s="7"/>
      <c r="M81" s="7">
        <v>444297229800</v>
      </c>
      <c r="N81" s="7"/>
      <c r="O81" s="7">
        <v>344873266361</v>
      </c>
      <c r="P81" s="7"/>
      <c r="Q81" s="7">
        <f t="shared" si="3"/>
        <v>99423963439</v>
      </c>
      <c r="R81" s="7"/>
      <c r="S81" s="7"/>
      <c r="T81" s="7"/>
      <c r="U81" s="7"/>
      <c r="V81" s="7"/>
      <c r="W81" s="7"/>
      <c r="Y81" s="8"/>
    </row>
    <row r="82" spans="1:25" s="6" customFormat="1" ht="24" x14ac:dyDescent="0.55000000000000004">
      <c r="A82" s="6" t="s">
        <v>45</v>
      </c>
      <c r="C82" s="7">
        <v>11642814</v>
      </c>
      <c r="D82" s="7"/>
      <c r="E82" s="7">
        <v>701255873400</v>
      </c>
      <c r="F82" s="7"/>
      <c r="G82" s="7">
        <v>661117779385</v>
      </c>
      <c r="H82" s="7"/>
      <c r="I82" s="7">
        <f t="shared" si="2"/>
        <v>40138094015</v>
      </c>
      <c r="J82" s="7"/>
      <c r="K82" s="7">
        <v>11642814</v>
      </c>
      <c r="L82" s="7"/>
      <c r="M82" s="7">
        <v>701255873400</v>
      </c>
      <c r="N82" s="7"/>
      <c r="O82" s="7">
        <v>687965851491</v>
      </c>
      <c r="P82" s="7"/>
      <c r="Q82" s="7">
        <f t="shared" si="3"/>
        <v>13290021909</v>
      </c>
      <c r="R82" s="7"/>
      <c r="S82" s="7"/>
      <c r="T82" s="7"/>
      <c r="U82" s="7"/>
      <c r="V82" s="7"/>
      <c r="W82" s="7"/>
      <c r="Y82" s="8"/>
    </row>
    <row r="83" spans="1:25" s="6" customFormat="1" ht="24" x14ac:dyDescent="0.55000000000000004">
      <c r="A83" s="6" t="s">
        <v>77</v>
      </c>
      <c r="C83" s="7">
        <v>23142857</v>
      </c>
      <c r="D83" s="7"/>
      <c r="E83" s="7">
        <v>102993372778</v>
      </c>
      <c r="F83" s="7"/>
      <c r="G83" s="7">
        <v>94978949790</v>
      </c>
      <c r="H83" s="7"/>
      <c r="I83" s="7">
        <f t="shared" si="2"/>
        <v>8014422988</v>
      </c>
      <c r="J83" s="7"/>
      <c r="K83" s="7">
        <v>23142857</v>
      </c>
      <c r="L83" s="7"/>
      <c r="M83" s="7">
        <v>102993372778</v>
      </c>
      <c r="N83" s="7"/>
      <c r="O83" s="7">
        <v>125227018620</v>
      </c>
      <c r="P83" s="7"/>
      <c r="Q83" s="7">
        <f t="shared" si="3"/>
        <v>-22233645842</v>
      </c>
      <c r="R83" s="7"/>
      <c r="S83" s="7"/>
      <c r="T83" s="7"/>
      <c r="U83" s="7"/>
      <c r="V83" s="7"/>
      <c r="W83" s="7"/>
      <c r="Y83" s="8"/>
    </row>
    <row r="84" spans="1:25" s="6" customFormat="1" ht="24" x14ac:dyDescent="0.55000000000000004">
      <c r="A84" s="6" t="s">
        <v>139</v>
      </c>
      <c r="C84" s="7">
        <v>27600000</v>
      </c>
      <c r="D84" s="7"/>
      <c r="E84" s="7">
        <v>60743594136</v>
      </c>
      <c r="F84" s="7"/>
      <c r="G84" s="7">
        <v>65508871584</v>
      </c>
      <c r="H84" s="7"/>
      <c r="I84" s="7">
        <f t="shared" si="2"/>
        <v>-4765277448</v>
      </c>
      <c r="J84" s="7"/>
      <c r="K84" s="7">
        <v>27600000</v>
      </c>
      <c r="L84" s="7"/>
      <c r="M84" s="7">
        <v>60743594136</v>
      </c>
      <c r="N84" s="7"/>
      <c r="O84" s="7">
        <v>41222552018</v>
      </c>
      <c r="P84" s="7"/>
      <c r="Q84" s="7">
        <f t="shared" si="3"/>
        <v>19521042118</v>
      </c>
      <c r="R84" s="7"/>
      <c r="S84" s="7"/>
      <c r="T84" s="7"/>
      <c r="U84" s="7"/>
      <c r="V84" s="7"/>
      <c r="W84" s="7"/>
      <c r="Y84" s="8"/>
    </row>
    <row r="85" spans="1:25" s="6" customFormat="1" ht="24" x14ac:dyDescent="0.55000000000000004">
      <c r="A85" s="6" t="s">
        <v>68</v>
      </c>
      <c r="C85" s="7">
        <v>134000000</v>
      </c>
      <c r="D85" s="7"/>
      <c r="E85" s="7">
        <v>612964869800</v>
      </c>
      <c r="F85" s="7"/>
      <c r="G85" s="7">
        <v>699391586800</v>
      </c>
      <c r="H85" s="7"/>
      <c r="I85" s="7">
        <f t="shared" si="2"/>
        <v>-86426717000</v>
      </c>
      <c r="J85" s="7"/>
      <c r="K85" s="7">
        <v>134000000</v>
      </c>
      <c r="L85" s="7"/>
      <c r="M85" s="7">
        <v>612964869800</v>
      </c>
      <c r="N85" s="7"/>
      <c r="O85" s="7">
        <v>771952150380</v>
      </c>
      <c r="P85" s="7"/>
      <c r="Q85" s="7">
        <f t="shared" si="3"/>
        <v>-158987280580</v>
      </c>
      <c r="R85" s="7"/>
      <c r="S85" s="7"/>
      <c r="T85" s="7"/>
      <c r="U85" s="7"/>
      <c r="V85" s="7"/>
      <c r="W85" s="7"/>
      <c r="Y85" s="8"/>
    </row>
    <row r="86" spans="1:25" s="6" customFormat="1" ht="24" x14ac:dyDescent="0.55000000000000004">
      <c r="A86" s="6" t="s">
        <v>112</v>
      </c>
      <c r="C86" s="7">
        <v>31696146</v>
      </c>
      <c r="D86" s="7"/>
      <c r="E86" s="7">
        <v>252867123723</v>
      </c>
      <c r="F86" s="7"/>
      <c r="G86" s="7">
        <v>228873747652</v>
      </c>
      <c r="H86" s="7"/>
      <c r="I86" s="7">
        <f t="shared" si="2"/>
        <v>23993376071</v>
      </c>
      <c r="J86" s="7"/>
      <c r="K86" s="7">
        <v>31696146</v>
      </c>
      <c r="L86" s="7"/>
      <c r="M86" s="7">
        <v>252867123723</v>
      </c>
      <c r="N86" s="7"/>
      <c r="O86" s="7">
        <v>188665968869</v>
      </c>
      <c r="P86" s="7"/>
      <c r="Q86" s="7">
        <f t="shared" si="3"/>
        <v>64201154854</v>
      </c>
      <c r="R86" s="7"/>
      <c r="S86" s="7"/>
      <c r="T86" s="7"/>
      <c r="U86" s="7"/>
      <c r="V86" s="7"/>
      <c r="W86" s="7"/>
      <c r="Y86" s="8"/>
    </row>
    <row r="87" spans="1:25" s="6" customFormat="1" ht="24" x14ac:dyDescent="0.55000000000000004">
      <c r="A87" s="6" t="s">
        <v>130</v>
      </c>
      <c r="C87" s="7">
        <v>30476425</v>
      </c>
      <c r="D87" s="7"/>
      <c r="E87" s="7">
        <v>33748779933</v>
      </c>
      <c r="F87" s="7"/>
      <c r="G87" s="7">
        <v>38162515624</v>
      </c>
      <c r="H87" s="7"/>
      <c r="I87" s="7">
        <f t="shared" si="2"/>
        <v>-4413735691</v>
      </c>
      <c r="J87" s="7"/>
      <c r="K87" s="7">
        <v>30476425</v>
      </c>
      <c r="L87" s="7"/>
      <c r="M87" s="7">
        <v>33748779933</v>
      </c>
      <c r="N87" s="7"/>
      <c r="O87" s="7">
        <v>36808534694</v>
      </c>
      <c r="P87" s="7"/>
      <c r="Q87" s="7">
        <f t="shared" si="3"/>
        <v>-3059754761</v>
      </c>
      <c r="R87" s="7"/>
      <c r="S87" s="7"/>
      <c r="T87" s="7"/>
      <c r="U87" s="7"/>
      <c r="V87" s="7"/>
      <c r="W87" s="7"/>
      <c r="Y87" s="8"/>
    </row>
    <row r="88" spans="1:25" s="6" customFormat="1" ht="24" x14ac:dyDescent="0.55000000000000004">
      <c r="A88" s="6" t="s">
        <v>47</v>
      </c>
      <c r="C88" s="7">
        <v>214535344</v>
      </c>
      <c r="D88" s="7"/>
      <c r="E88" s="7">
        <v>662260302795</v>
      </c>
      <c r="F88" s="7"/>
      <c r="G88" s="7">
        <v>613511985672</v>
      </c>
      <c r="H88" s="7"/>
      <c r="I88" s="7">
        <f t="shared" si="2"/>
        <v>48748317123</v>
      </c>
      <c r="J88" s="7"/>
      <c r="K88" s="7">
        <v>214535344</v>
      </c>
      <c r="L88" s="7"/>
      <c r="M88" s="7">
        <v>662260302795</v>
      </c>
      <c r="N88" s="7"/>
      <c r="O88" s="7">
        <v>521885773317</v>
      </c>
      <c r="P88" s="7"/>
      <c r="Q88" s="7">
        <f t="shared" si="3"/>
        <v>140374529478</v>
      </c>
      <c r="R88" s="7"/>
      <c r="S88" s="7"/>
      <c r="T88" s="7"/>
      <c r="U88" s="7"/>
      <c r="V88" s="7"/>
      <c r="W88" s="7"/>
      <c r="Y88" s="8"/>
    </row>
    <row r="89" spans="1:25" s="6" customFormat="1" ht="24" x14ac:dyDescent="0.55000000000000004">
      <c r="A89" s="6" t="s">
        <v>97</v>
      </c>
      <c r="C89" s="7">
        <v>2690000</v>
      </c>
      <c r="D89" s="7"/>
      <c r="E89" s="7">
        <v>333383866870</v>
      </c>
      <c r="F89" s="7"/>
      <c r="G89" s="7">
        <v>336960603312</v>
      </c>
      <c r="H89" s="7"/>
      <c r="I89" s="7">
        <f t="shared" si="2"/>
        <v>-3576736442</v>
      </c>
      <c r="J89" s="7"/>
      <c r="K89" s="7">
        <v>2690000</v>
      </c>
      <c r="L89" s="7"/>
      <c r="M89" s="7">
        <v>333383866870</v>
      </c>
      <c r="N89" s="7"/>
      <c r="O89" s="7">
        <v>297161008798</v>
      </c>
      <c r="P89" s="7"/>
      <c r="Q89" s="7">
        <f t="shared" si="3"/>
        <v>36222858072</v>
      </c>
      <c r="R89" s="7"/>
      <c r="S89" s="7"/>
      <c r="T89" s="7"/>
      <c r="U89" s="7"/>
      <c r="V89" s="7"/>
      <c r="W89" s="7"/>
      <c r="Y89" s="8"/>
    </row>
    <row r="90" spans="1:25" s="6" customFormat="1" ht="24" x14ac:dyDescent="0.55000000000000004">
      <c r="A90" s="6" t="s">
        <v>120</v>
      </c>
      <c r="C90" s="7">
        <v>461496158</v>
      </c>
      <c r="D90" s="7"/>
      <c r="E90" s="7">
        <v>1067889944573</v>
      </c>
      <c r="F90" s="7"/>
      <c r="G90" s="7">
        <v>872786358799</v>
      </c>
      <c r="H90" s="7"/>
      <c r="I90" s="7">
        <f t="shared" si="2"/>
        <v>195103585774</v>
      </c>
      <c r="J90" s="7"/>
      <c r="K90" s="7">
        <v>461496158</v>
      </c>
      <c r="L90" s="7"/>
      <c r="M90" s="7">
        <v>1067889944573</v>
      </c>
      <c r="N90" s="7"/>
      <c r="O90" s="7">
        <v>815869398935</v>
      </c>
      <c r="P90" s="7"/>
      <c r="Q90" s="7">
        <f t="shared" si="3"/>
        <v>252020545638</v>
      </c>
      <c r="R90" s="7"/>
      <c r="S90" s="7"/>
      <c r="T90" s="7"/>
      <c r="U90" s="7"/>
      <c r="V90" s="7"/>
      <c r="W90" s="7"/>
      <c r="Y90" s="8"/>
    </row>
    <row r="91" spans="1:25" s="6" customFormat="1" ht="24" x14ac:dyDescent="0.55000000000000004">
      <c r="A91" s="6" t="s">
        <v>40</v>
      </c>
      <c r="C91" s="7">
        <v>1688904</v>
      </c>
      <c r="D91" s="7"/>
      <c r="E91" s="7">
        <v>386702104157</v>
      </c>
      <c r="F91" s="7"/>
      <c r="G91" s="7">
        <v>393405499245</v>
      </c>
      <c r="H91" s="7"/>
      <c r="I91" s="7">
        <f t="shared" si="2"/>
        <v>-6703395088</v>
      </c>
      <c r="J91" s="7"/>
      <c r="K91" s="7">
        <v>1688904</v>
      </c>
      <c r="L91" s="7"/>
      <c r="M91" s="7">
        <v>386702104157</v>
      </c>
      <c r="N91" s="7"/>
      <c r="O91" s="7">
        <v>287571076581</v>
      </c>
      <c r="P91" s="7"/>
      <c r="Q91" s="7">
        <f t="shared" si="3"/>
        <v>99131027576</v>
      </c>
      <c r="R91" s="7"/>
      <c r="S91" s="7"/>
      <c r="T91" s="7"/>
      <c r="U91" s="7"/>
      <c r="V91" s="7"/>
      <c r="W91" s="7"/>
      <c r="Y91" s="8"/>
    </row>
    <row r="92" spans="1:25" s="6" customFormat="1" ht="24" x14ac:dyDescent="0.55000000000000004">
      <c r="A92" s="6" t="s">
        <v>150</v>
      </c>
      <c r="C92" s="7">
        <v>4495058</v>
      </c>
      <c r="D92" s="7"/>
      <c r="E92" s="7">
        <v>33140112228</v>
      </c>
      <c r="F92" s="7"/>
      <c r="G92" s="7">
        <v>31355987747</v>
      </c>
      <c r="H92" s="7"/>
      <c r="I92" s="7">
        <f t="shared" si="2"/>
        <v>1784124481</v>
      </c>
      <c r="J92" s="7"/>
      <c r="K92" s="7">
        <v>4495058</v>
      </c>
      <c r="L92" s="7"/>
      <c r="M92" s="7">
        <v>33140112228</v>
      </c>
      <c r="N92" s="7"/>
      <c r="O92" s="7">
        <v>25029693520</v>
      </c>
      <c r="P92" s="7"/>
      <c r="Q92" s="7">
        <f t="shared" si="3"/>
        <v>8110418708</v>
      </c>
      <c r="R92" s="7"/>
      <c r="S92" s="7"/>
      <c r="T92" s="7"/>
      <c r="U92" s="7"/>
      <c r="V92" s="7"/>
      <c r="W92" s="7"/>
      <c r="Y92" s="8"/>
    </row>
    <row r="93" spans="1:25" s="6" customFormat="1" ht="24" x14ac:dyDescent="0.55000000000000004">
      <c r="A93" s="6" t="s">
        <v>25</v>
      </c>
      <c r="C93" s="7">
        <v>173056507</v>
      </c>
      <c r="D93" s="7"/>
      <c r="E93" s="7">
        <v>387569286913</v>
      </c>
      <c r="F93" s="7"/>
      <c r="G93" s="7">
        <v>368944149667</v>
      </c>
      <c r="H93" s="7"/>
      <c r="I93" s="7">
        <f t="shared" si="2"/>
        <v>18625137246</v>
      </c>
      <c r="J93" s="7"/>
      <c r="K93" s="7">
        <v>173056507</v>
      </c>
      <c r="L93" s="7"/>
      <c r="M93" s="7">
        <v>387569286913</v>
      </c>
      <c r="N93" s="7"/>
      <c r="O93" s="7">
        <v>380117974519</v>
      </c>
      <c r="P93" s="7"/>
      <c r="Q93" s="7">
        <f t="shared" si="3"/>
        <v>7451312394</v>
      </c>
      <c r="R93" s="7"/>
      <c r="S93" s="7"/>
      <c r="T93" s="7"/>
      <c r="U93" s="7"/>
      <c r="V93" s="7"/>
      <c r="W93" s="7"/>
      <c r="Y93" s="8"/>
    </row>
    <row r="94" spans="1:25" s="6" customFormat="1" ht="24" x14ac:dyDescent="0.55000000000000004">
      <c r="A94" s="6" t="s">
        <v>18</v>
      </c>
      <c r="C94" s="7">
        <v>457105065</v>
      </c>
      <c r="D94" s="7"/>
      <c r="E94" s="7">
        <v>1013279050121</v>
      </c>
      <c r="F94" s="7"/>
      <c r="G94" s="7">
        <v>945549740530</v>
      </c>
      <c r="H94" s="7"/>
      <c r="I94" s="7">
        <f t="shared" si="2"/>
        <v>67729309591</v>
      </c>
      <c r="J94" s="7"/>
      <c r="K94" s="7">
        <v>457105065</v>
      </c>
      <c r="L94" s="7"/>
      <c r="M94" s="7">
        <v>1013279050121</v>
      </c>
      <c r="N94" s="7"/>
      <c r="O94" s="7">
        <v>616735870269</v>
      </c>
      <c r="P94" s="7"/>
      <c r="Q94" s="7">
        <f t="shared" si="3"/>
        <v>396543179852</v>
      </c>
      <c r="R94" s="7"/>
      <c r="S94" s="7"/>
      <c r="T94" s="7"/>
      <c r="U94" s="7"/>
      <c r="V94" s="7"/>
      <c r="W94" s="7"/>
      <c r="Y94" s="8"/>
    </row>
    <row r="95" spans="1:25" s="6" customFormat="1" ht="24" x14ac:dyDescent="0.55000000000000004">
      <c r="A95" s="6" t="s">
        <v>92</v>
      </c>
      <c r="C95" s="7">
        <v>6529883</v>
      </c>
      <c r="D95" s="7"/>
      <c r="E95" s="7">
        <v>340428044011</v>
      </c>
      <c r="F95" s="7"/>
      <c r="G95" s="7">
        <v>360377040157</v>
      </c>
      <c r="H95" s="7"/>
      <c r="I95" s="7">
        <f t="shared" si="2"/>
        <v>-19948996146</v>
      </c>
      <c r="J95" s="7"/>
      <c r="K95" s="7">
        <v>6529883</v>
      </c>
      <c r="L95" s="7"/>
      <c r="M95" s="7">
        <v>340428044011</v>
      </c>
      <c r="N95" s="7"/>
      <c r="O95" s="7">
        <v>346607859719</v>
      </c>
      <c r="P95" s="7"/>
      <c r="Q95" s="7">
        <f t="shared" si="3"/>
        <v>-6179815708</v>
      </c>
      <c r="R95" s="7"/>
      <c r="S95" s="7"/>
      <c r="T95" s="7"/>
      <c r="U95" s="7"/>
      <c r="V95" s="7"/>
      <c r="W95" s="7"/>
      <c r="Y95" s="8"/>
    </row>
    <row r="96" spans="1:25" s="6" customFormat="1" ht="24" x14ac:dyDescent="0.55000000000000004">
      <c r="A96" s="6" t="s">
        <v>117</v>
      </c>
      <c r="C96" s="7">
        <v>41916371</v>
      </c>
      <c r="D96" s="7"/>
      <c r="E96" s="7">
        <v>170778219698</v>
      </c>
      <c r="F96" s="7"/>
      <c r="G96" s="7">
        <v>149363823768</v>
      </c>
      <c r="H96" s="7"/>
      <c r="I96" s="7">
        <f t="shared" si="2"/>
        <v>21414395930</v>
      </c>
      <c r="J96" s="7"/>
      <c r="K96" s="7">
        <v>41916371</v>
      </c>
      <c r="L96" s="7"/>
      <c r="M96" s="7">
        <v>170778219698</v>
      </c>
      <c r="N96" s="7"/>
      <c r="O96" s="7">
        <v>125214923139</v>
      </c>
      <c r="P96" s="7"/>
      <c r="Q96" s="7">
        <f t="shared" si="3"/>
        <v>45563296559</v>
      </c>
      <c r="R96" s="7"/>
      <c r="S96" s="7"/>
      <c r="T96" s="7"/>
      <c r="U96" s="7"/>
      <c r="V96" s="7"/>
      <c r="W96" s="7"/>
      <c r="Y96" s="8"/>
    </row>
    <row r="97" spans="1:25" s="6" customFormat="1" ht="24" x14ac:dyDescent="0.55000000000000004">
      <c r="A97" s="6" t="s">
        <v>282</v>
      </c>
      <c r="C97" s="7">
        <v>46747358</v>
      </c>
      <c r="D97" s="7"/>
      <c r="E97" s="7">
        <v>179374665567</v>
      </c>
      <c r="F97" s="7"/>
      <c r="G97" s="7">
        <v>160961809550</v>
      </c>
      <c r="H97" s="7"/>
      <c r="I97" s="7">
        <f t="shared" si="2"/>
        <v>18412856017</v>
      </c>
      <c r="J97" s="7"/>
      <c r="K97" s="7">
        <v>46747358</v>
      </c>
      <c r="L97" s="7"/>
      <c r="M97" s="7">
        <v>179374665567</v>
      </c>
      <c r="N97" s="7"/>
      <c r="O97" s="7">
        <v>160961809550</v>
      </c>
      <c r="P97" s="7"/>
      <c r="Q97" s="7">
        <f t="shared" si="3"/>
        <v>18412856017</v>
      </c>
      <c r="R97" s="7"/>
      <c r="S97" s="7"/>
      <c r="T97" s="7"/>
      <c r="U97" s="7"/>
      <c r="V97" s="7"/>
      <c r="W97" s="7"/>
      <c r="Y97" s="8"/>
    </row>
    <row r="98" spans="1:25" s="6" customFormat="1" ht="24" x14ac:dyDescent="0.55000000000000004">
      <c r="A98" s="6" t="s">
        <v>79</v>
      </c>
      <c r="C98" s="7">
        <v>24900000</v>
      </c>
      <c r="D98" s="7"/>
      <c r="E98" s="7">
        <v>354552955050</v>
      </c>
      <c r="F98" s="7"/>
      <c r="G98" s="7">
        <v>247067980139</v>
      </c>
      <c r="H98" s="7"/>
      <c r="I98" s="7">
        <f t="shared" si="2"/>
        <v>107484974911</v>
      </c>
      <c r="J98" s="7"/>
      <c r="K98" s="7">
        <v>24900000</v>
      </c>
      <c r="L98" s="7"/>
      <c r="M98" s="7">
        <v>354552955050</v>
      </c>
      <c r="N98" s="7"/>
      <c r="O98" s="7">
        <v>181942193174</v>
      </c>
      <c r="P98" s="7"/>
      <c r="Q98" s="7">
        <f t="shared" si="3"/>
        <v>172610761876</v>
      </c>
      <c r="R98" s="7"/>
      <c r="S98" s="7"/>
      <c r="T98" s="7"/>
      <c r="U98" s="7"/>
      <c r="V98" s="7"/>
      <c r="W98" s="7"/>
      <c r="Y98" s="8"/>
    </row>
    <row r="99" spans="1:25" s="6" customFormat="1" ht="24" x14ac:dyDescent="0.55000000000000004">
      <c r="A99" s="6" t="s">
        <v>149</v>
      </c>
      <c r="C99" s="7">
        <v>72935505</v>
      </c>
      <c r="D99" s="7"/>
      <c r="E99" s="7">
        <v>537721831649</v>
      </c>
      <c r="F99" s="7"/>
      <c r="G99" s="7">
        <v>570381579688</v>
      </c>
      <c r="H99" s="7"/>
      <c r="I99" s="7">
        <f t="shared" si="2"/>
        <v>-32659748039</v>
      </c>
      <c r="J99" s="7"/>
      <c r="K99" s="7">
        <v>72935505</v>
      </c>
      <c r="L99" s="7"/>
      <c r="M99" s="7">
        <v>537721831649</v>
      </c>
      <c r="N99" s="7"/>
      <c r="O99" s="7">
        <v>530338399589</v>
      </c>
      <c r="P99" s="7"/>
      <c r="Q99" s="7">
        <f t="shared" si="3"/>
        <v>7383432060</v>
      </c>
      <c r="R99" s="7"/>
      <c r="S99" s="7"/>
      <c r="T99" s="7"/>
      <c r="U99" s="7"/>
      <c r="V99" s="7"/>
      <c r="W99" s="7"/>
      <c r="Y99" s="8"/>
    </row>
    <row r="100" spans="1:25" s="6" customFormat="1" ht="24" x14ac:dyDescent="0.55000000000000004">
      <c r="A100" s="6" t="s">
        <v>23</v>
      </c>
      <c r="C100" s="7">
        <v>611176816</v>
      </c>
      <c r="D100" s="7"/>
      <c r="E100" s="7">
        <v>406929573291</v>
      </c>
      <c r="F100" s="7"/>
      <c r="G100" s="7">
        <v>404503763614</v>
      </c>
      <c r="H100" s="7"/>
      <c r="I100" s="7">
        <f t="shared" si="2"/>
        <v>2425809677</v>
      </c>
      <c r="J100" s="7"/>
      <c r="K100" s="7">
        <v>611176816</v>
      </c>
      <c r="L100" s="7"/>
      <c r="M100" s="7">
        <v>406929573291</v>
      </c>
      <c r="N100" s="7"/>
      <c r="O100" s="7">
        <v>366820068945</v>
      </c>
      <c r="P100" s="7"/>
      <c r="Q100" s="7">
        <f t="shared" si="3"/>
        <v>40109504346</v>
      </c>
      <c r="R100" s="7"/>
      <c r="S100" s="7"/>
      <c r="T100" s="7"/>
      <c r="U100" s="7"/>
      <c r="V100" s="7"/>
      <c r="W100" s="7"/>
      <c r="Y100" s="8"/>
    </row>
    <row r="101" spans="1:25" s="6" customFormat="1" ht="24" x14ac:dyDescent="0.55000000000000004">
      <c r="A101" s="6" t="s">
        <v>119</v>
      </c>
      <c r="C101" s="7">
        <v>2835315</v>
      </c>
      <c r="D101" s="7"/>
      <c r="E101" s="7">
        <v>32325943192</v>
      </c>
      <c r="F101" s="7"/>
      <c r="G101" s="7">
        <v>27880774329</v>
      </c>
      <c r="H101" s="7"/>
      <c r="I101" s="7">
        <f t="shared" si="2"/>
        <v>4445168863</v>
      </c>
      <c r="J101" s="7"/>
      <c r="K101" s="7">
        <v>2835315</v>
      </c>
      <c r="L101" s="7"/>
      <c r="M101" s="7">
        <v>32325943192</v>
      </c>
      <c r="N101" s="7"/>
      <c r="O101" s="7">
        <v>23194947430</v>
      </c>
      <c r="P101" s="7"/>
      <c r="Q101" s="7">
        <f t="shared" si="3"/>
        <v>9130995762</v>
      </c>
      <c r="R101" s="7"/>
      <c r="S101" s="7"/>
      <c r="T101" s="7"/>
      <c r="U101" s="7"/>
      <c r="V101" s="7"/>
      <c r="W101" s="7"/>
      <c r="Y101" s="8"/>
    </row>
    <row r="102" spans="1:25" s="6" customFormat="1" ht="24" x14ac:dyDescent="0.55000000000000004">
      <c r="A102" s="6" t="s">
        <v>113</v>
      </c>
      <c r="C102" s="7">
        <v>12000986</v>
      </c>
      <c r="D102" s="7"/>
      <c r="E102" s="7">
        <v>31830667724</v>
      </c>
      <c r="F102" s="7"/>
      <c r="G102" s="7">
        <v>33474001861</v>
      </c>
      <c r="H102" s="7"/>
      <c r="I102" s="7">
        <f t="shared" si="2"/>
        <v>-1643334137</v>
      </c>
      <c r="J102" s="7"/>
      <c r="K102" s="7">
        <v>12000986</v>
      </c>
      <c r="L102" s="7"/>
      <c r="M102" s="7">
        <v>31830667724</v>
      </c>
      <c r="N102" s="7"/>
      <c r="O102" s="7">
        <v>33682559169</v>
      </c>
      <c r="P102" s="7"/>
      <c r="Q102" s="7">
        <f t="shared" si="3"/>
        <v>-1851891445</v>
      </c>
      <c r="R102" s="7"/>
      <c r="S102" s="7"/>
      <c r="T102" s="7"/>
      <c r="U102" s="7"/>
      <c r="V102" s="7"/>
      <c r="W102" s="7"/>
      <c r="Y102" s="8"/>
    </row>
    <row r="103" spans="1:25" s="6" customFormat="1" ht="24" x14ac:dyDescent="0.55000000000000004">
      <c r="A103" s="6" t="s">
        <v>123</v>
      </c>
      <c r="C103" s="7">
        <v>863200000</v>
      </c>
      <c r="D103" s="7"/>
      <c r="E103" s="7">
        <v>3419257636288</v>
      </c>
      <c r="F103" s="7"/>
      <c r="G103" s="7">
        <v>3363077916256</v>
      </c>
      <c r="H103" s="7"/>
      <c r="I103" s="7">
        <f t="shared" si="2"/>
        <v>56179720032</v>
      </c>
      <c r="J103" s="7"/>
      <c r="K103" s="7">
        <v>863200000</v>
      </c>
      <c r="L103" s="7"/>
      <c r="M103" s="7">
        <v>3419257636288</v>
      </c>
      <c r="N103" s="7"/>
      <c r="O103" s="7">
        <v>3633197566928</v>
      </c>
      <c r="P103" s="7"/>
      <c r="Q103" s="7">
        <f t="shared" si="3"/>
        <v>-213939930640</v>
      </c>
      <c r="R103" s="7"/>
      <c r="S103" s="7"/>
      <c r="T103" s="7"/>
      <c r="U103" s="7"/>
      <c r="V103" s="7"/>
      <c r="W103" s="7"/>
      <c r="Y103" s="8"/>
    </row>
    <row r="104" spans="1:25" s="6" customFormat="1" ht="24" x14ac:dyDescent="0.55000000000000004">
      <c r="A104" s="6" t="s">
        <v>59</v>
      </c>
      <c r="C104" s="7">
        <v>12987076</v>
      </c>
      <c r="D104" s="7"/>
      <c r="E104" s="7">
        <v>26868740106</v>
      </c>
      <c r="F104" s="7"/>
      <c r="G104" s="7">
        <v>24355836355</v>
      </c>
      <c r="H104" s="7"/>
      <c r="I104" s="7">
        <f t="shared" si="2"/>
        <v>2512903751</v>
      </c>
      <c r="J104" s="7"/>
      <c r="K104" s="7">
        <v>12987076</v>
      </c>
      <c r="L104" s="7"/>
      <c r="M104" s="7">
        <v>26868740106</v>
      </c>
      <c r="N104" s="7"/>
      <c r="O104" s="7">
        <v>18694146599</v>
      </c>
      <c r="P104" s="7"/>
      <c r="Q104" s="7">
        <f t="shared" si="3"/>
        <v>8174593507</v>
      </c>
      <c r="R104" s="7"/>
      <c r="S104" s="7"/>
      <c r="T104" s="7"/>
      <c r="U104" s="7"/>
      <c r="V104" s="7"/>
      <c r="W104" s="7"/>
      <c r="Y104" s="8"/>
    </row>
    <row r="105" spans="1:25" s="6" customFormat="1" ht="24" x14ac:dyDescent="0.55000000000000004">
      <c r="A105" s="6" t="s">
        <v>22</v>
      </c>
      <c r="C105" s="7">
        <v>281655168</v>
      </c>
      <c r="D105" s="7"/>
      <c r="E105" s="7">
        <v>913892973512</v>
      </c>
      <c r="F105" s="7"/>
      <c r="G105" s="7">
        <v>1012656339650</v>
      </c>
      <c r="H105" s="7"/>
      <c r="I105" s="7">
        <f t="shared" si="2"/>
        <v>-98763366138</v>
      </c>
      <c r="J105" s="7"/>
      <c r="K105" s="7">
        <v>281655168</v>
      </c>
      <c r="L105" s="7"/>
      <c r="M105" s="7">
        <v>913892973512</v>
      </c>
      <c r="N105" s="7"/>
      <c r="O105" s="7">
        <v>739366645966</v>
      </c>
      <c r="P105" s="7"/>
      <c r="Q105" s="7">
        <f t="shared" si="3"/>
        <v>174526327546</v>
      </c>
      <c r="R105" s="7"/>
      <c r="S105" s="7"/>
      <c r="T105" s="7"/>
      <c r="U105" s="7"/>
      <c r="V105" s="7"/>
      <c r="W105" s="7"/>
      <c r="Y105" s="8"/>
    </row>
    <row r="106" spans="1:25" s="6" customFormat="1" ht="24" x14ac:dyDescent="0.55000000000000004">
      <c r="A106" s="6" t="s">
        <v>73</v>
      </c>
      <c r="C106" s="7">
        <v>35500000</v>
      </c>
      <c r="D106" s="7"/>
      <c r="E106" s="7">
        <v>305405821950</v>
      </c>
      <c r="F106" s="7"/>
      <c r="G106" s="7">
        <v>285679494350</v>
      </c>
      <c r="H106" s="7"/>
      <c r="I106" s="7">
        <f t="shared" si="2"/>
        <v>19726327600</v>
      </c>
      <c r="J106" s="7"/>
      <c r="K106" s="7">
        <v>35500000</v>
      </c>
      <c r="L106" s="7"/>
      <c r="M106" s="7">
        <v>305405821950</v>
      </c>
      <c r="N106" s="7"/>
      <c r="O106" s="7">
        <v>194314449216</v>
      </c>
      <c r="P106" s="7"/>
      <c r="Q106" s="7">
        <f t="shared" si="3"/>
        <v>111091372734</v>
      </c>
      <c r="R106" s="7"/>
      <c r="S106" s="7"/>
      <c r="T106" s="7"/>
      <c r="U106" s="7"/>
      <c r="V106" s="7"/>
      <c r="W106" s="7"/>
      <c r="Y106" s="8"/>
    </row>
    <row r="107" spans="1:25" s="6" customFormat="1" ht="24" x14ac:dyDescent="0.55000000000000004">
      <c r="A107" s="6" t="s">
        <v>74</v>
      </c>
      <c r="C107" s="7">
        <v>99867795</v>
      </c>
      <c r="D107" s="7"/>
      <c r="E107" s="7">
        <v>1491392045016</v>
      </c>
      <c r="F107" s="7"/>
      <c r="G107" s="7">
        <v>1307916554906</v>
      </c>
      <c r="H107" s="7"/>
      <c r="I107" s="7">
        <f t="shared" si="2"/>
        <v>183475490110</v>
      </c>
      <c r="J107" s="7"/>
      <c r="K107" s="7">
        <v>99867795</v>
      </c>
      <c r="L107" s="7"/>
      <c r="M107" s="7">
        <v>1491392045016</v>
      </c>
      <c r="N107" s="7"/>
      <c r="O107" s="7">
        <v>741421141677</v>
      </c>
      <c r="P107" s="7"/>
      <c r="Q107" s="7">
        <f t="shared" si="3"/>
        <v>749970903339</v>
      </c>
      <c r="R107" s="7"/>
      <c r="S107" s="7"/>
      <c r="T107" s="7"/>
      <c r="U107" s="7"/>
      <c r="V107" s="7"/>
      <c r="W107" s="7"/>
      <c r="Y107" s="8"/>
    </row>
    <row r="108" spans="1:25" s="6" customFormat="1" ht="24" x14ac:dyDescent="0.55000000000000004">
      <c r="A108" s="6" t="s">
        <v>93</v>
      </c>
      <c r="C108" s="7">
        <v>4668030</v>
      </c>
      <c r="D108" s="7"/>
      <c r="E108" s="7">
        <v>403257229912</v>
      </c>
      <c r="F108" s="7"/>
      <c r="G108" s="7">
        <v>417885459341</v>
      </c>
      <c r="H108" s="7"/>
      <c r="I108" s="7">
        <f t="shared" si="2"/>
        <v>-14628229429</v>
      </c>
      <c r="J108" s="7"/>
      <c r="K108" s="7">
        <v>4668030</v>
      </c>
      <c r="L108" s="7"/>
      <c r="M108" s="7">
        <v>403257229912</v>
      </c>
      <c r="N108" s="7"/>
      <c r="O108" s="7">
        <v>318884521647</v>
      </c>
      <c r="P108" s="7"/>
      <c r="Q108" s="7">
        <f t="shared" si="3"/>
        <v>84372708265</v>
      </c>
      <c r="R108" s="7"/>
      <c r="S108" s="7"/>
      <c r="T108" s="7"/>
      <c r="U108" s="7"/>
      <c r="V108" s="7"/>
      <c r="W108" s="7"/>
      <c r="Y108" s="8"/>
    </row>
    <row r="109" spans="1:25" s="6" customFormat="1" ht="24" x14ac:dyDescent="0.55000000000000004">
      <c r="A109" s="6" t="s">
        <v>142</v>
      </c>
      <c r="C109" s="7">
        <v>77752744</v>
      </c>
      <c r="D109" s="7"/>
      <c r="E109" s="7">
        <v>713653366422</v>
      </c>
      <c r="F109" s="7"/>
      <c r="G109" s="7">
        <v>680478128847</v>
      </c>
      <c r="H109" s="7"/>
      <c r="I109" s="7">
        <f t="shared" si="2"/>
        <v>33175237575</v>
      </c>
      <c r="J109" s="7"/>
      <c r="K109" s="7">
        <v>77752744</v>
      </c>
      <c r="L109" s="7"/>
      <c r="M109" s="7">
        <v>713653366422</v>
      </c>
      <c r="N109" s="7"/>
      <c r="O109" s="7">
        <v>522630968244</v>
      </c>
      <c r="P109" s="7"/>
      <c r="Q109" s="7">
        <f t="shared" si="3"/>
        <v>191022398178</v>
      </c>
      <c r="R109" s="7"/>
      <c r="S109" s="7"/>
      <c r="T109" s="7"/>
      <c r="U109" s="7"/>
      <c r="V109" s="7"/>
      <c r="W109" s="7"/>
      <c r="Y109" s="8"/>
    </row>
    <row r="110" spans="1:25" s="6" customFormat="1" ht="24" x14ac:dyDescent="0.55000000000000004">
      <c r="A110" s="6" t="s">
        <v>136</v>
      </c>
      <c r="C110" s="7">
        <v>13710379</v>
      </c>
      <c r="D110" s="7"/>
      <c r="E110" s="7">
        <v>250593006929</v>
      </c>
      <c r="F110" s="7"/>
      <c r="G110" s="7">
        <v>265502520835</v>
      </c>
      <c r="H110" s="7"/>
      <c r="I110" s="7">
        <f t="shared" si="2"/>
        <v>-14909513906</v>
      </c>
      <c r="J110" s="7"/>
      <c r="K110" s="7">
        <v>13710379</v>
      </c>
      <c r="L110" s="7"/>
      <c r="M110" s="7">
        <v>250593006929</v>
      </c>
      <c r="N110" s="7"/>
      <c r="O110" s="7">
        <v>225928485098</v>
      </c>
      <c r="P110" s="7"/>
      <c r="Q110" s="7">
        <f t="shared" si="3"/>
        <v>24664521831</v>
      </c>
      <c r="R110" s="7"/>
      <c r="S110" s="7"/>
      <c r="T110" s="7"/>
      <c r="U110" s="7"/>
      <c r="V110" s="7"/>
      <c r="W110" s="7"/>
      <c r="Y110" s="8"/>
    </row>
    <row r="111" spans="1:25" s="6" customFormat="1" ht="24" x14ac:dyDescent="0.55000000000000004">
      <c r="A111" s="6" t="s">
        <v>137</v>
      </c>
      <c r="C111" s="7">
        <v>231916979</v>
      </c>
      <c r="D111" s="7"/>
      <c r="E111" s="7">
        <v>700728373990</v>
      </c>
      <c r="F111" s="7"/>
      <c r="G111" s="7">
        <v>722780653725</v>
      </c>
      <c r="H111" s="7"/>
      <c r="I111" s="7">
        <f t="shared" si="2"/>
        <v>-22052279735</v>
      </c>
      <c r="J111" s="7"/>
      <c r="K111" s="7">
        <v>231916979</v>
      </c>
      <c r="L111" s="7"/>
      <c r="M111" s="7">
        <v>700728373990</v>
      </c>
      <c r="N111" s="7"/>
      <c r="O111" s="7">
        <v>640512879198</v>
      </c>
      <c r="P111" s="7"/>
      <c r="Q111" s="7">
        <f t="shared" si="3"/>
        <v>60215494792</v>
      </c>
      <c r="R111" s="7"/>
      <c r="S111" s="7"/>
      <c r="T111" s="7"/>
      <c r="U111" s="7"/>
      <c r="V111" s="7"/>
      <c r="W111" s="7"/>
      <c r="Y111" s="8"/>
    </row>
    <row r="112" spans="1:25" s="6" customFormat="1" ht="24" x14ac:dyDescent="0.55000000000000004">
      <c r="A112" s="6" t="s">
        <v>50</v>
      </c>
      <c r="C112" s="7">
        <v>118624225</v>
      </c>
      <c r="D112" s="7"/>
      <c r="E112" s="7">
        <v>1160593581043</v>
      </c>
      <c r="F112" s="7"/>
      <c r="G112" s="7">
        <v>966608122183</v>
      </c>
      <c r="H112" s="7"/>
      <c r="I112" s="7">
        <f t="shared" si="2"/>
        <v>193985458860</v>
      </c>
      <c r="J112" s="7"/>
      <c r="K112" s="7">
        <v>118624225</v>
      </c>
      <c r="L112" s="7"/>
      <c r="M112" s="7">
        <v>1160593581043</v>
      </c>
      <c r="N112" s="7"/>
      <c r="O112" s="7">
        <v>940474738257</v>
      </c>
      <c r="P112" s="7"/>
      <c r="Q112" s="7">
        <f t="shared" si="3"/>
        <v>220118842786</v>
      </c>
      <c r="R112" s="7"/>
      <c r="S112" s="7"/>
      <c r="T112" s="7"/>
      <c r="U112" s="7"/>
      <c r="V112" s="7"/>
      <c r="W112" s="7"/>
      <c r="Y112" s="8"/>
    </row>
    <row r="113" spans="1:25" s="6" customFormat="1" ht="24" x14ac:dyDescent="0.55000000000000004">
      <c r="A113" s="6" t="s">
        <v>155</v>
      </c>
      <c r="C113" s="7">
        <v>12026123</v>
      </c>
      <c r="D113" s="7"/>
      <c r="E113" s="7">
        <v>99522563317</v>
      </c>
      <c r="F113" s="7"/>
      <c r="G113" s="7">
        <v>99963386936</v>
      </c>
      <c r="H113" s="7"/>
      <c r="I113" s="7">
        <f t="shared" si="2"/>
        <v>-440823619</v>
      </c>
      <c r="J113" s="7"/>
      <c r="K113" s="7">
        <v>12026123</v>
      </c>
      <c r="L113" s="7"/>
      <c r="M113" s="7">
        <v>99522563317</v>
      </c>
      <c r="N113" s="7"/>
      <c r="O113" s="7">
        <v>99276713421</v>
      </c>
      <c r="P113" s="7"/>
      <c r="Q113" s="7">
        <f t="shared" si="3"/>
        <v>245849896</v>
      </c>
      <c r="R113" s="7"/>
      <c r="S113" s="7"/>
      <c r="T113" s="7"/>
      <c r="U113" s="7"/>
      <c r="V113" s="7"/>
      <c r="W113" s="7"/>
      <c r="Y113" s="8"/>
    </row>
    <row r="114" spans="1:25" s="6" customFormat="1" ht="24" x14ac:dyDescent="0.55000000000000004">
      <c r="A114" s="6" t="s">
        <v>107</v>
      </c>
      <c r="C114" s="7">
        <v>145187004</v>
      </c>
      <c r="D114" s="7"/>
      <c r="E114" s="7">
        <v>255570792806</v>
      </c>
      <c r="F114" s="7"/>
      <c r="G114" s="7">
        <v>262485898812</v>
      </c>
      <c r="H114" s="7"/>
      <c r="I114" s="7">
        <f t="shared" si="2"/>
        <v>-6915106006</v>
      </c>
      <c r="J114" s="7"/>
      <c r="K114" s="7">
        <v>145187004</v>
      </c>
      <c r="L114" s="7"/>
      <c r="M114" s="7">
        <v>255570792806</v>
      </c>
      <c r="N114" s="7"/>
      <c r="O114" s="7">
        <v>245161330094</v>
      </c>
      <c r="P114" s="7"/>
      <c r="Q114" s="7">
        <f t="shared" si="3"/>
        <v>10409462712</v>
      </c>
      <c r="R114" s="7"/>
      <c r="S114" s="7"/>
      <c r="T114" s="7"/>
      <c r="U114" s="7"/>
      <c r="V114" s="7"/>
      <c r="W114" s="7"/>
      <c r="Y114" s="8"/>
    </row>
    <row r="115" spans="1:25" s="6" customFormat="1" ht="24" x14ac:dyDescent="0.55000000000000004">
      <c r="A115" s="6" t="s">
        <v>57</v>
      </c>
      <c r="C115" s="7">
        <v>48340667</v>
      </c>
      <c r="D115" s="7"/>
      <c r="E115" s="7">
        <v>105335518042</v>
      </c>
      <c r="F115" s="7"/>
      <c r="G115" s="7">
        <v>111198486489</v>
      </c>
      <c r="H115" s="7"/>
      <c r="I115" s="7">
        <f t="shared" si="2"/>
        <v>-5862968447</v>
      </c>
      <c r="J115" s="7"/>
      <c r="K115" s="7">
        <v>48340667</v>
      </c>
      <c r="L115" s="7"/>
      <c r="M115" s="7">
        <v>105335518042</v>
      </c>
      <c r="N115" s="7"/>
      <c r="O115" s="7">
        <v>82456697903</v>
      </c>
      <c r="P115" s="7"/>
      <c r="Q115" s="7">
        <f t="shared" si="3"/>
        <v>22878820139</v>
      </c>
      <c r="R115" s="7"/>
      <c r="S115" s="7"/>
      <c r="T115" s="7"/>
      <c r="U115" s="7"/>
      <c r="V115" s="7"/>
      <c r="W115" s="7"/>
      <c r="Y115" s="8"/>
    </row>
    <row r="116" spans="1:25" s="6" customFormat="1" ht="24" x14ac:dyDescent="0.55000000000000004">
      <c r="A116" s="6" t="s">
        <v>116</v>
      </c>
      <c r="C116" s="7">
        <v>2892667</v>
      </c>
      <c r="D116" s="7"/>
      <c r="E116" s="7">
        <v>73192820444</v>
      </c>
      <c r="F116" s="7"/>
      <c r="G116" s="7">
        <v>67278784811</v>
      </c>
      <c r="H116" s="7"/>
      <c r="I116" s="7">
        <f t="shared" si="2"/>
        <v>5914035633</v>
      </c>
      <c r="J116" s="7"/>
      <c r="K116" s="7">
        <v>2892667</v>
      </c>
      <c r="L116" s="7"/>
      <c r="M116" s="7">
        <v>73192820444</v>
      </c>
      <c r="N116" s="7"/>
      <c r="O116" s="7">
        <v>47837427090</v>
      </c>
      <c r="P116" s="7"/>
      <c r="Q116" s="7">
        <f t="shared" si="3"/>
        <v>25355393354</v>
      </c>
      <c r="R116" s="7"/>
      <c r="S116" s="7"/>
      <c r="T116" s="7"/>
      <c r="U116" s="7"/>
      <c r="V116" s="7"/>
      <c r="W116" s="7"/>
      <c r="Y116" s="8"/>
    </row>
    <row r="117" spans="1:25" s="6" customFormat="1" ht="24" x14ac:dyDescent="0.55000000000000004">
      <c r="A117" s="6" t="s">
        <v>24</v>
      </c>
      <c r="C117" s="7">
        <v>49168306</v>
      </c>
      <c r="D117" s="7"/>
      <c r="E117" s="7">
        <v>132020963895</v>
      </c>
      <c r="F117" s="7"/>
      <c r="G117" s="7">
        <v>134997046230</v>
      </c>
      <c r="H117" s="7"/>
      <c r="I117" s="7">
        <f t="shared" si="2"/>
        <v>-2976082335</v>
      </c>
      <c r="J117" s="7"/>
      <c r="K117" s="7">
        <v>49168306</v>
      </c>
      <c r="L117" s="7"/>
      <c r="M117" s="7">
        <v>132020963895</v>
      </c>
      <c r="N117" s="7"/>
      <c r="O117" s="7">
        <v>116696209947</v>
      </c>
      <c r="P117" s="7"/>
      <c r="Q117" s="7">
        <f t="shared" si="3"/>
        <v>15324753948</v>
      </c>
      <c r="R117" s="7"/>
      <c r="S117" s="7"/>
      <c r="T117" s="7"/>
      <c r="U117" s="7"/>
      <c r="V117" s="7"/>
      <c r="W117" s="7"/>
      <c r="Y117" s="8"/>
    </row>
    <row r="118" spans="1:25" s="6" customFormat="1" ht="24" x14ac:dyDescent="0.55000000000000004">
      <c r="A118" s="6" t="s">
        <v>56</v>
      </c>
      <c r="C118" s="7">
        <v>609441981</v>
      </c>
      <c r="D118" s="7"/>
      <c r="E118" s="7">
        <v>1837172761251</v>
      </c>
      <c r="F118" s="7"/>
      <c r="G118" s="7">
        <v>1626301616746</v>
      </c>
      <c r="H118" s="7"/>
      <c r="I118" s="7">
        <f t="shared" si="2"/>
        <v>210871144505</v>
      </c>
      <c r="J118" s="7"/>
      <c r="K118" s="7">
        <v>609441981</v>
      </c>
      <c r="L118" s="7"/>
      <c r="M118" s="7">
        <v>1837172761251</v>
      </c>
      <c r="N118" s="7"/>
      <c r="O118" s="7">
        <v>1424718520701</v>
      </c>
      <c r="P118" s="7"/>
      <c r="Q118" s="7">
        <f t="shared" si="3"/>
        <v>412454240550</v>
      </c>
      <c r="R118" s="7"/>
      <c r="S118" s="7"/>
      <c r="T118" s="7"/>
      <c r="U118" s="7"/>
      <c r="V118" s="7"/>
      <c r="W118" s="7"/>
      <c r="Y118" s="8"/>
    </row>
    <row r="119" spans="1:25" s="6" customFormat="1" ht="24" x14ac:dyDescent="0.55000000000000004">
      <c r="A119" s="6" t="s">
        <v>115</v>
      </c>
      <c r="C119" s="7">
        <v>27500433</v>
      </c>
      <c r="D119" s="7"/>
      <c r="E119" s="7">
        <v>452432630145</v>
      </c>
      <c r="F119" s="7"/>
      <c r="G119" s="7">
        <v>408695255024</v>
      </c>
      <c r="H119" s="7"/>
      <c r="I119" s="7">
        <f t="shared" si="2"/>
        <v>43737375121</v>
      </c>
      <c r="J119" s="7"/>
      <c r="K119" s="7">
        <v>27500433</v>
      </c>
      <c r="L119" s="7"/>
      <c r="M119" s="7">
        <v>452432630145</v>
      </c>
      <c r="N119" s="7"/>
      <c r="O119" s="7">
        <v>348511801866</v>
      </c>
      <c r="P119" s="7"/>
      <c r="Q119" s="7">
        <f t="shared" si="3"/>
        <v>103920828279</v>
      </c>
      <c r="R119" s="7"/>
      <c r="S119" s="7"/>
      <c r="T119" s="7"/>
      <c r="U119" s="7"/>
      <c r="V119" s="7"/>
      <c r="W119" s="7"/>
      <c r="Y119" s="8"/>
    </row>
    <row r="120" spans="1:25" s="6" customFormat="1" ht="24" x14ac:dyDescent="0.55000000000000004">
      <c r="A120" s="6" t="s">
        <v>62</v>
      </c>
      <c r="C120" s="7">
        <v>22504829</v>
      </c>
      <c r="D120" s="7"/>
      <c r="E120" s="7">
        <v>55201902412</v>
      </c>
      <c r="F120" s="7"/>
      <c r="G120" s="7">
        <v>57945363982</v>
      </c>
      <c r="H120" s="7"/>
      <c r="I120" s="7">
        <f t="shared" si="2"/>
        <v>-2743461570</v>
      </c>
      <c r="J120" s="7"/>
      <c r="K120" s="7">
        <v>22504829</v>
      </c>
      <c r="L120" s="7"/>
      <c r="M120" s="7">
        <v>55201902412</v>
      </c>
      <c r="N120" s="7"/>
      <c r="O120" s="7">
        <v>48744891141</v>
      </c>
      <c r="P120" s="7"/>
      <c r="Q120" s="7">
        <f t="shared" si="3"/>
        <v>6457011271</v>
      </c>
      <c r="R120" s="7"/>
      <c r="S120" s="7"/>
      <c r="T120" s="7"/>
      <c r="U120" s="7"/>
      <c r="V120" s="7"/>
      <c r="W120" s="7"/>
      <c r="Y120" s="8"/>
    </row>
    <row r="121" spans="1:25" s="6" customFormat="1" ht="24" x14ac:dyDescent="0.55000000000000004">
      <c r="A121" s="6" t="s">
        <v>78</v>
      </c>
      <c r="C121" s="7">
        <v>251388609</v>
      </c>
      <c r="D121" s="7"/>
      <c r="E121" s="7">
        <v>542793136114</v>
      </c>
      <c r="F121" s="7"/>
      <c r="G121" s="7">
        <v>613813260929</v>
      </c>
      <c r="H121" s="7"/>
      <c r="I121" s="7">
        <f t="shared" si="2"/>
        <v>-71020124815</v>
      </c>
      <c r="J121" s="7"/>
      <c r="K121" s="7">
        <v>251388609</v>
      </c>
      <c r="L121" s="7"/>
      <c r="M121" s="7">
        <v>542793136114</v>
      </c>
      <c r="N121" s="7"/>
      <c r="O121" s="7">
        <v>354374026978</v>
      </c>
      <c r="P121" s="7"/>
      <c r="Q121" s="7">
        <f t="shared" si="3"/>
        <v>188419109136</v>
      </c>
      <c r="R121" s="7"/>
      <c r="S121" s="7"/>
      <c r="T121" s="7"/>
      <c r="U121" s="7"/>
      <c r="V121" s="7"/>
      <c r="W121" s="7"/>
      <c r="Y121" s="8"/>
    </row>
    <row r="122" spans="1:25" s="6" customFormat="1" ht="24" x14ac:dyDescent="0.55000000000000004">
      <c r="A122" s="6" t="s">
        <v>17</v>
      </c>
      <c r="C122" s="7">
        <v>14200000</v>
      </c>
      <c r="D122" s="7"/>
      <c r="E122" s="7">
        <v>69845289938</v>
      </c>
      <c r="F122" s="7"/>
      <c r="G122" s="7">
        <v>64871437336</v>
      </c>
      <c r="H122" s="7"/>
      <c r="I122" s="7">
        <f t="shared" si="2"/>
        <v>4973852602</v>
      </c>
      <c r="J122" s="7"/>
      <c r="K122" s="7">
        <v>14200000</v>
      </c>
      <c r="L122" s="7"/>
      <c r="M122" s="7">
        <v>69845289938</v>
      </c>
      <c r="N122" s="7"/>
      <c r="O122" s="7">
        <v>54219491358</v>
      </c>
      <c r="P122" s="7"/>
      <c r="Q122" s="7">
        <f t="shared" si="3"/>
        <v>15625798580</v>
      </c>
      <c r="R122" s="7"/>
      <c r="S122" s="7"/>
      <c r="T122" s="7"/>
      <c r="U122" s="7"/>
      <c r="V122" s="7"/>
      <c r="W122" s="7"/>
      <c r="Y122" s="8"/>
    </row>
    <row r="123" spans="1:25" s="6" customFormat="1" ht="24" x14ac:dyDescent="0.55000000000000004">
      <c r="A123" s="6" t="s">
        <v>37</v>
      </c>
      <c r="C123" s="7">
        <v>13995507</v>
      </c>
      <c r="D123" s="7"/>
      <c r="E123" s="7">
        <v>8508623151298</v>
      </c>
      <c r="F123" s="7"/>
      <c r="G123" s="7">
        <v>5484936590832</v>
      </c>
      <c r="H123" s="7"/>
      <c r="I123" s="7">
        <f t="shared" si="2"/>
        <v>3023686560466</v>
      </c>
      <c r="J123" s="7"/>
      <c r="K123" s="7">
        <v>13995507</v>
      </c>
      <c r="L123" s="7"/>
      <c r="M123" s="7">
        <v>8508623151298</v>
      </c>
      <c r="N123" s="7"/>
      <c r="O123" s="7">
        <v>4047764404859</v>
      </c>
      <c r="P123" s="7"/>
      <c r="Q123" s="7">
        <f t="shared" si="3"/>
        <v>4460858746439</v>
      </c>
      <c r="R123" s="7"/>
      <c r="S123" s="7"/>
      <c r="T123" s="7"/>
      <c r="U123" s="7"/>
      <c r="V123" s="7"/>
      <c r="W123" s="7"/>
      <c r="Y123" s="8"/>
    </row>
    <row r="124" spans="1:25" s="6" customFormat="1" ht="24" x14ac:dyDescent="0.55000000000000004">
      <c r="A124" s="6" t="s">
        <v>86</v>
      </c>
      <c r="C124" s="7">
        <v>199964461</v>
      </c>
      <c r="D124" s="7"/>
      <c r="E124" s="7">
        <v>1234164536156</v>
      </c>
      <c r="F124" s="7"/>
      <c r="G124" s="7">
        <v>1182575664870</v>
      </c>
      <c r="H124" s="7"/>
      <c r="I124" s="7">
        <f t="shared" si="2"/>
        <v>51588871286</v>
      </c>
      <c r="J124" s="7"/>
      <c r="K124" s="7">
        <v>199964461</v>
      </c>
      <c r="L124" s="7"/>
      <c r="M124" s="7">
        <v>1234164536156</v>
      </c>
      <c r="N124" s="7"/>
      <c r="O124" s="7">
        <v>949853928018</v>
      </c>
      <c r="P124" s="7"/>
      <c r="Q124" s="7">
        <f t="shared" si="3"/>
        <v>284310608138</v>
      </c>
      <c r="R124" s="7"/>
      <c r="S124" s="7"/>
      <c r="T124" s="7"/>
      <c r="U124" s="7"/>
      <c r="V124" s="7"/>
      <c r="W124" s="7"/>
      <c r="Y124" s="8"/>
    </row>
    <row r="125" spans="1:25" s="6" customFormat="1" ht="24" x14ac:dyDescent="0.55000000000000004">
      <c r="A125" s="6" t="s">
        <v>39</v>
      </c>
      <c r="C125" s="7">
        <v>9993466</v>
      </c>
      <c r="D125" s="7"/>
      <c r="E125" s="7">
        <v>600526071713</v>
      </c>
      <c r="F125" s="7"/>
      <c r="G125" s="7">
        <v>655586065302</v>
      </c>
      <c r="H125" s="7"/>
      <c r="I125" s="7">
        <f t="shared" si="2"/>
        <v>-55059993589</v>
      </c>
      <c r="J125" s="7"/>
      <c r="K125" s="7">
        <v>9993466</v>
      </c>
      <c r="L125" s="7"/>
      <c r="M125" s="7">
        <v>600526071713</v>
      </c>
      <c r="N125" s="7"/>
      <c r="O125" s="7">
        <v>498075905161</v>
      </c>
      <c r="P125" s="7"/>
      <c r="Q125" s="7">
        <f t="shared" si="3"/>
        <v>102450166552</v>
      </c>
      <c r="R125" s="7"/>
      <c r="S125" s="7"/>
      <c r="T125" s="7"/>
      <c r="U125" s="7"/>
      <c r="V125" s="7"/>
      <c r="W125" s="7"/>
      <c r="Y125" s="8"/>
    </row>
    <row r="126" spans="1:25" s="6" customFormat="1" ht="24" x14ac:dyDescent="0.55000000000000004">
      <c r="A126" s="6" t="s">
        <v>140</v>
      </c>
      <c r="C126" s="7">
        <v>17582036</v>
      </c>
      <c r="D126" s="7"/>
      <c r="E126" s="7">
        <v>374044959915</v>
      </c>
      <c r="F126" s="7"/>
      <c r="G126" s="7">
        <v>368636660588</v>
      </c>
      <c r="H126" s="7"/>
      <c r="I126" s="7">
        <f t="shared" si="2"/>
        <v>5408299327</v>
      </c>
      <c r="J126" s="7"/>
      <c r="K126" s="7">
        <v>17582036</v>
      </c>
      <c r="L126" s="7"/>
      <c r="M126" s="7">
        <v>374044959915</v>
      </c>
      <c r="N126" s="7"/>
      <c r="O126" s="7">
        <v>277691202725</v>
      </c>
      <c r="P126" s="7"/>
      <c r="Q126" s="7">
        <f t="shared" si="3"/>
        <v>96353757190</v>
      </c>
      <c r="R126" s="7"/>
      <c r="S126" s="7"/>
      <c r="T126" s="7"/>
      <c r="U126" s="7"/>
      <c r="V126" s="7"/>
      <c r="W126" s="7"/>
      <c r="Y126" s="8"/>
    </row>
    <row r="127" spans="1:25" s="6" customFormat="1" ht="24" x14ac:dyDescent="0.55000000000000004">
      <c r="A127" s="6" t="s">
        <v>19</v>
      </c>
      <c r="C127" s="7">
        <v>1154724326</v>
      </c>
      <c r="D127" s="7"/>
      <c r="E127" s="7">
        <v>611856295916</v>
      </c>
      <c r="F127" s="7"/>
      <c r="G127" s="7">
        <v>673429999664</v>
      </c>
      <c r="H127" s="7"/>
      <c r="I127" s="7">
        <f t="shared" si="2"/>
        <v>-61573703748</v>
      </c>
      <c r="J127" s="7"/>
      <c r="K127" s="7">
        <v>1154724326</v>
      </c>
      <c r="L127" s="7"/>
      <c r="M127" s="7">
        <v>611856295916</v>
      </c>
      <c r="N127" s="7"/>
      <c r="O127" s="7">
        <v>652850239913</v>
      </c>
      <c r="P127" s="7"/>
      <c r="Q127" s="7">
        <f t="shared" si="3"/>
        <v>-40993943997</v>
      </c>
      <c r="R127" s="7"/>
      <c r="S127" s="7"/>
      <c r="T127" s="7"/>
      <c r="U127" s="7"/>
      <c r="V127" s="7"/>
      <c r="W127" s="7"/>
      <c r="Y127" s="8"/>
    </row>
    <row r="128" spans="1:25" s="6" customFormat="1" ht="24" x14ac:dyDescent="0.55000000000000004">
      <c r="A128" s="6" t="s">
        <v>148</v>
      </c>
      <c r="C128" s="7">
        <v>16000000</v>
      </c>
      <c r="D128" s="7"/>
      <c r="E128" s="7">
        <v>117008478400</v>
      </c>
      <c r="F128" s="7"/>
      <c r="G128" s="7">
        <v>119923035403</v>
      </c>
      <c r="H128" s="7"/>
      <c r="I128" s="7">
        <f t="shared" si="2"/>
        <v>-2914557003</v>
      </c>
      <c r="J128" s="7"/>
      <c r="K128" s="7">
        <v>16000000</v>
      </c>
      <c r="L128" s="7"/>
      <c r="M128" s="7">
        <v>117008478400</v>
      </c>
      <c r="N128" s="7"/>
      <c r="O128" s="7">
        <v>98141829254</v>
      </c>
      <c r="P128" s="7"/>
      <c r="Q128" s="7">
        <f t="shared" si="3"/>
        <v>18866649146</v>
      </c>
      <c r="R128" s="7"/>
      <c r="S128" s="7"/>
      <c r="T128" s="7"/>
      <c r="U128" s="7"/>
      <c r="V128" s="7"/>
      <c r="W128" s="7"/>
      <c r="Y128" s="8"/>
    </row>
    <row r="129" spans="1:25" s="6" customFormat="1" ht="24" x14ac:dyDescent="0.55000000000000004">
      <c r="A129" s="6" t="s">
        <v>144</v>
      </c>
      <c r="C129" s="7">
        <v>33426371</v>
      </c>
      <c r="D129" s="7"/>
      <c r="E129" s="7">
        <v>133865988074</v>
      </c>
      <c r="F129" s="7"/>
      <c r="G129" s="7">
        <v>144230049834</v>
      </c>
      <c r="H129" s="7"/>
      <c r="I129" s="7">
        <f t="shared" si="2"/>
        <v>-10364061760</v>
      </c>
      <c r="J129" s="7"/>
      <c r="K129" s="7">
        <v>33426371</v>
      </c>
      <c r="L129" s="7"/>
      <c r="M129" s="7">
        <v>133865988074</v>
      </c>
      <c r="N129" s="7"/>
      <c r="O129" s="7">
        <v>107735267944</v>
      </c>
      <c r="P129" s="7"/>
      <c r="Q129" s="7">
        <f t="shared" si="3"/>
        <v>26130720130</v>
      </c>
      <c r="R129" s="7"/>
      <c r="S129" s="7"/>
      <c r="T129" s="7"/>
      <c r="U129" s="7"/>
      <c r="V129" s="7"/>
      <c r="W129" s="7"/>
      <c r="Y129" s="8"/>
    </row>
    <row r="130" spans="1:25" s="6" customFormat="1" ht="24" x14ac:dyDescent="0.55000000000000004">
      <c r="A130" s="6" t="s">
        <v>43</v>
      </c>
      <c r="C130" s="7">
        <v>28078847</v>
      </c>
      <c r="D130" s="7"/>
      <c r="E130" s="7">
        <v>1919956466599</v>
      </c>
      <c r="F130" s="7"/>
      <c r="G130" s="7">
        <v>1254338124021</v>
      </c>
      <c r="H130" s="7"/>
      <c r="I130" s="7">
        <f t="shared" si="2"/>
        <v>665618342578</v>
      </c>
      <c r="J130" s="7"/>
      <c r="K130" s="7">
        <v>28078847</v>
      </c>
      <c r="L130" s="7"/>
      <c r="M130" s="7">
        <v>1919956466599</v>
      </c>
      <c r="N130" s="7"/>
      <c r="O130" s="7">
        <v>1122980004748</v>
      </c>
      <c r="P130" s="7"/>
      <c r="Q130" s="7">
        <f t="shared" si="3"/>
        <v>796976461851</v>
      </c>
      <c r="R130" s="7"/>
      <c r="S130" s="7"/>
      <c r="T130" s="7"/>
      <c r="U130" s="7"/>
      <c r="V130" s="7"/>
      <c r="W130" s="7"/>
      <c r="Y130" s="8"/>
    </row>
    <row r="131" spans="1:25" s="6" customFormat="1" ht="24" x14ac:dyDescent="0.55000000000000004">
      <c r="A131" s="6" t="s">
        <v>21</v>
      </c>
      <c r="C131" s="7">
        <v>319118491</v>
      </c>
      <c r="D131" s="7"/>
      <c r="E131" s="7">
        <v>996819567543</v>
      </c>
      <c r="F131" s="7"/>
      <c r="G131" s="7">
        <v>972754037958</v>
      </c>
      <c r="H131" s="7"/>
      <c r="I131" s="7">
        <f t="shared" si="2"/>
        <v>24065529585</v>
      </c>
      <c r="J131" s="7"/>
      <c r="K131" s="7">
        <v>319118491</v>
      </c>
      <c r="L131" s="7"/>
      <c r="M131" s="7">
        <v>996819567543</v>
      </c>
      <c r="N131" s="7"/>
      <c r="O131" s="7">
        <v>467758570868</v>
      </c>
      <c r="P131" s="7"/>
      <c r="Q131" s="7">
        <f t="shared" si="3"/>
        <v>529060996675</v>
      </c>
      <c r="R131" s="7"/>
      <c r="S131" s="7"/>
      <c r="T131" s="7"/>
      <c r="U131" s="7"/>
      <c r="V131" s="7"/>
      <c r="W131" s="7"/>
      <c r="Y131" s="8"/>
    </row>
    <row r="132" spans="1:25" s="6" customFormat="1" ht="24" x14ac:dyDescent="0.55000000000000004">
      <c r="A132" s="6" t="s">
        <v>44</v>
      </c>
      <c r="C132" s="7">
        <v>12400000</v>
      </c>
      <c r="D132" s="7"/>
      <c r="E132" s="7">
        <v>80838252360</v>
      </c>
      <c r="F132" s="7"/>
      <c r="G132" s="7">
        <v>80757557204</v>
      </c>
      <c r="H132" s="7"/>
      <c r="I132" s="7">
        <f t="shared" si="2"/>
        <v>80695156</v>
      </c>
      <c r="J132" s="7"/>
      <c r="K132" s="7">
        <v>12400000</v>
      </c>
      <c r="L132" s="7"/>
      <c r="M132" s="7">
        <v>80838252360</v>
      </c>
      <c r="N132" s="7"/>
      <c r="O132" s="7">
        <v>73047285954</v>
      </c>
      <c r="P132" s="7"/>
      <c r="Q132" s="7">
        <f t="shared" si="3"/>
        <v>7790966406</v>
      </c>
      <c r="R132" s="7"/>
      <c r="S132" s="7"/>
      <c r="T132" s="7"/>
      <c r="U132" s="7"/>
      <c r="V132" s="7"/>
      <c r="W132" s="7"/>
      <c r="Y132" s="8"/>
    </row>
    <row r="133" spans="1:25" s="6" customFormat="1" ht="24" x14ac:dyDescent="0.55000000000000004">
      <c r="A133" s="6" t="s">
        <v>58</v>
      </c>
      <c r="C133" s="7">
        <v>285749</v>
      </c>
      <c r="D133" s="7"/>
      <c r="E133" s="7">
        <v>19181491839</v>
      </c>
      <c r="F133" s="7"/>
      <c r="G133" s="7">
        <v>16813931501</v>
      </c>
      <c r="H133" s="7"/>
      <c r="I133" s="7">
        <f t="shared" si="2"/>
        <v>2367560338</v>
      </c>
      <c r="J133" s="7"/>
      <c r="K133" s="7">
        <v>285749</v>
      </c>
      <c r="L133" s="7"/>
      <c r="M133" s="7">
        <v>19181491839</v>
      </c>
      <c r="N133" s="7"/>
      <c r="O133" s="7">
        <v>14813144573</v>
      </c>
      <c r="P133" s="7"/>
      <c r="Q133" s="7">
        <f t="shared" si="3"/>
        <v>4368347266</v>
      </c>
      <c r="R133" s="7"/>
      <c r="S133" s="7"/>
      <c r="T133" s="7"/>
      <c r="U133" s="7"/>
      <c r="V133" s="7"/>
      <c r="W133" s="7"/>
      <c r="Y133" s="8"/>
    </row>
    <row r="134" spans="1:25" s="6" customFormat="1" ht="24" x14ac:dyDescent="0.55000000000000004">
      <c r="A134" s="6" t="s">
        <v>48</v>
      </c>
      <c r="C134" s="7">
        <v>167390540</v>
      </c>
      <c r="D134" s="7"/>
      <c r="E134" s="7">
        <v>276883050746</v>
      </c>
      <c r="F134" s="7"/>
      <c r="G134" s="7">
        <v>305285571249</v>
      </c>
      <c r="H134" s="7"/>
      <c r="I134" s="7">
        <f t="shared" si="2"/>
        <v>-28402520503</v>
      </c>
      <c r="J134" s="7"/>
      <c r="K134" s="7">
        <v>167390540</v>
      </c>
      <c r="L134" s="7"/>
      <c r="M134" s="7">
        <v>276883050746</v>
      </c>
      <c r="N134" s="7"/>
      <c r="O134" s="7">
        <v>233577987627</v>
      </c>
      <c r="P134" s="7"/>
      <c r="Q134" s="7">
        <f t="shared" si="3"/>
        <v>43305063119</v>
      </c>
      <c r="R134" s="7"/>
      <c r="S134" s="7"/>
      <c r="T134" s="7"/>
      <c r="U134" s="7"/>
      <c r="V134" s="7"/>
      <c r="W134" s="7"/>
      <c r="Y134" s="8"/>
    </row>
    <row r="135" spans="1:25" s="6" customFormat="1" ht="24" x14ac:dyDescent="0.55000000000000004">
      <c r="A135" s="6" t="s">
        <v>121</v>
      </c>
      <c r="C135" s="7">
        <v>7035448</v>
      </c>
      <c r="D135" s="7"/>
      <c r="E135" s="7">
        <v>85448223200</v>
      </c>
      <c r="F135" s="7"/>
      <c r="G135" s="7">
        <v>89541165818</v>
      </c>
      <c r="H135" s="7"/>
      <c r="I135" s="7">
        <f t="shared" si="2"/>
        <v>-4092942618</v>
      </c>
      <c r="J135" s="7"/>
      <c r="K135" s="7">
        <v>7035448</v>
      </c>
      <c r="L135" s="7"/>
      <c r="M135" s="7">
        <v>85448223200</v>
      </c>
      <c r="N135" s="7"/>
      <c r="O135" s="7">
        <v>90338655646</v>
      </c>
      <c r="P135" s="7"/>
      <c r="Q135" s="7">
        <f t="shared" si="3"/>
        <v>-4890432446</v>
      </c>
      <c r="R135" s="7"/>
      <c r="S135" s="7"/>
      <c r="T135" s="7"/>
      <c r="U135" s="7"/>
      <c r="V135" s="7"/>
      <c r="W135" s="7"/>
      <c r="Y135" s="8"/>
    </row>
    <row r="136" spans="1:25" s="6" customFormat="1" ht="24" x14ac:dyDescent="0.55000000000000004">
      <c r="A136" s="6" t="s">
        <v>99</v>
      </c>
      <c r="C136" s="7">
        <v>9598616</v>
      </c>
      <c r="D136" s="7"/>
      <c r="E136" s="7">
        <v>1219411325945</v>
      </c>
      <c r="F136" s="7"/>
      <c r="G136" s="7">
        <v>1242936640130</v>
      </c>
      <c r="H136" s="7"/>
      <c r="I136" s="7">
        <f t="shared" si="2"/>
        <v>-23525314185</v>
      </c>
      <c r="J136" s="7"/>
      <c r="K136" s="7">
        <v>9598616</v>
      </c>
      <c r="L136" s="7"/>
      <c r="M136" s="7">
        <v>1219411325945</v>
      </c>
      <c r="N136" s="7"/>
      <c r="O136" s="7">
        <v>1063043277736</v>
      </c>
      <c r="P136" s="7"/>
      <c r="Q136" s="7">
        <f t="shared" si="3"/>
        <v>156368048209</v>
      </c>
      <c r="R136" s="7"/>
      <c r="S136" s="7"/>
      <c r="T136" s="7"/>
      <c r="U136" s="7"/>
      <c r="V136" s="7"/>
      <c r="W136" s="7"/>
      <c r="Y136" s="8"/>
    </row>
    <row r="137" spans="1:25" s="6" customFormat="1" ht="24" x14ac:dyDescent="0.55000000000000004">
      <c r="A137" s="6" t="s">
        <v>94</v>
      </c>
      <c r="C137" s="7">
        <v>103252891</v>
      </c>
      <c r="D137" s="7"/>
      <c r="E137" s="7">
        <v>874963532142</v>
      </c>
      <c r="F137" s="7"/>
      <c r="G137" s="7">
        <v>915945430603</v>
      </c>
      <c r="H137" s="7"/>
      <c r="I137" s="7">
        <f t="shared" ref="I137:I145" si="4">E137-G137</f>
        <v>-40981898461</v>
      </c>
      <c r="J137" s="7"/>
      <c r="K137" s="7">
        <v>103252891</v>
      </c>
      <c r="L137" s="7"/>
      <c r="M137" s="7">
        <v>874963532142</v>
      </c>
      <c r="N137" s="7"/>
      <c r="O137" s="7">
        <v>1053999234264</v>
      </c>
      <c r="P137" s="7"/>
      <c r="Q137" s="7">
        <f t="shared" ref="Q137:Q145" si="5">M137-O137</f>
        <v>-179035702122</v>
      </c>
      <c r="R137" s="7"/>
      <c r="S137" s="7"/>
      <c r="T137" s="7"/>
      <c r="U137" s="7"/>
      <c r="V137" s="7"/>
      <c r="W137" s="7"/>
      <c r="Y137" s="8"/>
    </row>
    <row r="138" spans="1:25" s="6" customFormat="1" ht="24" x14ac:dyDescent="0.55000000000000004">
      <c r="A138" s="6" t="s">
        <v>132</v>
      </c>
      <c r="C138" s="7">
        <v>40500000</v>
      </c>
      <c r="D138" s="7"/>
      <c r="E138" s="7">
        <v>362486153700</v>
      </c>
      <c r="F138" s="7"/>
      <c r="G138" s="7">
        <v>376462136162</v>
      </c>
      <c r="H138" s="7"/>
      <c r="I138" s="7">
        <f t="shared" si="4"/>
        <v>-13975982462</v>
      </c>
      <c r="J138" s="7"/>
      <c r="K138" s="7">
        <v>40500000</v>
      </c>
      <c r="L138" s="7"/>
      <c r="M138" s="7">
        <v>362486153700</v>
      </c>
      <c r="N138" s="7"/>
      <c r="O138" s="7">
        <v>395656866638</v>
      </c>
      <c r="P138" s="7"/>
      <c r="Q138" s="7">
        <f t="shared" si="5"/>
        <v>-33170712938</v>
      </c>
      <c r="R138" s="7"/>
      <c r="S138" s="7"/>
      <c r="T138" s="7"/>
      <c r="U138" s="7"/>
      <c r="V138" s="7"/>
      <c r="W138" s="7"/>
      <c r="Y138" s="8"/>
    </row>
    <row r="139" spans="1:25" s="6" customFormat="1" ht="24" x14ac:dyDescent="0.55000000000000004">
      <c r="A139" s="6" t="s">
        <v>20</v>
      </c>
      <c r="C139" s="7">
        <v>315850207</v>
      </c>
      <c r="D139" s="7"/>
      <c r="E139" s="7">
        <v>981282592421</v>
      </c>
      <c r="F139" s="7"/>
      <c r="G139" s="7">
        <v>871587197925</v>
      </c>
      <c r="H139" s="7"/>
      <c r="I139" s="7">
        <f t="shared" si="4"/>
        <v>109695394496</v>
      </c>
      <c r="J139" s="7"/>
      <c r="K139" s="7">
        <v>315850207</v>
      </c>
      <c r="L139" s="7"/>
      <c r="M139" s="7">
        <v>981282592421</v>
      </c>
      <c r="N139" s="7"/>
      <c r="O139" s="7">
        <v>789709502490</v>
      </c>
      <c r="P139" s="7"/>
      <c r="Q139" s="7">
        <f t="shared" si="5"/>
        <v>191573089931</v>
      </c>
      <c r="R139" s="7"/>
      <c r="S139" s="7"/>
      <c r="T139" s="7"/>
      <c r="U139" s="7"/>
      <c r="V139" s="7"/>
      <c r="W139" s="7"/>
      <c r="Y139" s="8"/>
    </row>
    <row r="140" spans="1:25" s="6" customFormat="1" ht="24" x14ac:dyDescent="0.55000000000000004">
      <c r="A140" s="6" t="s">
        <v>60</v>
      </c>
      <c r="C140" s="7">
        <v>6771428</v>
      </c>
      <c r="D140" s="7"/>
      <c r="E140" s="7">
        <v>25364545352</v>
      </c>
      <c r="F140" s="7"/>
      <c r="G140" s="7">
        <v>29288490911</v>
      </c>
      <c r="H140" s="7"/>
      <c r="I140" s="7">
        <f t="shared" si="4"/>
        <v>-3923945559</v>
      </c>
      <c r="J140" s="7"/>
      <c r="K140" s="7">
        <v>6771428</v>
      </c>
      <c r="L140" s="7"/>
      <c r="M140" s="7">
        <v>25364545352</v>
      </c>
      <c r="N140" s="7"/>
      <c r="O140" s="7">
        <v>23349316771</v>
      </c>
      <c r="P140" s="7"/>
      <c r="Q140" s="7">
        <f t="shared" si="5"/>
        <v>2015228581</v>
      </c>
      <c r="R140" s="7"/>
      <c r="S140" s="7"/>
      <c r="T140" s="7"/>
      <c r="U140" s="7"/>
      <c r="V140" s="7"/>
      <c r="W140" s="7"/>
      <c r="Y140" s="8"/>
    </row>
    <row r="141" spans="1:25" s="6" customFormat="1" ht="24" x14ac:dyDescent="0.55000000000000004">
      <c r="A141" s="6" t="s">
        <v>103</v>
      </c>
      <c r="C141" s="7">
        <v>43582443</v>
      </c>
      <c r="D141" s="7"/>
      <c r="E141" s="7">
        <v>96956524704</v>
      </c>
      <c r="F141" s="7"/>
      <c r="G141" s="7">
        <v>98945820037</v>
      </c>
      <c r="H141" s="7"/>
      <c r="I141" s="7">
        <f t="shared" si="4"/>
        <v>-1989295333</v>
      </c>
      <c r="J141" s="7"/>
      <c r="K141" s="7">
        <v>43582443</v>
      </c>
      <c r="L141" s="7"/>
      <c r="M141" s="7">
        <v>96956524704</v>
      </c>
      <c r="N141" s="7"/>
      <c r="O141" s="7">
        <v>77994585418</v>
      </c>
      <c r="P141" s="7"/>
      <c r="Q141" s="7">
        <f t="shared" si="5"/>
        <v>18961939286</v>
      </c>
      <c r="R141" s="7"/>
      <c r="S141" s="7"/>
      <c r="T141" s="7"/>
      <c r="U141" s="7"/>
      <c r="V141" s="7"/>
      <c r="W141" s="7"/>
      <c r="Y141" s="8"/>
    </row>
    <row r="142" spans="1:25" s="6" customFormat="1" ht="24" x14ac:dyDescent="0.55000000000000004">
      <c r="A142" s="6" t="s">
        <v>143</v>
      </c>
      <c r="C142" s="7">
        <v>6529954</v>
      </c>
      <c r="D142" s="7"/>
      <c r="E142" s="7">
        <v>62915726093</v>
      </c>
      <c r="F142" s="7"/>
      <c r="G142" s="7">
        <v>54557200175</v>
      </c>
      <c r="H142" s="7"/>
      <c r="I142" s="7">
        <f t="shared" si="4"/>
        <v>8358525918</v>
      </c>
      <c r="J142" s="7"/>
      <c r="K142" s="7">
        <v>6529954</v>
      </c>
      <c r="L142" s="7"/>
      <c r="M142" s="7">
        <v>62915726093</v>
      </c>
      <c r="N142" s="7"/>
      <c r="O142" s="7">
        <v>52642827274</v>
      </c>
      <c r="P142" s="7"/>
      <c r="Q142" s="7">
        <f t="shared" si="5"/>
        <v>10272898819</v>
      </c>
      <c r="R142" s="7"/>
      <c r="S142" s="7"/>
      <c r="T142" s="7"/>
      <c r="U142" s="7"/>
      <c r="V142" s="7"/>
      <c r="W142" s="7"/>
      <c r="Y142" s="8"/>
    </row>
    <row r="143" spans="1:25" s="6" customFormat="1" ht="24" x14ac:dyDescent="0.55000000000000004">
      <c r="A143" s="6" t="s">
        <v>38</v>
      </c>
      <c r="C143" s="7">
        <v>19600000</v>
      </c>
      <c r="D143" s="7"/>
      <c r="E143" s="7">
        <v>260804277720</v>
      </c>
      <c r="F143" s="7"/>
      <c r="G143" s="7">
        <v>234354328600</v>
      </c>
      <c r="H143" s="7"/>
      <c r="I143" s="7">
        <f t="shared" si="4"/>
        <v>26449949120</v>
      </c>
      <c r="J143" s="7"/>
      <c r="K143" s="7">
        <v>19600000</v>
      </c>
      <c r="L143" s="7"/>
      <c r="M143" s="7">
        <v>260804277720</v>
      </c>
      <c r="N143" s="7"/>
      <c r="O143" s="7">
        <v>170632284337</v>
      </c>
      <c r="P143" s="7"/>
      <c r="Q143" s="7">
        <f t="shared" si="5"/>
        <v>90171993383</v>
      </c>
      <c r="R143" s="7"/>
      <c r="S143" s="7"/>
      <c r="T143" s="7"/>
      <c r="U143" s="7"/>
      <c r="V143" s="7"/>
      <c r="W143" s="7"/>
      <c r="Y143" s="8"/>
    </row>
    <row r="144" spans="1:25" s="6" customFormat="1" ht="24" x14ac:dyDescent="0.55000000000000004">
      <c r="A144" s="6" t="s">
        <v>67</v>
      </c>
      <c r="C144" s="7">
        <v>1854752</v>
      </c>
      <c r="D144" s="7"/>
      <c r="E144" s="7">
        <v>14115981263</v>
      </c>
      <c r="F144" s="7"/>
      <c r="G144" s="7">
        <v>12754074335</v>
      </c>
      <c r="H144" s="7"/>
      <c r="I144" s="7">
        <f t="shared" si="4"/>
        <v>1361906928</v>
      </c>
      <c r="J144" s="7"/>
      <c r="K144" s="7">
        <v>1854752</v>
      </c>
      <c r="L144" s="7"/>
      <c r="M144" s="7">
        <v>14115981263</v>
      </c>
      <c r="N144" s="7"/>
      <c r="O144" s="7">
        <v>5844323552</v>
      </c>
      <c r="P144" s="7"/>
      <c r="Q144" s="7">
        <f t="shared" si="5"/>
        <v>8271657711</v>
      </c>
      <c r="R144" s="7"/>
      <c r="S144" s="7"/>
      <c r="T144" s="7"/>
      <c r="U144" s="7"/>
      <c r="V144" s="7"/>
      <c r="W144" s="7"/>
      <c r="Y144" s="8"/>
    </row>
    <row r="145" spans="1:25" s="6" customFormat="1" ht="24" x14ac:dyDescent="0.55000000000000004">
      <c r="A145" s="6" t="s">
        <v>49</v>
      </c>
      <c r="C145" s="7">
        <v>53887864</v>
      </c>
      <c r="D145" s="7"/>
      <c r="E145" s="7">
        <v>92986609500</v>
      </c>
      <c r="F145" s="7"/>
      <c r="G145" s="7">
        <v>97371256987</v>
      </c>
      <c r="H145" s="7"/>
      <c r="I145" s="7">
        <f t="shared" si="4"/>
        <v>-4384647487</v>
      </c>
      <c r="J145" s="7"/>
      <c r="K145" s="7">
        <v>53887864</v>
      </c>
      <c r="L145" s="7"/>
      <c r="M145" s="7">
        <v>92986609500</v>
      </c>
      <c r="N145" s="7"/>
      <c r="O145" s="7">
        <v>82307308119</v>
      </c>
      <c r="P145" s="7"/>
      <c r="Q145" s="7">
        <f t="shared" si="5"/>
        <v>10679301381</v>
      </c>
      <c r="R145" s="7"/>
      <c r="S145" s="7"/>
      <c r="T145" s="7"/>
      <c r="U145" s="7"/>
      <c r="V145" s="7"/>
      <c r="W145" s="7"/>
      <c r="Y145" s="8"/>
    </row>
    <row r="146" spans="1:25" ht="24" x14ac:dyDescent="0.55000000000000004">
      <c r="A146" s="3" t="s">
        <v>157</v>
      </c>
      <c r="C146" s="1" t="s">
        <v>157</v>
      </c>
      <c r="E146" s="9">
        <f>SUM(E8:E145)</f>
        <v>93830104465770</v>
      </c>
      <c r="G146" s="9">
        <f>SUM(G8:G145)</f>
        <v>83958022630322</v>
      </c>
      <c r="I146" s="9">
        <f>SUM(I8:I145)</f>
        <v>9872081835448</v>
      </c>
      <c r="K146" s="1" t="s">
        <v>157</v>
      </c>
      <c r="M146" s="9">
        <f>SUM(M8:M145)</f>
        <v>93830104465770</v>
      </c>
      <c r="O146" s="9">
        <f>SUM(O8:O145)</f>
        <v>67110175275029</v>
      </c>
      <c r="Q146" s="9">
        <f>SUM(Q8:Q145)</f>
        <v>26719929190741</v>
      </c>
    </row>
    <row r="148" spans="1:25" x14ac:dyDescent="0.45">
      <c r="A148" s="20"/>
      <c r="B148" s="24"/>
      <c r="C148" s="24"/>
    </row>
    <row r="149" spans="1:25" x14ac:dyDescent="0.45">
      <c r="A149" s="21"/>
      <c r="B149" s="24"/>
      <c r="C149" s="20"/>
    </row>
    <row r="150" spans="1:25" x14ac:dyDescent="0.45">
      <c r="A150" s="20"/>
      <c r="B150" s="24"/>
      <c r="C150" s="20"/>
    </row>
    <row r="151" spans="1:25" x14ac:dyDescent="0.45">
      <c r="A151" s="20"/>
      <c r="B151" s="24"/>
      <c r="C151" s="20"/>
    </row>
    <row r="152" spans="1:25" x14ac:dyDescent="0.45">
      <c r="A152" s="20"/>
      <c r="B152" s="24"/>
      <c r="C152" s="20"/>
    </row>
    <row r="153" spans="1:25" x14ac:dyDescent="0.45">
      <c r="A153" s="21"/>
      <c r="B153" s="24"/>
      <c r="C153" s="20"/>
    </row>
    <row r="154" spans="1:25" x14ac:dyDescent="0.45">
      <c r="A154" s="21"/>
      <c r="B154" s="24"/>
      <c r="C154" s="21"/>
    </row>
    <row r="155" spans="1:25" x14ac:dyDescent="0.45">
      <c r="A155" s="24"/>
      <c r="B155" s="24"/>
      <c r="C155" s="2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27"/>
  <sheetViews>
    <sheetView rightToLeft="1" zoomScale="70" zoomScaleNormal="70" workbookViewId="0">
      <selection activeCell="K8" sqref="K8"/>
    </sheetView>
  </sheetViews>
  <sheetFormatPr defaultRowHeight="18.75" x14ac:dyDescent="0.45"/>
  <cols>
    <col min="1" max="1" width="26.285156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7" ht="26.25" x14ac:dyDescent="0.4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</row>
    <row r="3" spans="1:17" ht="26.25" x14ac:dyDescent="0.45">
      <c r="A3" s="26" t="s">
        <v>1</v>
      </c>
      <c r="B3" s="26" t="s">
        <v>1</v>
      </c>
      <c r="C3" s="26" t="s">
        <v>1</v>
      </c>
      <c r="D3" s="26" t="s">
        <v>1</v>
      </c>
      <c r="E3" s="26" t="s">
        <v>1</v>
      </c>
      <c r="F3" s="26" t="s">
        <v>1</v>
      </c>
      <c r="G3" s="26" t="s">
        <v>1</v>
      </c>
      <c r="H3" s="26" t="s">
        <v>1</v>
      </c>
      <c r="I3" s="26" t="s">
        <v>1</v>
      </c>
      <c r="J3" s="26" t="s">
        <v>1</v>
      </c>
      <c r="K3" s="26" t="s">
        <v>1</v>
      </c>
    </row>
    <row r="4" spans="1:17" ht="26.25" x14ac:dyDescent="0.45">
      <c r="A4" s="26" t="s">
        <v>274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</row>
    <row r="6" spans="1:17" ht="27" thickBot="1" x14ac:dyDescent="0.5">
      <c r="A6" s="25" t="s">
        <v>159</v>
      </c>
      <c r="C6" s="25" t="s">
        <v>275</v>
      </c>
      <c r="E6" s="25" t="s">
        <v>5</v>
      </c>
      <c r="F6" s="25" t="s">
        <v>5</v>
      </c>
      <c r="G6" s="25" t="s">
        <v>5</v>
      </c>
      <c r="I6" s="25" t="s">
        <v>276</v>
      </c>
      <c r="J6" s="25" t="s">
        <v>6</v>
      </c>
      <c r="K6" s="25" t="s">
        <v>6</v>
      </c>
    </row>
    <row r="7" spans="1:17" ht="27" thickBot="1" x14ac:dyDescent="0.5">
      <c r="A7" s="25" t="s">
        <v>159</v>
      </c>
      <c r="C7" s="25" t="s">
        <v>160</v>
      </c>
      <c r="E7" s="25" t="s">
        <v>161</v>
      </c>
      <c r="G7" s="25" t="s">
        <v>162</v>
      </c>
      <c r="I7" s="25" t="s">
        <v>160</v>
      </c>
      <c r="K7" s="25" t="s">
        <v>158</v>
      </c>
    </row>
    <row r="8" spans="1:17" s="6" customFormat="1" ht="24" x14ac:dyDescent="0.55000000000000004">
      <c r="A8" s="6" t="s">
        <v>163</v>
      </c>
      <c r="B8" s="7"/>
      <c r="C8" s="7">
        <v>48188526</v>
      </c>
      <c r="D8" s="7"/>
      <c r="E8" s="7">
        <v>1806123305136</v>
      </c>
      <c r="F8" s="7"/>
      <c r="G8" s="7">
        <v>1806160854164</v>
      </c>
      <c r="H8" s="7"/>
      <c r="I8" s="7">
        <f>C8+E8-G8</f>
        <v>10639498</v>
      </c>
      <c r="J8" s="7"/>
      <c r="K8" s="14">
        <f>I8/107886121897420</f>
        <v>9.8617855687835547E-8</v>
      </c>
      <c r="L8" s="7"/>
      <c r="M8" s="7"/>
      <c r="N8" s="7"/>
      <c r="O8" s="7"/>
      <c r="Q8" s="8"/>
    </row>
    <row r="9" spans="1:17" s="6" customFormat="1" ht="24" x14ac:dyDescent="0.55000000000000004">
      <c r="A9" s="6" t="s">
        <v>164</v>
      </c>
      <c r="B9" s="7"/>
      <c r="C9" s="7">
        <v>9870344</v>
      </c>
      <c r="D9" s="7"/>
      <c r="E9" s="7">
        <v>3134453462135</v>
      </c>
      <c r="F9" s="7"/>
      <c r="G9" s="7">
        <v>3134453625000</v>
      </c>
      <c r="H9" s="7"/>
      <c r="I9" s="7">
        <f t="shared" ref="I9:I23" si="0">C9+E9-G9</f>
        <v>9707479</v>
      </c>
      <c r="J9" s="7"/>
      <c r="K9" s="14">
        <f t="shared" ref="K9:K23" si="1">I9/107886121897420</f>
        <v>8.9978941028485942E-8</v>
      </c>
      <c r="L9" s="7"/>
      <c r="M9" s="7"/>
      <c r="N9" s="7"/>
      <c r="O9" s="7"/>
      <c r="Q9" s="8"/>
    </row>
    <row r="10" spans="1:17" s="6" customFormat="1" ht="24" x14ac:dyDescent="0.55000000000000004">
      <c r="A10" s="6" t="s">
        <v>165</v>
      </c>
      <c r="B10" s="7"/>
      <c r="C10" s="7">
        <v>986202964927</v>
      </c>
      <c r="D10" s="7"/>
      <c r="E10" s="7">
        <v>12712911771189</v>
      </c>
      <c r="F10" s="7"/>
      <c r="G10" s="7">
        <v>12832539370726</v>
      </c>
      <c r="H10" s="7"/>
      <c r="I10" s="7">
        <f t="shared" si="0"/>
        <v>866575365390</v>
      </c>
      <c r="J10" s="7"/>
      <c r="K10" s="14">
        <f t="shared" si="1"/>
        <v>8.0323154651341985E-3</v>
      </c>
      <c r="L10" s="7"/>
      <c r="M10" s="7"/>
      <c r="N10" s="7"/>
      <c r="O10" s="7"/>
      <c r="Q10" s="8"/>
    </row>
    <row r="11" spans="1:17" s="6" customFormat="1" ht="24" x14ac:dyDescent="0.55000000000000004">
      <c r="A11" s="6" t="s">
        <v>166</v>
      </c>
      <c r="B11" s="7"/>
      <c r="C11" s="7">
        <v>2411929</v>
      </c>
      <c r="D11" s="7"/>
      <c r="E11" s="7">
        <v>1418493160596</v>
      </c>
      <c r="F11" s="7"/>
      <c r="G11" s="7">
        <v>1418493150684</v>
      </c>
      <c r="H11" s="7"/>
      <c r="I11" s="7">
        <f t="shared" si="0"/>
        <v>2421841</v>
      </c>
      <c r="J11" s="7"/>
      <c r="K11" s="14">
        <f t="shared" si="1"/>
        <v>2.2448123608546506E-8</v>
      </c>
      <c r="L11" s="7"/>
      <c r="M11" s="7"/>
      <c r="N11" s="7"/>
      <c r="O11" s="7"/>
      <c r="Q11" s="8"/>
    </row>
    <row r="12" spans="1:17" s="6" customFormat="1" ht="24" x14ac:dyDescent="0.55000000000000004">
      <c r="A12" s="6" t="s">
        <v>167</v>
      </c>
      <c r="B12" s="7"/>
      <c r="C12" s="7">
        <v>600000000000</v>
      </c>
      <c r="D12" s="7"/>
      <c r="E12" s="7">
        <v>0</v>
      </c>
      <c r="F12" s="7"/>
      <c r="G12" s="7">
        <v>0</v>
      </c>
      <c r="H12" s="7"/>
      <c r="I12" s="7">
        <f t="shared" si="0"/>
        <v>600000000000</v>
      </c>
      <c r="J12" s="7"/>
      <c r="K12" s="14">
        <f t="shared" si="1"/>
        <v>5.5614196659185735E-3</v>
      </c>
      <c r="L12" s="7"/>
      <c r="M12" s="7"/>
      <c r="N12" s="7"/>
      <c r="O12" s="7"/>
      <c r="Q12" s="8"/>
    </row>
    <row r="13" spans="1:17" s="6" customFormat="1" ht="24" x14ac:dyDescent="0.55000000000000004">
      <c r="A13" s="6" t="s">
        <v>164</v>
      </c>
      <c r="B13" s="7"/>
      <c r="C13" s="7">
        <v>500000000000</v>
      </c>
      <c r="D13" s="7"/>
      <c r="E13" s="7">
        <v>0</v>
      </c>
      <c r="F13" s="7"/>
      <c r="G13" s="7">
        <v>0</v>
      </c>
      <c r="H13" s="7"/>
      <c r="I13" s="7">
        <f t="shared" si="0"/>
        <v>500000000000</v>
      </c>
      <c r="J13" s="7"/>
      <c r="K13" s="14">
        <f t="shared" si="1"/>
        <v>4.6345163882654779E-3</v>
      </c>
      <c r="L13" s="7"/>
      <c r="M13" s="7"/>
      <c r="N13" s="7"/>
      <c r="O13" s="7"/>
      <c r="Q13" s="8"/>
    </row>
    <row r="14" spans="1:17" s="6" customFormat="1" ht="24" x14ac:dyDescent="0.55000000000000004">
      <c r="A14" s="6" t="s">
        <v>168</v>
      </c>
      <c r="B14" s="7"/>
      <c r="C14" s="7">
        <v>1000000000000</v>
      </c>
      <c r="D14" s="7"/>
      <c r="E14" s="7">
        <v>0</v>
      </c>
      <c r="F14" s="7"/>
      <c r="G14" s="7">
        <v>0</v>
      </c>
      <c r="H14" s="7"/>
      <c r="I14" s="7">
        <f t="shared" si="0"/>
        <v>1000000000000</v>
      </c>
      <c r="J14" s="7"/>
      <c r="K14" s="14">
        <f t="shared" si="1"/>
        <v>9.2690327765309558E-3</v>
      </c>
      <c r="L14" s="7"/>
      <c r="M14" s="7"/>
      <c r="N14" s="7"/>
      <c r="O14" s="7"/>
      <c r="Q14" s="8"/>
    </row>
    <row r="15" spans="1:17" s="6" customFormat="1" ht="24" x14ac:dyDescent="0.55000000000000004">
      <c r="A15" s="6" t="s">
        <v>167</v>
      </c>
      <c r="B15" s="7"/>
      <c r="C15" s="7">
        <v>500000000000</v>
      </c>
      <c r="D15" s="7"/>
      <c r="E15" s="7">
        <v>0</v>
      </c>
      <c r="F15" s="7"/>
      <c r="G15" s="7">
        <v>0</v>
      </c>
      <c r="H15" s="7"/>
      <c r="I15" s="7">
        <f t="shared" si="0"/>
        <v>500000000000</v>
      </c>
      <c r="J15" s="7"/>
      <c r="K15" s="14">
        <f t="shared" si="1"/>
        <v>4.6345163882654779E-3</v>
      </c>
      <c r="L15" s="7"/>
      <c r="M15" s="7"/>
      <c r="N15" s="7"/>
      <c r="O15" s="7"/>
      <c r="Q15" s="8"/>
    </row>
    <row r="16" spans="1:17" s="6" customFormat="1" ht="24" x14ac:dyDescent="0.55000000000000004">
      <c r="A16" s="6" t="s">
        <v>164</v>
      </c>
      <c r="B16" s="7"/>
      <c r="C16" s="7">
        <v>800000000000</v>
      </c>
      <c r="D16" s="7"/>
      <c r="E16" s="7">
        <v>0</v>
      </c>
      <c r="F16" s="7"/>
      <c r="G16" s="7">
        <v>0</v>
      </c>
      <c r="H16" s="7"/>
      <c r="I16" s="7">
        <f t="shared" si="0"/>
        <v>800000000000</v>
      </c>
      <c r="J16" s="7"/>
      <c r="K16" s="14">
        <f t="shared" si="1"/>
        <v>7.4152262212247647E-3</v>
      </c>
      <c r="L16" s="7"/>
      <c r="M16" s="7"/>
      <c r="N16" s="7"/>
      <c r="O16" s="7"/>
      <c r="Q16" s="8"/>
    </row>
    <row r="17" spans="1:17" s="6" customFormat="1" ht="24" x14ac:dyDescent="0.55000000000000004">
      <c r="A17" s="6" t="s">
        <v>169</v>
      </c>
      <c r="B17" s="7"/>
      <c r="C17" s="7">
        <v>800000000000</v>
      </c>
      <c r="D17" s="7"/>
      <c r="E17" s="7">
        <v>0</v>
      </c>
      <c r="F17" s="7"/>
      <c r="G17" s="7">
        <v>0</v>
      </c>
      <c r="H17" s="7"/>
      <c r="I17" s="7">
        <f t="shared" si="0"/>
        <v>800000000000</v>
      </c>
      <c r="J17" s="7"/>
      <c r="K17" s="14">
        <f t="shared" si="1"/>
        <v>7.4152262212247647E-3</v>
      </c>
      <c r="L17" s="7"/>
      <c r="M17" s="7"/>
      <c r="N17" s="7"/>
      <c r="O17" s="7"/>
      <c r="Q17" s="8"/>
    </row>
    <row r="18" spans="1:17" s="6" customFormat="1" ht="24" x14ac:dyDescent="0.55000000000000004">
      <c r="A18" s="6" t="s">
        <v>169</v>
      </c>
      <c r="B18" s="7"/>
      <c r="C18" s="7">
        <v>2000000000000</v>
      </c>
      <c r="D18" s="7"/>
      <c r="E18" s="7">
        <v>0</v>
      </c>
      <c r="F18" s="7"/>
      <c r="G18" s="7">
        <v>0</v>
      </c>
      <c r="H18" s="7"/>
      <c r="I18" s="7">
        <f t="shared" si="0"/>
        <v>2000000000000</v>
      </c>
      <c r="J18" s="7"/>
      <c r="K18" s="14">
        <f t="shared" si="1"/>
        <v>1.8538065553061912E-2</v>
      </c>
      <c r="L18" s="7"/>
      <c r="M18" s="7"/>
      <c r="N18" s="7"/>
      <c r="O18" s="7"/>
      <c r="Q18" s="8"/>
    </row>
    <row r="19" spans="1:17" s="6" customFormat="1" ht="24" x14ac:dyDescent="0.55000000000000004">
      <c r="A19" s="6" t="s">
        <v>284</v>
      </c>
      <c r="B19" s="7"/>
      <c r="C19" s="7">
        <v>0</v>
      </c>
      <c r="D19" s="7"/>
      <c r="E19" s="7">
        <v>400000000000</v>
      </c>
      <c r="F19" s="7"/>
      <c r="G19" s="7">
        <v>0</v>
      </c>
      <c r="H19" s="7"/>
      <c r="I19" s="7">
        <f t="shared" si="0"/>
        <v>400000000000</v>
      </c>
      <c r="J19" s="7"/>
      <c r="K19" s="14">
        <f t="shared" si="1"/>
        <v>3.7076131106123823E-3</v>
      </c>
      <c r="L19" s="7"/>
      <c r="M19" s="7"/>
      <c r="N19" s="7"/>
      <c r="O19" s="7"/>
      <c r="Q19" s="8"/>
    </row>
    <row r="20" spans="1:17" s="6" customFormat="1" ht="24" x14ac:dyDescent="0.55000000000000004">
      <c r="A20" s="6" t="s">
        <v>164</v>
      </c>
      <c r="B20" s="7"/>
      <c r="C20" s="7">
        <v>0</v>
      </c>
      <c r="D20" s="7"/>
      <c r="E20" s="7">
        <v>1600000000000</v>
      </c>
      <c r="F20" s="7"/>
      <c r="G20" s="7">
        <v>0</v>
      </c>
      <c r="H20" s="7"/>
      <c r="I20" s="7">
        <f t="shared" si="0"/>
        <v>1600000000000</v>
      </c>
      <c r="J20" s="7"/>
      <c r="K20" s="14">
        <f t="shared" si="1"/>
        <v>1.4830452442449529E-2</v>
      </c>
      <c r="L20" s="7"/>
      <c r="M20" s="7"/>
      <c r="N20" s="7"/>
      <c r="O20" s="7"/>
      <c r="Q20" s="8"/>
    </row>
    <row r="21" spans="1:17" s="6" customFormat="1" ht="24" x14ac:dyDescent="0.55000000000000004">
      <c r="A21" s="6" t="s">
        <v>166</v>
      </c>
      <c r="B21" s="7"/>
      <c r="C21" s="7">
        <v>0</v>
      </c>
      <c r="D21" s="7"/>
      <c r="E21" s="7">
        <v>1000000000000</v>
      </c>
      <c r="F21" s="7"/>
      <c r="G21" s="7">
        <v>0</v>
      </c>
      <c r="H21" s="7"/>
      <c r="I21" s="7">
        <f t="shared" si="0"/>
        <v>1000000000000</v>
      </c>
      <c r="J21" s="7"/>
      <c r="K21" s="14">
        <f t="shared" si="1"/>
        <v>9.2690327765309558E-3</v>
      </c>
      <c r="L21" s="7"/>
      <c r="M21" s="7"/>
      <c r="N21" s="7"/>
      <c r="O21" s="7"/>
      <c r="Q21" s="8"/>
    </row>
    <row r="22" spans="1:17" s="6" customFormat="1" ht="24" x14ac:dyDescent="0.55000000000000004">
      <c r="A22" s="6" t="s">
        <v>164</v>
      </c>
      <c r="B22" s="7"/>
      <c r="C22" s="7">
        <v>0</v>
      </c>
      <c r="D22" s="7"/>
      <c r="E22" s="7">
        <v>1500000000000</v>
      </c>
      <c r="F22" s="7"/>
      <c r="G22" s="7">
        <v>0</v>
      </c>
      <c r="H22" s="7"/>
      <c r="I22" s="7">
        <f t="shared" si="0"/>
        <v>1500000000000</v>
      </c>
      <c r="J22" s="7"/>
      <c r="K22" s="14">
        <f t="shared" si="1"/>
        <v>1.3903549164796433E-2</v>
      </c>
      <c r="L22" s="7"/>
      <c r="M22" s="7"/>
      <c r="N22" s="7"/>
      <c r="O22" s="7"/>
      <c r="Q22" s="8"/>
    </row>
    <row r="23" spans="1:17" s="6" customFormat="1" ht="24.75" thickBot="1" x14ac:dyDescent="0.6">
      <c r="A23" s="6" t="s">
        <v>167</v>
      </c>
      <c r="B23" s="7"/>
      <c r="C23" s="7">
        <v>0</v>
      </c>
      <c r="D23" s="7"/>
      <c r="E23" s="7">
        <v>1500000000000</v>
      </c>
      <c r="F23" s="7"/>
      <c r="G23" s="7">
        <v>0</v>
      </c>
      <c r="H23" s="7"/>
      <c r="I23" s="7">
        <f t="shared" si="0"/>
        <v>1500000000000</v>
      </c>
      <c r="J23" s="7"/>
      <c r="K23" s="14">
        <f t="shared" si="1"/>
        <v>1.3903549164796433E-2</v>
      </c>
      <c r="L23" s="7"/>
      <c r="M23" s="7"/>
      <c r="N23" s="7"/>
      <c r="O23" s="7"/>
      <c r="Q23" s="8"/>
    </row>
    <row r="24" spans="1:17" ht="24.75" thickBot="1" x14ac:dyDescent="0.6">
      <c r="A24" s="3" t="s">
        <v>157</v>
      </c>
      <c r="C24" s="9">
        <f>SUM(C8:C23)</f>
        <v>7186263435726</v>
      </c>
      <c r="E24" s="9">
        <f>SUM(E8:E23)</f>
        <v>25071981699056</v>
      </c>
      <c r="G24" s="9">
        <f>SUM(G8:G23)</f>
        <v>19191647000574</v>
      </c>
      <c r="I24" s="9">
        <f>SUM(I8:I23)</f>
        <v>13066598134208</v>
      </c>
      <c r="K24" s="11">
        <f>SUM(K8:K23)</f>
        <v>0.12111472638373218</v>
      </c>
    </row>
    <row r="25" spans="1:17" ht="19.5" thickTop="1" x14ac:dyDescent="0.45"/>
    <row r="26" spans="1:17" x14ac:dyDescent="0.45">
      <c r="I26" s="4"/>
    </row>
    <row r="27" spans="1:17" x14ac:dyDescent="0.45">
      <c r="I27" s="4"/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Y14"/>
  <sheetViews>
    <sheetView rightToLeft="1" zoomScale="70" zoomScaleNormal="70" workbookViewId="0">
      <selection activeCell="O22" sqref="O22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8.5703125" style="1" customWidth="1"/>
    <col min="8" max="8" width="1" style="1" customWidth="1"/>
    <col min="9" max="9" width="9.140625" style="1" customWidth="1"/>
    <col min="10" max="11" width="19.5703125" style="1" bestFit="1" customWidth="1"/>
    <col min="12" max="16384" width="9.140625" style="1"/>
  </cols>
  <sheetData>
    <row r="2" spans="1:25" ht="26.25" x14ac:dyDescent="0.4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</row>
    <row r="3" spans="1:25" ht="26.25" x14ac:dyDescent="0.45">
      <c r="A3" s="26" t="s">
        <v>170</v>
      </c>
      <c r="B3" s="26" t="s">
        <v>170</v>
      </c>
      <c r="C3" s="26" t="s">
        <v>170</v>
      </c>
      <c r="D3" s="26" t="s">
        <v>170</v>
      </c>
      <c r="E3" s="26" t="s">
        <v>170</v>
      </c>
      <c r="F3" s="26" t="s">
        <v>170</v>
      </c>
      <c r="G3" s="26" t="s">
        <v>170</v>
      </c>
    </row>
    <row r="4" spans="1:25" ht="26.25" x14ac:dyDescent="0.45">
      <c r="A4" s="26" t="s">
        <v>274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</row>
    <row r="6" spans="1:25" ht="26.25" x14ac:dyDescent="0.45">
      <c r="A6" s="25" t="s">
        <v>174</v>
      </c>
      <c r="C6" s="25" t="s">
        <v>160</v>
      </c>
      <c r="E6" s="25" t="s">
        <v>263</v>
      </c>
      <c r="G6" s="25" t="s">
        <v>13</v>
      </c>
    </row>
    <row r="7" spans="1:25" s="6" customFormat="1" ht="24" x14ac:dyDescent="0.55000000000000004">
      <c r="A7" s="6" t="s">
        <v>271</v>
      </c>
      <c r="C7" s="7">
        <f>'سرمایه‌گذاری در سهام'!I175</f>
        <v>12585838829933</v>
      </c>
      <c r="D7" s="7"/>
      <c r="E7" s="14">
        <f>C7/$C$10</f>
        <v>0.98475410294189825</v>
      </c>
      <c r="F7" s="7"/>
      <c r="G7" s="14">
        <f>C7/107886121897420</f>
        <v>0.11665855263478499</v>
      </c>
      <c r="H7" s="7"/>
      <c r="I7" s="7"/>
      <c r="J7" s="7"/>
      <c r="K7" s="14"/>
      <c r="L7" s="7"/>
      <c r="M7" s="7"/>
      <c r="N7" s="7"/>
      <c r="O7" s="7"/>
      <c r="P7" s="7"/>
      <c r="Q7" s="7"/>
      <c r="R7" s="7"/>
      <c r="S7" s="7"/>
      <c r="T7" s="7"/>
      <c r="U7" s="14"/>
      <c r="V7" s="7"/>
      <c r="W7" s="7"/>
      <c r="Y7" s="8"/>
    </row>
    <row r="8" spans="1:25" s="6" customFormat="1" ht="24" x14ac:dyDescent="0.55000000000000004">
      <c r="A8" s="6" t="s">
        <v>272</v>
      </c>
      <c r="C8" s="7">
        <f>'درآمد سپرده بانکی'!C26</f>
        <v>189536314055</v>
      </c>
      <c r="D8" s="7"/>
      <c r="E8" s="14">
        <f>C8/$C$10</f>
        <v>1.4829894569938572E-2</v>
      </c>
      <c r="F8" s="7"/>
      <c r="G8" s="14">
        <f>C8/107886121897420</f>
        <v>1.7568183073186597E-3</v>
      </c>
      <c r="H8" s="7"/>
      <c r="I8" s="7"/>
      <c r="J8" s="7"/>
      <c r="K8" s="14"/>
      <c r="L8" s="7"/>
      <c r="M8" s="7"/>
      <c r="N8" s="7"/>
      <c r="O8" s="7"/>
      <c r="P8" s="7"/>
      <c r="Q8" s="7"/>
      <c r="R8" s="7"/>
      <c r="S8" s="7"/>
      <c r="T8" s="7"/>
      <c r="U8" s="14"/>
      <c r="V8" s="7"/>
      <c r="W8" s="7"/>
      <c r="Y8" s="8"/>
    </row>
    <row r="9" spans="1:25" s="6" customFormat="1" ht="24.75" thickBot="1" x14ac:dyDescent="0.6">
      <c r="A9" s="6" t="s">
        <v>290</v>
      </c>
      <c r="C9" s="7">
        <f>'سایر درآمدها'!C11</f>
        <v>5316799649</v>
      </c>
      <c r="D9" s="7"/>
      <c r="E9" s="14">
        <f>C9/C10</f>
        <v>4.1600248816317211E-4</v>
      </c>
      <c r="F9" s="7"/>
      <c r="G9" s="23">
        <f>C9/107886121897420</f>
        <v>4.9281590212829278E-5</v>
      </c>
      <c r="H9" s="7"/>
      <c r="I9" s="7"/>
      <c r="J9" s="7"/>
      <c r="K9" s="14"/>
      <c r="L9" s="7"/>
      <c r="M9" s="7"/>
      <c r="N9" s="7"/>
      <c r="O9" s="7"/>
      <c r="P9" s="7"/>
      <c r="Q9" s="7"/>
      <c r="R9" s="7"/>
      <c r="S9" s="7"/>
      <c r="T9" s="7"/>
      <c r="U9" s="14"/>
      <c r="V9" s="7"/>
      <c r="W9" s="7"/>
      <c r="Y9" s="8"/>
    </row>
    <row r="10" spans="1:25" ht="24.75" thickBot="1" x14ac:dyDescent="0.6">
      <c r="A10" s="3" t="s">
        <v>157</v>
      </c>
      <c r="C10" s="9">
        <f>SUM(C7:C9)</f>
        <v>12780691943637</v>
      </c>
      <c r="E10" s="10">
        <f>SUM(E7:E9)</f>
        <v>1</v>
      </c>
      <c r="G10" s="11">
        <f>SUM(G7:G8)</f>
        <v>0.11841537094210365</v>
      </c>
    </row>
    <row r="11" spans="1:25" x14ac:dyDescent="0.45">
      <c r="J11" s="22"/>
      <c r="K11" s="4"/>
    </row>
    <row r="12" spans="1:25" x14ac:dyDescent="0.45">
      <c r="C12" s="4"/>
    </row>
    <row r="13" spans="1:25" x14ac:dyDescent="0.45">
      <c r="C13" s="4"/>
    </row>
    <row r="14" spans="1:25" x14ac:dyDescent="0.45">
      <c r="C14" s="1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178"/>
  <sheetViews>
    <sheetView rightToLeft="1" topLeftCell="A139" zoomScale="55" zoomScaleNormal="55" workbookViewId="0">
      <selection activeCell="I64" sqref="H64:I64"/>
    </sheetView>
  </sheetViews>
  <sheetFormatPr defaultRowHeight="18.75" x14ac:dyDescent="0.45"/>
  <cols>
    <col min="1" max="1" width="40.1406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5" ht="26.25" x14ac:dyDescent="0.4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  <c r="R2" s="26" t="s">
        <v>0</v>
      </c>
      <c r="S2" s="26" t="s">
        <v>0</v>
      </c>
      <c r="T2" s="26" t="s">
        <v>0</v>
      </c>
      <c r="U2" s="26" t="s">
        <v>0</v>
      </c>
    </row>
    <row r="3" spans="1:25" ht="26.25" x14ac:dyDescent="0.45">
      <c r="A3" s="26" t="s">
        <v>170</v>
      </c>
      <c r="B3" s="26" t="s">
        <v>170</v>
      </c>
      <c r="C3" s="26" t="s">
        <v>170</v>
      </c>
      <c r="D3" s="26" t="s">
        <v>170</v>
      </c>
      <c r="E3" s="26" t="s">
        <v>170</v>
      </c>
      <c r="F3" s="26" t="s">
        <v>170</v>
      </c>
      <c r="G3" s="26" t="s">
        <v>170</v>
      </c>
      <c r="H3" s="26" t="s">
        <v>170</v>
      </c>
      <c r="I3" s="26" t="s">
        <v>170</v>
      </c>
      <c r="J3" s="26" t="s">
        <v>170</v>
      </c>
      <c r="K3" s="26" t="s">
        <v>170</v>
      </c>
      <c r="L3" s="26" t="s">
        <v>170</v>
      </c>
      <c r="M3" s="26" t="s">
        <v>170</v>
      </c>
      <c r="N3" s="26" t="s">
        <v>170</v>
      </c>
      <c r="O3" s="26" t="s">
        <v>170</v>
      </c>
      <c r="P3" s="26" t="s">
        <v>170</v>
      </c>
      <c r="Q3" s="26" t="s">
        <v>170</v>
      </c>
      <c r="R3" s="26" t="s">
        <v>170</v>
      </c>
      <c r="S3" s="26" t="s">
        <v>170</v>
      </c>
      <c r="T3" s="26" t="s">
        <v>170</v>
      </c>
      <c r="U3" s="26" t="s">
        <v>170</v>
      </c>
    </row>
    <row r="4" spans="1:25" ht="26.25" x14ac:dyDescent="0.45">
      <c r="A4" s="26" t="s">
        <v>274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  <c r="N4" s="26" t="s">
        <v>2</v>
      </c>
      <c r="O4" s="26" t="s">
        <v>2</v>
      </c>
      <c r="P4" s="26" t="s">
        <v>2</v>
      </c>
      <c r="Q4" s="26" t="s">
        <v>2</v>
      </c>
      <c r="R4" s="26" t="s">
        <v>2</v>
      </c>
      <c r="S4" s="26" t="s">
        <v>2</v>
      </c>
      <c r="T4" s="26" t="s">
        <v>2</v>
      </c>
      <c r="U4" s="26" t="s">
        <v>2</v>
      </c>
    </row>
    <row r="6" spans="1:25" ht="26.25" x14ac:dyDescent="0.45">
      <c r="A6" s="25" t="s">
        <v>3</v>
      </c>
      <c r="C6" s="25" t="s">
        <v>172</v>
      </c>
      <c r="D6" s="25" t="s">
        <v>172</v>
      </c>
      <c r="E6" s="25" t="s">
        <v>172</v>
      </c>
      <c r="F6" s="25" t="s">
        <v>172</v>
      </c>
      <c r="G6" s="25" t="s">
        <v>172</v>
      </c>
      <c r="H6" s="25" t="s">
        <v>172</v>
      </c>
      <c r="I6" s="25" t="s">
        <v>172</v>
      </c>
      <c r="J6" s="25" t="s">
        <v>172</v>
      </c>
      <c r="K6" s="25" t="s">
        <v>172</v>
      </c>
      <c r="M6" s="25" t="s">
        <v>173</v>
      </c>
      <c r="N6" s="25" t="s">
        <v>173</v>
      </c>
      <c r="O6" s="25" t="s">
        <v>173</v>
      </c>
      <c r="P6" s="25" t="s">
        <v>173</v>
      </c>
      <c r="Q6" s="25" t="s">
        <v>173</v>
      </c>
      <c r="R6" s="25" t="s">
        <v>173</v>
      </c>
      <c r="S6" s="25" t="s">
        <v>173</v>
      </c>
      <c r="T6" s="25" t="s">
        <v>173</v>
      </c>
      <c r="U6" s="25" t="s">
        <v>173</v>
      </c>
    </row>
    <row r="7" spans="1:25" ht="26.25" x14ac:dyDescent="0.45">
      <c r="A7" s="25" t="s">
        <v>3</v>
      </c>
      <c r="C7" s="25" t="s">
        <v>260</v>
      </c>
      <c r="E7" s="25" t="s">
        <v>261</v>
      </c>
      <c r="G7" s="25" t="s">
        <v>262</v>
      </c>
      <c r="I7" s="25" t="s">
        <v>160</v>
      </c>
      <c r="K7" s="25" t="s">
        <v>263</v>
      </c>
      <c r="M7" s="25" t="s">
        <v>260</v>
      </c>
      <c r="O7" s="25" t="s">
        <v>261</v>
      </c>
      <c r="Q7" s="25" t="s">
        <v>262</v>
      </c>
      <c r="S7" s="25" t="s">
        <v>160</v>
      </c>
      <c r="U7" s="25" t="s">
        <v>263</v>
      </c>
    </row>
    <row r="8" spans="1:25" s="6" customFormat="1" ht="24" x14ac:dyDescent="0.55000000000000004">
      <c r="A8" s="6" t="s">
        <v>82</v>
      </c>
      <c r="C8" s="7">
        <v>0</v>
      </c>
      <c r="D8" s="7"/>
      <c r="E8" s="7">
        <v>-433336940</v>
      </c>
      <c r="F8" s="7"/>
      <c r="G8" s="7">
        <v>316909272</v>
      </c>
      <c r="H8" s="7"/>
      <c r="I8" s="7">
        <f>C8+E8+G8</f>
        <v>-116427668</v>
      </c>
      <c r="J8" s="7"/>
      <c r="K8" s="14">
        <f>I8/$I$175</f>
        <v>-9.2506879814080536E-6</v>
      </c>
      <c r="L8" s="7"/>
      <c r="M8" s="7">
        <v>4191999840</v>
      </c>
      <c r="N8" s="7"/>
      <c r="O8" s="7">
        <v>7588681724</v>
      </c>
      <c r="P8" s="7"/>
      <c r="Q8" s="7">
        <v>-675246532</v>
      </c>
      <c r="R8" s="7"/>
      <c r="S8" s="7">
        <v>11105435032</v>
      </c>
      <c r="T8" s="7"/>
      <c r="U8" s="14">
        <f>S8/$S$175</f>
        <v>3.0011263508691844E-4</v>
      </c>
      <c r="V8" s="7"/>
      <c r="W8" s="7"/>
      <c r="Y8" s="8"/>
    </row>
    <row r="9" spans="1:25" s="6" customFormat="1" ht="24" x14ac:dyDescent="0.55000000000000004">
      <c r="A9" s="6" t="s">
        <v>79</v>
      </c>
      <c r="C9" s="7">
        <v>0</v>
      </c>
      <c r="D9" s="7"/>
      <c r="E9" s="7">
        <v>107484974911</v>
      </c>
      <c r="F9" s="7"/>
      <c r="G9" s="7">
        <v>9404266601</v>
      </c>
      <c r="H9" s="7"/>
      <c r="I9" s="7">
        <f t="shared" ref="I9:I72" si="0">C9+E9+G9</f>
        <v>116889241512</v>
      </c>
      <c r="J9" s="7"/>
      <c r="K9" s="14">
        <f t="shared" ref="K9:K72" si="1">I9/$I$175</f>
        <v>9.2873620178578319E-3</v>
      </c>
      <c r="L9" s="7"/>
      <c r="M9" s="7">
        <v>267191460</v>
      </c>
      <c r="N9" s="7"/>
      <c r="O9" s="7">
        <v>172610761876</v>
      </c>
      <c r="P9" s="7"/>
      <c r="Q9" s="7">
        <v>12335856365</v>
      </c>
      <c r="R9" s="7"/>
      <c r="S9" s="7">
        <v>185213809701</v>
      </c>
      <c r="T9" s="7"/>
      <c r="U9" s="14">
        <f t="shared" ref="U9:U72" si="2">S9/$S$175</f>
        <v>5.005207299280715E-3</v>
      </c>
      <c r="V9" s="7"/>
      <c r="W9" s="7"/>
      <c r="Y9" s="8"/>
    </row>
    <row r="10" spans="1:25" s="6" customFormat="1" ht="24" x14ac:dyDescent="0.55000000000000004">
      <c r="A10" s="6" t="s">
        <v>93</v>
      </c>
      <c r="C10" s="7">
        <v>0</v>
      </c>
      <c r="D10" s="7"/>
      <c r="E10" s="7">
        <v>-14628229428</v>
      </c>
      <c r="F10" s="7"/>
      <c r="G10" s="7">
        <v>4599249039</v>
      </c>
      <c r="H10" s="7"/>
      <c r="I10" s="7">
        <f t="shared" si="0"/>
        <v>-10028980389</v>
      </c>
      <c r="J10" s="7"/>
      <c r="K10" s="14">
        <f t="shared" si="1"/>
        <v>-7.9684640209661645E-4</v>
      </c>
      <c r="L10" s="7"/>
      <c r="M10" s="7">
        <v>48591204960</v>
      </c>
      <c r="N10" s="7"/>
      <c r="O10" s="7">
        <v>84372708265</v>
      </c>
      <c r="P10" s="7"/>
      <c r="Q10" s="7">
        <v>4331641083</v>
      </c>
      <c r="R10" s="7"/>
      <c r="S10" s="7">
        <v>137295554308</v>
      </c>
      <c r="T10" s="7"/>
      <c r="U10" s="14">
        <f t="shared" si="2"/>
        <v>3.7102671322973343E-3</v>
      </c>
      <c r="V10" s="7"/>
      <c r="W10" s="7"/>
      <c r="Y10" s="8"/>
    </row>
    <row r="11" spans="1:25" s="6" customFormat="1" ht="24" x14ac:dyDescent="0.55000000000000004">
      <c r="A11" s="6" t="s">
        <v>281</v>
      </c>
      <c r="C11" s="7">
        <v>0</v>
      </c>
      <c r="D11" s="7"/>
      <c r="E11" s="7">
        <v>55123360316</v>
      </c>
      <c r="F11" s="7"/>
      <c r="G11" s="7">
        <v>2503490504</v>
      </c>
      <c r="H11" s="7"/>
      <c r="I11" s="7">
        <f t="shared" si="0"/>
        <v>57626850820</v>
      </c>
      <c r="J11" s="7"/>
      <c r="K11" s="14">
        <f t="shared" si="1"/>
        <v>4.5787056070466757E-3</v>
      </c>
      <c r="L11" s="7"/>
      <c r="M11" s="7">
        <v>0</v>
      </c>
      <c r="N11" s="7"/>
      <c r="O11" s="7">
        <v>55123360316</v>
      </c>
      <c r="P11" s="7"/>
      <c r="Q11" s="7">
        <v>2503490504</v>
      </c>
      <c r="R11" s="7"/>
      <c r="S11" s="7">
        <v>57626850820</v>
      </c>
      <c r="T11" s="7"/>
      <c r="U11" s="14">
        <f t="shared" si="2"/>
        <v>1.5573046892370444E-3</v>
      </c>
      <c r="V11" s="7"/>
      <c r="W11" s="7"/>
      <c r="Y11" s="8"/>
    </row>
    <row r="12" spans="1:25" s="6" customFormat="1" ht="24" x14ac:dyDescent="0.55000000000000004">
      <c r="A12" s="6" t="s">
        <v>55</v>
      </c>
      <c r="C12" s="7">
        <v>0</v>
      </c>
      <c r="D12" s="7"/>
      <c r="E12" s="7">
        <v>20697187047</v>
      </c>
      <c r="F12" s="7"/>
      <c r="G12" s="7">
        <v>1003110537</v>
      </c>
      <c r="H12" s="7"/>
      <c r="I12" s="7">
        <f t="shared" si="0"/>
        <v>21700297584</v>
      </c>
      <c r="J12" s="7"/>
      <c r="K12" s="14">
        <f t="shared" si="1"/>
        <v>1.7241836541232365E-3</v>
      </c>
      <c r="L12" s="7"/>
      <c r="M12" s="7">
        <v>0</v>
      </c>
      <c r="N12" s="7"/>
      <c r="O12" s="7">
        <v>35634386492</v>
      </c>
      <c r="P12" s="7"/>
      <c r="Q12" s="7">
        <v>1003110537</v>
      </c>
      <c r="R12" s="7"/>
      <c r="S12" s="7">
        <v>36637497029</v>
      </c>
      <c r="T12" s="7"/>
      <c r="U12" s="14">
        <f t="shared" si="2"/>
        <v>9.9008960429550642E-4</v>
      </c>
      <c r="V12" s="7"/>
      <c r="W12" s="7"/>
      <c r="Y12" s="8"/>
    </row>
    <row r="13" spans="1:25" s="6" customFormat="1" ht="24" x14ac:dyDescent="0.55000000000000004">
      <c r="A13" s="6" t="s">
        <v>130</v>
      </c>
      <c r="C13" s="7">
        <v>0</v>
      </c>
      <c r="D13" s="7"/>
      <c r="E13" s="7">
        <v>-4413735690</v>
      </c>
      <c r="F13" s="7"/>
      <c r="G13" s="7">
        <v>-2154338145</v>
      </c>
      <c r="H13" s="7"/>
      <c r="I13" s="7">
        <f t="shared" si="0"/>
        <v>-6568073835</v>
      </c>
      <c r="J13" s="7"/>
      <c r="K13" s="14">
        <f t="shared" si="1"/>
        <v>-5.2186222338864677E-4</v>
      </c>
      <c r="L13" s="7"/>
      <c r="M13" s="7">
        <v>1017528500</v>
      </c>
      <c r="N13" s="7"/>
      <c r="O13" s="7">
        <v>-3059754760</v>
      </c>
      <c r="P13" s="7"/>
      <c r="Q13" s="7">
        <v>-2008665176</v>
      </c>
      <c r="R13" s="7"/>
      <c r="S13" s="7">
        <v>-4050891436</v>
      </c>
      <c r="T13" s="7"/>
      <c r="U13" s="14">
        <f t="shared" si="2"/>
        <v>-1.0947105627162891E-4</v>
      </c>
      <c r="V13" s="7"/>
      <c r="W13" s="7"/>
      <c r="Y13" s="8"/>
    </row>
    <row r="14" spans="1:25" s="6" customFormat="1" ht="24" x14ac:dyDescent="0.55000000000000004">
      <c r="A14" s="6" t="s">
        <v>120</v>
      </c>
      <c r="C14" s="7">
        <v>0</v>
      </c>
      <c r="D14" s="7"/>
      <c r="E14" s="7">
        <v>195103585774</v>
      </c>
      <c r="F14" s="7"/>
      <c r="G14" s="7">
        <v>1391596256</v>
      </c>
      <c r="H14" s="7"/>
      <c r="I14" s="7">
        <f t="shared" si="0"/>
        <v>196495182030</v>
      </c>
      <c r="J14" s="7"/>
      <c r="K14" s="14">
        <f t="shared" si="1"/>
        <v>1.5612402533129056E-2</v>
      </c>
      <c r="L14" s="7"/>
      <c r="M14" s="7">
        <v>63680000000</v>
      </c>
      <c r="N14" s="7"/>
      <c r="O14" s="7">
        <v>252020545638</v>
      </c>
      <c r="P14" s="7"/>
      <c r="Q14" s="7">
        <v>1831135316</v>
      </c>
      <c r="R14" s="7"/>
      <c r="S14" s="7">
        <v>317531680954</v>
      </c>
      <c r="T14" s="7"/>
      <c r="U14" s="14">
        <f t="shared" si="2"/>
        <v>8.5809578121066807E-3</v>
      </c>
      <c r="V14" s="7"/>
      <c r="W14" s="7"/>
      <c r="Y14" s="8"/>
    </row>
    <row r="15" spans="1:25" s="6" customFormat="1" ht="24" x14ac:dyDescent="0.55000000000000004">
      <c r="A15" s="6" t="s">
        <v>92</v>
      </c>
      <c r="C15" s="7">
        <v>0</v>
      </c>
      <c r="D15" s="7"/>
      <c r="E15" s="7">
        <v>-19948996145</v>
      </c>
      <c r="F15" s="7"/>
      <c r="G15" s="7">
        <v>2147016846</v>
      </c>
      <c r="H15" s="7"/>
      <c r="I15" s="7">
        <f t="shared" si="0"/>
        <v>-17801979299</v>
      </c>
      <c r="J15" s="7"/>
      <c r="K15" s="14">
        <f t="shared" si="1"/>
        <v>-1.4144451982542007E-3</v>
      </c>
      <c r="L15" s="7"/>
      <c r="M15" s="7">
        <v>16003500000</v>
      </c>
      <c r="N15" s="7"/>
      <c r="O15" s="7">
        <v>-6179815707</v>
      </c>
      <c r="P15" s="7"/>
      <c r="Q15" s="7">
        <v>12248398234</v>
      </c>
      <c r="R15" s="7"/>
      <c r="S15" s="7">
        <v>22072082527</v>
      </c>
      <c r="T15" s="7"/>
      <c r="U15" s="14">
        <f t="shared" si="2"/>
        <v>5.964746837874166E-4</v>
      </c>
      <c r="V15" s="7"/>
      <c r="W15" s="7"/>
      <c r="Y15" s="8"/>
    </row>
    <row r="16" spans="1:25" s="6" customFormat="1" ht="24" x14ac:dyDescent="0.55000000000000004">
      <c r="A16" s="6" t="s">
        <v>45</v>
      </c>
      <c r="C16" s="7">
        <v>0</v>
      </c>
      <c r="D16" s="7"/>
      <c r="E16" s="7">
        <v>40138094015</v>
      </c>
      <c r="F16" s="7"/>
      <c r="G16" s="7">
        <v>402313556</v>
      </c>
      <c r="H16" s="7"/>
      <c r="I16" s="7">
        <f t="shared" si="0"/>
        <v>40540407571</v>
      </c>
      <c r="J16" s="7"/>
      <c r="K16" s="14">
        <f t="shared" si="1"/>
        <v>3.2211128808182755E-3</v>
      </c>
      <c r="L16" s="7"/>
      <c r="M16" s="7">
        <v>28882534200</v>
      </c>
      <c r="N16" s="7"/>
      <c r="O16" s="7">
        <v>13290021909</v>
      </c>
      <c r="P16" s="7"/>
      <c r="Q16" s="7">
        <v>-57956627602</v>
      </c>
      <c r="R16" s="7"/>
      <c r="S16" s="7">
        <v>-15784071493</v>
      </c>
      <c r="T16" s="7"/>
      <c r="U16" s="14">
        <f t="shared" si="2"/>
        <v>-4.2654783666871309E-4</v>
      </c>
      <c r="V16" s="7"/>
      <c r="W16" s="7"/>
      <c r="Y16" s="8"/>
    </row>
    <row r="17" spans="1:25" s="6" customFormat="1" ht="24" x14ac:dyDescent="0.55000000000000004">
      <c r="A17" s="6" t="s">
        <v>112</v>
      </c>
      <c r="C17" s="7">
        <v>0</v>
      </c>
      <c r="D17" s="7"/>
      <c r="E17" s="7">
        <v>23993376071</v>
      </c>
      <c r="F17" s="7"/>
      <c r="G17" s="7">
        <v>-5260</v>
      </c>
      <c r="H17" s="7"/>
      <c r="I17" s="7">
        <f t="shared" si="0"/>
        <v>23993370811</v>
      </c>
      <c r="J17" s="7"/>
      <c r="K17" s="14">
        <f t="shared" si="1"/>
        <v>1.9063783618407997E-3</v>
      </c>
      <c r="L17" s="7"/>
      <c r="M17" s="7">
        <v>0</v>
      </c>
      <c r="N17" s="7"/>
      <c r="O17" s="7">
        <v>64201154854</v>
      </c>
      <c r="P17" s="7"/>
      <c r="Q17" s="7">
        <v>352811675</v>
      </c>
      <c r="R17" s="7"/>
      <c r="S17" s="7">
        <v>64553966529</v>
      </c>
      <c r="T17" s="7"/>
      <c r="U17" s="14">
        <f t="shared" si="2"/>
        <v>1.7445026641916177E-3</v>
      </c>
      <c r="V17" s="7"/>
      <c r="W17" s="7"/>
      <c r="Y17" s="8"/>
    </row>
    <row r="18" spans="1:25" s="6" customFormat="1" ht="24" x14ac:dyDescent="0.55000000000000004">
      <c r="A18" s="6" t="s">
        <v>125</v>
      </c>
      <c r="C18" s="7">
        <v>0</v>
      </c>
      <c r="D18" s="7"/>
      <c r="E18" s="7">
        <v>0</v>
      </c>
      <c r="F18" s="7"/>
      <c r="G18" s="7">
        <v>15103167922</v>
      </c>
      <c r="H18" s="7"/>
      <c r="I18" s="7">
        <f t="shared" si="0"/>
        <v>15103167922</v>
      </c>
      <c r="J18" s="7"/>
      <c r="K18" s="14">
        <f t="shared" si="1"/>
        <v>1.2000128180634268E-3</v>
      </c>
      <c r="L18" s="7"/>
      <c r="M18" s="7">
        <v>848273572</v>
      </c>
      <c r="N18" s="7"/>
      <c r="O18" s="7">
        <v>0</v>
      </c>
      <c r="P18" s="7"/>
      <c r="Q18" s="7">
        <v>16494390082</v>
      </c>
      <c r="R18" s="7"/>
      <c r="S18" s="7">
        <v>17342663654</v>
      </c>
      <c r="T18" s="7"/>
      <c r="U18" s="14">
        <f t="shared" si="2"/>
        <v>4.6866714123586483E-4</v>
      </c>
      <c r="V18" s="7"/>
      <c r="W18" s="7"/>
      <c r="Y18" s="8"/>
    </row>
    <row r="19" spans="1:25" s="6" customFormat="1" ht="24" x14ac:dyDescent="0.55000000000000004">
      <c r="A19" s="6" t="s">
        <v>115</v>
      </c>
      <c r="C19" s="7">
        <v>0</v>
      </c>
      <c r="D19" s="7"/>
      <c r="E19" s="7">
        <v>43737375121</v>
      </c>
      <c r="F19" s="7"/>
      <c r="G19" s="7">
        <v>1152037904</v>
      </c>
      <c r="H19" s="7"/>
      <c r="I19" s="7">
        <f t="shared" si="0"/>
        <v>44889413025</v>
      </c>
      <c r="J19" s="7"/>
      <c r="K19" s="14">
        <f t="shared" si="1"/>
        <v>3.5666604055217322E-3</v>
      </c>
      <c r="L19" s="7"/>
      <c r="M19" s="7">
        <v>104449284000</v>
      </c>
      <c r="N19" s="7"/>
      <c r="O19" s="7">
        <v>103920828279</v>
      </c>
      <c r="P19" s="7"/>
      <c r="Q19" s="7">
        <v>28098784215</v>
      </c>
      <c r="R19" s="7"/>
      <c r="S19" s="7">
        <v>236468896494</v>
      </c>
      <c r="T19" s="7"/>
      <c r="U19" s="14">
        <f t="shared" si="2"/>
        <v>6.3903218053520472E-3</v>
      </c>
      <c r="V19" s="7"/>
      <c r="W19" s="7"/>
      <c r="Y19" s="8"/>
    </row>
    <row r="20" spans="1:25" s="6" customFormat="1" ht="24" x14ac:dyDescent="0.55000000000000004">
      <c r="A20" s="6" t="s">
        <v>53</v>
      </c>
      <c r="C20" s="7">
        <v>0</v>
      </c>
      <c r="D20" s="7"/>
      <c r="E20" s="7">
        <v>0</v>
      </c>
      <c r="F20" s="7"/>
      <c r="G20" s="7">
        <v>32547491746</v>
      </c>
      <c r="H20" s="7"/>
      <c r="I20" s="7">
        <f t="shared" si="0"/>
        <v>32547491746</v>
      </c>
      <c r="J20" s="7"/>
      <c r="K20" s="14">
        <f t="shared" si="1"/>
        <v>2.5860407228950081E-3</v>
      </c>
      <c r="L20" s="7"/>
      <c r="M20" s="7">
        <v>0</v>
      </c>
      <c r="N20" s="7"/>
      <c r="O20" s="7">
        <v>0</v>
      </c>
      <c r="P20" s="7"/>
      <c r="Q20" s="7">
        <v>32547491746</v>
      </c>
      <c r="R20" s="7"/>
      <c r="S20" s="7">
        <v>32547491746</v>
      </c>
      <c r="T20" s="7"/>
      <c r="U20" s="14">
        <f t="shared" si="2"/>
        <v>8.79561537680948E-4</v>
      </c>
      <c r="V20" s="7"/>
      <c r="W20" s="7"/>
      <c r="Y20" s="8"/>
    </row>
    <row r="21" spans="1:25" s="6" customFormat="1" ht="24" x14ac:dyDescent="0.55000000000000004">
      <c r="A21" s="6" t="s">
        <v>35</v>
      </c>
      <c r="C21" s="7">
        <v>0</v>
      </c>
      <c r="D21" s="7"/>
      <c r="E21" s="7">
        <v>86426450150</v>
      </c>
      <c r="F21" s="7"/>
      <c r="G21" s="7">
        <v>-99076597541</v>
      </c>
      <c r="H21" s="7"/>
      <c r="I21" s="7">
        <f t="shared" si="0"/>
        <v>-12650147391</v>
      </c>
      <c r="J21" s="7"/>
      <c r="K21" s="14">
        <f t="shared" si="1"/>
        <v>-1.0051095967409066E-3</v>
      </c>
      <c r="L21" s="7"/>
      <c r="M21" s="7">
        <v>67150231809</v>
      </c>
      <c r="N21" s="7"/>
      <c r="O21" s="7">
        <v>-80058246688</v>
      </c>
      <c r="P21" s="7"/>
      <c r="Q21" s="7">
        <v>-168218918100</v>
      </c>
      <c r="R21" s="7"/>
      <c r="S21" s="7">
        <v>-181126932979</v>
      </c>
      <c r="T21" s="7"/>
      <c r="U21" s="14">
        <f t="shared" si="2"/>
        <v>-4.8947637787179806E-3</v>
      </c>
      <c r="V21" s="7"/>
      <c r="W21" s="7"/>
      <c r="Y21" s="8"/>
    </row>
    <row r="22" spans="1:25" s="6" customFormat="1" ht="24" x14ac:dyDescent="0.55000000000000004">
      <c r="A22" s="6" t="s">
        <v>138</v>
      </c>
      <c r="C22" s="7">
        <v>0</v>
      </c>
      <c r="D22" s="7"/>
      <c r="E22" s="7">
        <v>558054029074</v>
      </c>
      <c r="F22" s="7"/>
      <c r="G22" s="7">
        <v>28943504898</v>
      </c>
      <c r="H22" s="7"/>
      <c r="I22" s="7">
        <f t="shared" si="0"/>
        <v>586997533972</v>
      </c>
      <c r="J22" s="7"/>
      <c r="K22" s="14">
        <f t="shared" si="1"/>
        <v>4.6639524143272763E-2</v>
      </c>
      <c r="L22" s="7"/>
      <c r="M22" s="7">
        <v>72895691710</v>
      </c>
      <c r="N22" s="7"/>
      <c r="O22" s="7">
        <v>1151001211985</v>
      </c>
      <c r="P22" s="7"/>
      <c r="Q22" s="7">
        <v>37338588624</v>
      </c>
      <c r="R22" s="7"/>
      <c r="S22" s="7">
        <v>1261235492319</v>
      </c>
      <c r="T22" s="7"/>
      <c r="U22" s="14">
        <f t="shared" si="2"/>
        <v>3.4083555121823518E-2</v>
      </c>
      <c r="V22" s="7"/>
      <c r="W22" s="7"/>
      <c r="Y22" s="8"/>
    </row>
    <row r="23" spans="1:25" s="6" customFormat="1" ht="24" x14ac:dyDescent="0.55000000000000004">
      <c r="A23" s="6" t="s">
        <v>90</v>
      </c>
      <c r="C23" s="7">
        <v>0</v>
      </c>
      <c r="D23" s="7"/>
      <c r="E23" s="7">
        <v>856317237390</v>
      </c>
      <c r="F23" s="7"/>
      <c r="G23" s="7">
        <v>8798838136</v>
      </c>
      <c r="H23" s="7"/>
      <c r="I23" s="7">
        <f t="shared" si="0"/>
        <v>865116075526</v>
      </c>
      <c r="J23" s="7"/>
      <c r="K23" s="14">
        <f t="shared" si="1"/>
        <v>6.8737259964626873E-2</v>
      </c>
      <c r="L23" s="7"/>
      <c r="M23" s="7">
        <v>0</v>
      </c>
      <c r="N23" s="7"/>
      <c r="O23" s="7">
        <v>2098945031589</v>
      </c>
      <c r="P23" s="7"/>
      <c r="Q23" s="7">
        <v>26714974122</v>
      </c>
      <c r="R23" s="7"/>
      <c r="S23" s="7">
        <v>2125660005711</v>
      </c>
      <c r="T23" s="7"/>
      <c r="U23" s="14">
        <f t="shared" si="2"/>
        <v>5.7443713260633508E-2</v>
      </c>
      <c r="V23" s="7"/>
      <c r="W23" s="7"/>
      <c r="Y23" s="8"/>
    </row>
    <row r="24" spans="1:25" s="6" customFormat="1" ht="24" x14ac:dyDescent="0.55000000000000004">
      <c r="A24" s="6" t="s">
        <v>121</v>
      </c>
      <c r="C24" s="7">
        <v>0</v>
      </c>
      <c r="D24" s="7"/>
      <c r="E24" s="7">
        <v>-4092942617</v>
      </c>
      <c r="F24" s="7"/>
      <c r="G24" s="7">
        <v>-1711654</v>
      </c>
      <c r="H24" s="7"/>
      <c r="I24" s="7">
        <f t="shared" si="0"/>
        <v>-4094654271</v>
      </c>
      <c r="J24" s="7"/>
      <c r="K24" s="14">
        <f t="shared" si="1"/>
        <v>-3.2533820958056855E-4</v>
      </c>
      <c r="L24" s="7"/>
      <c r="M24" s="7">
        <v>7023677440</v>
      </c>
      <c r="N24" s="7"/>
      <c r="O24" s="7">
        <v>-4890432445</v>
      </c>
      <c r="P24" s="7"/>
      <c r="Q24" s="7">
        <v>-1711654</v>
      </c>
      <c r="R24" s="7"/>
      <c r="S24" s="7">
        <v>2131533341</v>
      </c>
      <c r="T24" s="7"/>
      <c r="U24" s="14">
        <f t="shared" si="2"/>
        <v>5.7602433934362335E-5</v>
      </c>
      <c r="V24" s="7"/>
      <c r="W24" s="7"/>
      <c r="Y24" s="8"/>
    </row>
    <row r="25" spans="1:25" s="6" customFormat="1" ht="24" x14ac:dyDescent="0.55000000000000004">
      <c r="A25" s="6" t="s">
        <v>84</v>
      </c>
      <c r="C25" s="7">
        <v>0</v>
      </c>
      <c r="D25" s="7"/>
      <c r="E25" s="7">
        <v>100228869740</v>
      </c>
      <c r="F25" s="7"/>
      <c r="G25" s="7">
        <v>5803118005</v>
      </c>
      <c r="H25" s="7"/>
      <c r="I25" s="7">
        <f t="shared" si="0"/>
        <v>106031987745</v>
      </c>
      <c r="J25" s="7"/>
      <c r="K25" s="14">
        <f t="shared" si="1"/>
        <v>8.4247056694245342E-3</v>
      </c>
      <c r="L25" s="7"/>
      <c r="M25" s="7">
        <v>76161773600</v>
      </c>
      <c r="N25" s="7"/>
      <c r="O25" s="7">
        <v>382265908484</v>
      </c>
      <c r="P25" s="7"/>
      <c r="Q25" s="7">
        <v>17779327816</v>
      </c>
      <c r="R25" s="7"/>
      <c r="S25" s="7">
        <v>476207009900</v>
      </c>
      <c r="T25" s="7"/>
      <c r="U25" s="14">
        <f t="shared" si="2"/>
        <v>1.2868990739772332E-2</v>
      </c>
      <c r="V25" s="7"/>
      <c r="W25" s="7"/>
      <c r="Y25" s="8"/>
    </row>
    <row r="26" spans="1:25" s="6" customFormat="1" ht="24" x14ac:dyDescent="0.55000000000000004">
      <c r="A26" s="6" t="s">
        <v>63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14">
        <f t="shared" si="1"/>
        <v>0</v>
      </c>
      <c r="L26" s="7"/>
      <c r="M26" s="7">
        <v>0</v>
      </c>
      <c r="N26" s="7"/>
      <c r="O26" s="7">
        <v>0</v>
      </c>
      <c r="P26" s="7"/>
      <c r="Q26" s="7">
        <v>0</v>
      </c>
      <c r="R26" s="7"/>
      <c r="S26" s="7">
        <v>0</v>
      </c>
      <c r="T26" s="7"/>
      <c r="U26" s="14">
        <f t="shared" si="2"/>
        <v>0</v>
      </c>
      <c r="V26" s="7"/>
      <c r="W26" s="7"/>
      <c r="Y26" s="8"/>
    </row>
    <row r="27" spans="1:25" s="6" customFormat="1" ht="24" x14ac:dyDescent="0.55000000000000004">
      <c r="A27" s="6" t="s">
        <v>114</v>
      </c>
      <c r="C27" s="7">
        <v>0</v>
      </c>
      <c r="D27" s="7"/>
      <c r="E27" s="7">
        <v>6347582542</v>
      </c>
      <c r="F27" s="7"/>
      <c r="G27" s="7">
        <v>2157163663</v>
      </c>
      <c r="H27" s="7"/>
      <c r="I27" s="7">
        <f t="shared" si="0"/>
        <v>8504746205</v>
      </c>
      <c r="J27" s="7"/>
      <c r="K27" s="14">
        <f t="shared" si="1"/>
        <v>6.7573932257682296E-4</v>
      </c>
      <c r="L27" s="7"/>
      <c r="M27" s="7">
        <v>12158218800</v>
      </c>
      <c r="N27" s="7"/>
      <c r="O27" s="7">
        <v>82819694493</v>
      </c>
      <c r="P27" s="7"/>
      <c r="Q27" s="7">
        <v>15065222981</v>
      </c>
      <c r="R27" s="7"/>
      <c r="S27" s="7">
        <v>110043136274</v>
      </c>
      <c r="T27" s="7"/>
      <c r="U27" s="14">
        <f t="shared" si="2"/>
        <v>2.9737993608766715E-3</v>
      </c>
      <c r="V27" s="7"/>
      <c r="W27" s="7"/>
      <c r="Y27" s="8"/>
    </row>
    <row r="28" spans="1:25" s="6" customFormat="1" ht="24" x14ac:dyDescent="0.55000000000000004">
      <c r="A28" s="6" t="s">
        <v>131</v>
      </c>
      <c r="C28" s="7">
        <v>330585118745</v>
      </c>
      <c r="D28" s="7"/>
      <c r="E28" s="7">
        <v>-320683547396</v>
      </c>
      <c r="F28" s="7"/>
      <c r="G28" s="7">
        <v>7160949604</v>
      </c>
      <c r="H28" s="7"/>
      <c r="I28" s="7">
        <f t="shared" si="0"/>
        <v>17062520953</v>
      </c>
      <c r="J28" s="7"/>
      <c r="K28" s="14">
        <f t="shared" si="1"/>
        <v>1.3556919950714823E-3</v>
      </c>
      <c r="L28" s="7"/>
      <c r="M28" s="7">
        <v>330585118745</v>
      </c>
      <c r="N28" s="7"/>
      <c r="O28" s="7">
        <v>629976273779</v>
      </c>
      <c r="P28" s="7"/>
      <c r="Q28" s="7">
        <v>1014500982</v>
      </c>
      <c r="R28" s="7"/>
      <c r="S28" s="7">
        <v>961575893506</v>
      </c>
      <c r="T28" s="7"/>
      <c r="U28" s="14">
        <f t="shared" si="2"/>
        <v>2.5985571425577246E-2</v>
      </c>
      <c r="V28" s="7"/>
      <c r="W28" s="7"/>
      <c r="Y28" s="8"/>
    </row>
    <row r="29" spans="1:25" s="6" customFormat="1" ht="24" x14ac:dyDescent="0.55000000000000004">
      <c r="A29" s="6" t="s">
        <v>123</v>
      </c>
      <c r="C29" s="7">
        <v>0</v>
      </c>
      <c r="D29" s="7"/>
      <c r="E29" s="7">
        <v>56179720032</v>
      </c>
      <c r="F29" s="7"/>
      <c r="G29" s="7">
        <v>-1146380919</v>
      </c>
      <c r="H29" s="7"/>
      <c r="I29" s="7">
        <f t="shared" si="0"/>
        <v>55033339113</v>
      </c>
      <c r="J29" s="7"/>
      <c r="K29" s="14">
        <f t="shared" si="1"/>
        <v>4.3726397466741567E-3</v>
      </c>
      <c r="L29" s="7"/>
      <c r="M29" s="7">
        <v>231448044520</v>
      </c>
      <c r="N29" s="7"/>
      <c r="O29" s="7">
        <v>-213939930640</v>
      </c>
      <c r="P29" s="7"/>
      <c r="Q29" s="7">
        <v>-166088519962</v>
      </c>
      <c r="R29" s="7"/>
      <c r="S29" s="7">
        <v>-148580406082</v>
      </c>
      <c r="T29" s="7"/>
      <c r="U29" s="14">
        <f t="shared" si="2"/>
        <v>-4.0152283150606989E-3</v>
      </c>
      <c r="V29" s="7"/>
      <c r="W29" s="7"/>
      <c r="Y29" s="8"/>
    </row>
    <row r="30" spans="1:25" s="6" customFormat="1" ht="24" x14ac:dyDescent="0.55000000000000004">
      <c r="A30" s="6" t="s">
        <v>54</v>
      </c>
      <c r="C30" s="7">
        <v>0</v>
      </c>
      <c r="D30" s="7"/>
      <c r="E30" s="7">
        <v>0</v>
      </c>
      <c r="F30" s="7"/>
      <c r="G30" s="7">
        <v>183682206127</v>
      </c>
      <c r="H30" s="7"/>
      <c r="I30" s="7">
        <f t="shared" si="0"/>
        <v>183682206127</v>
      </c>
      <c r="J30" s="7"/>
      <c r="K30" s="14">
        <f t="shared" si="1"/>
        <v>1.4594355498192711E-2</v>
      </c>
      <c r="L30" s="7"/>
      <c r="M30" s="7">
        <v>0</v>
      </c>
      <c r="N30" s="7"/>
      <c r="O30" s="7">
        <v>0</v>
      </c>
      <c r="P30" s="7"/>
      <c r="Q30" s="7">
        <v>183682206127</v>
      </c>
      <c r="R30" s="7"/>
      <c r="S30" s="7">
        <v>183682206127</v>
      </c>
      <c r="T30" s="7"/>
      <c r="U30" s="14">
        <f t="shared" si="2"/>
        <v>4.9638173327303551E-3</v>
      </c>
      <c r="V30" s="7"/>
      <c r="W30" s="7"/>
      <c r="Y30" s="8"/>
    </row>
    <row r="31" spans="1:25" s="6" customFormat="1" ht="24" x14ac:dyDescent="0.55000000000000004">
      <c r="A31" s="6" t="s">
        <v>74</v>
      </c>
      <c r="C31" s="7">
        <v>0</v>
      </c>
      <c r="D31" s="7"/>
      <c r="E31" s="7">
        <v>183475490110</v>
      </c>
      <c r="F31" s="7"/>
      <c r="G31" s="7">
        <v>13201767870</v>
      </c>
      <c r="H31" s="7"/>
      <c r="I31" s="7">
        <f t="shared" si="0"/>
        <v>196677257980</v>
      </c>
      <c r="J31" s="7"/>
      <c r="K31" s="14">
        <f t="shared" si="1"/>
        <v>1.5626869264545238E-2</v>
      </c>
      <c r="L31" s="7"/>
      <c r="M31" s="7">
        <v>112179477000</v>
      </c>
      <c r="N31" s="7"/>
      <c r="O31" s="7">
        <v>749970903339</v>
      </c>
      <c r="P31" s="7"/>
      <c r="Q31" s="7">
        <v>39207108818</v>
      </c>
      <c r="R31" s="7"/>
      <c r="S31" s="7">
        <v>901357489157</v>
      </c>
      <c r="T31" s="7"/>
      <c r="U31" s="14">
        <f t="shared" si="2"/>
        <v>2.4358232743406479E-2</v>
      </c>
      <c r="V31" s="7"/>
      <c r="W31" s="7"/>
      <c r="Y31" s="8"/>
    </row>
    <row r="32" spans="1:25" s="6" customFormat="1" ht="24" x14ac:dyDescent="0.55000000000000004">
      <c r="A32" s="6" t="s">
        <v>147</v>
      </c>
      <c r="C32" s="7">
        <v>0</v>
      </c>
      <c r="D32" s="7"/>
      <c r="E32" s="7">
        <v>-14090558233</v>
      </c>
      <c r="F32" s="7"/>
      <c r="G32" s="7">
        <v>14273136162</v>
      </c>
      <c r="H32" s="7"/>
      <c r="I32" s="7">
        <f t="shared" si="0"/>
        <v>182577929</v>
      </c>
      <c r="J32" s="7"/>
      <c r="K32" s="14">
        <f t="shared" si="1"/>
        <v>1.4506615845562353E-5</v>
      </c>
      <c r="L32" s="7"/>
      <c r="M32" s="7">
        <v>9472884110</v>
      </c>
      <c r="N32" s="7"/>
      <c r="O32" s="7">
        <v>31643288439</v>
      </c>
      <c r="P32" s="7"/>
      <c r="Q32" s="7">
        <v>29806511296</v>
      </c>
      <c r="R32" s="7"/>
      <c r="S32" s="7">
        <v>70922683845</v>
      </c>
      <c r="T32" s="7"/>
      <c r="U32" s="14">
        <f t="shared" si="2"/>
        <v>1.9166105132151809E-3</v>
      </c>
      <c r="V32" s="7"/>
      <c r="W32" s="7"/>
      <c r="Y32" s="8"/>
    </row>
    <row r="33" spans="1:25" s="6" customFormat="1" ht="24" x14ac:dyDescent="0.55000000000000004">
      <c r="A33" s="6" t="s">
        <v>71</v>
      </c>
      <c r="C33" s="7">
        <v>0</v>
      </c>
      <c r="D33" s="7"/>
      <c r="E33" s="7">
        <v>27177283864</v>
      </c>
      <c r="F33" s="7"/>
      <c r="G33" s="7">
        <v>30472066722</v>
      </c>
      <c r="H33" s="7"/>
      <c r="I33" s="7">
        <f t="shared" si="0"/>
        <v>57649350586</v>
      </c>
      <c r="J33" s="7"/>
      <c r="K33" s="14">
        <f t="shared" si="1"/>
        <v>4.5804933119667872E-3</v>
      </c>
      <c r="L33" s="7"/>
      <c r="M33" s="7">
        <v>42608975040</v>
      </c>
      <c r="N33" s="7"/>
      <c r="O33" s="7">
        <v>416352131226</v>
      </c>
      <c r="P33" s="7"/>
      <c r="Q33" s="7">
        <v>30472066722</v>
      </c>
      <c r="R33" s="7"/>
      <c r="S33" s="7">
        <v>489433172988</v>
      </c>
      <c r="T33" s="7"/>
      <c r="U33" s="14">
        <f t="shared" si="2"/>
        <v>1.322641380739566E-2</v>
      </c>
      <c r="V33" s="7"/>
      <c r="W33" s="7"/>
      <c r="Y33" s="8"/>
    </row>
    <row r="34" spans="1:25" s="6" customFormat="1" ht="24" x14ac:dyDescent="0.55000000000000004">
      <c r="A34" s="6" t="s">
        <v>89</v>
      </c>
      <c r="C34" s="7">
        <v>0</v>
      </c>
      <c r="D34" s="7"/>
      <c r="E34" s="7">
        <v>140815321656</v>
      </c>
      <c r="F34" s="7"/>
      <c r="G34" s="7">
        <v>206007966</v>
      </c>
      <c r="H34" s="7"/>
      <c r="I34" s="7">
        <f t="shared" si="0"/>
        <v>141021329622</v>
      </c>
      <c r="J34" s="7"/>
      <c r="K34" s="14">
        <f t="shared" si="1"/>
        <v>1.120476207645436E-2</v>
      </c>
      <c r="L34" s="7"/>
      <c r="M34" s="7">
        <v>98980533110</v>
      </c>
      <c r="N34" s="7"/>
      <c r="O34" s="7">
        <v>21162078719</v>
      </c>
      <c r="P34" s="7"/>
      <c r="Q34" s="7">
        <v>-32700963574</v>
      </c>
      <c r="R34" s="7"/>
      <c r="S34" s="7">
        <v>87441648255</v>
      </c>
      <c r="T34" s="7"/>
      <c r="U34" s="14">
        <f t="shared" si="2"/>
        <v>2.363018053640845E-3</v>
      </c>
      <c r="V34" s="7"/>
      <c r="W34" s="7"/>
      <c r="Y34" s="8"/>
    </row>
    <row r="35" spans="1:25" s="6" customFormat="1" ht="24" x14ac:dyDescent="0.55000000000000004">
      <c r="A35" s="6" t="s">
        <v>39</v>
      </c>
      <c r="C35" s="7">
        <v>0</v>
      </c>
      <c r="D35" s="7"/>
      <c r="E35" s="7">
        <v>-55059993588</v>
      </c>
      <c r="F35" s="7"/>
      <c r="G35" s="7">
        <v>27636386914</v>
      </c>
      <c r="H35" s="7"/>
      <c r="I35" s="7">
        <f t="shared" si="0"/>
        <v>-27423606674</v>
      </c>
      <c r="J35" s="7"/>
      <c r="K35" s="14">
        <f t="shared" si="1"/>
        <v>-2.1789256198623979E-3</v>
      </c>
      <c r="L35" s="7"/>
      <c r="M35" s="7">
        <v>0</v>
      </c>
      <c r="N35" s="7"/>
      <c r="O35" s="7">
        <v>102450166552</v>
      </c>
      <c r="P35" s="7"/>
      <c r="Q35" s="7">
        <v>32882967329</v>
      </c>
      <c r="R35" s="7"/>
      <c r="S35" s="7">
        <v>135333133881</v>
      </c>
      <c r="T35" s="7"/>
      <c r="U35" s="14">
        <f t="shared" si="2"/>
        <v>3.6572347959864799E-3</v>
      </c>
      <c r="V35" s="7"/>
      <c r="W35" s="7"/>
      <c r="Y35" s="8"/>
    </row>
    <row r="36" spans="1:25" s="6" customFormat="1" ht="24" x14ac:dyDescent="0.55000000000000004">
      <c r="A36" s="6" t="s">
        <v>148</v>
      </c>
      <c r="C36" s="7">
        <v>0</v>
      </c>
      <c r="D36" s="7"/>
      <c r="E36" s="7">
        <v>-2914557003</v>
      </c>
      <c r="F36" s="7"/>
      <c r="G36" s="7">
        <v>940967174</v>
      </c>
      <c r="H36" s="7"/>
      <c r="I36" s="7">
        <f t="shared" si="0"/>
        <v>-1973589829</v>
      </c>
      <c r="J36" s="7"/>
      <c r="K36" s="14">
        <f t="shared" si="1"/>
        <v>-1.5681035294256237E-4</v>
      </c>
      <c r="L36" s="7"/>
      <c r="M36" s="7">
        <v>0</v>
      </c>
      <c r="N36" s="7"/>
      <c r="O36" s="7">
        <v>18866649146</v>
      </c>
      <c r="P36" s="7"/>
      <c r="Q36" s="7">
        <v>940967174</v>
      </c>
      <c r="R36" s="7"/>
      <c r="S36" s="7">
        <v>19807616320</v>
      </c>
      <c r="T36" s="7"/>
      <c r="U36" s="14">
        <f t="shared" si="2"/>
        <v>5.352798797576947E-4</v>
      </c>
      <c r="V36" s="7"/>
      <c r="W36" s="7"/>
      <c r="Y36" s="8"/>
    </row>
    <row r="37" spans="1:25" s="6" customFormat="1" ht="24" x14ac:dyDescent="0.55000000000000004">
      <c r="A37" s="6" t="s">
        <v>133</v>
      </c>
      <c r="C37" s="7">
        <v>0</v>
      </c>
      <c r="D37" s="7"/>
      <c r="E37" s="7">
        <v>477303371123</v>
      </c>
      <c r="F37" s="7"/>
      <c r="G37" s="7">
        <v>15830003470</v>
      </c>
      <c r="H37" s="7"/>
      <c r="I37" s="7">
        <f t="shared" si="0"/>
        <v>493133374593</v>
      </c>
      <c r="J37" s="7"/>
      <c r="K37" s="14">
        <f t="shared" si="1"/>
        <v>3.9181605712300796E-2</v>
      </c>
      <c r="L37" s="7"/>
      <c r="M37" s="7">
        <v>334281059658</v>
      </c>
      <c r="N37" s="7"/>
      <c r="O37" s="7">
        <v>1237370535312</v>
      </c>
      <c r="P37" s="7"/>
      <c r="Q37" s="7">
        <v>65681545816</v>
      </c>
      <c r="R37" s="7"/>
      <c r="S37" s="7">
        <v>1637333140786</v>
      </c>
      <c r="T37" s="7"/>
      <c r="U37" s="14">
        <f t="shared" si="2"/>
        <v>4.4247196258455121E-2</v>
      </c>
      <c r="V37" s="7"/>
      <c r="W37" s="7"/>
      <c r="Y37" s="8"/>
    </row>
    <row r="38" spans="1:25" s="6" customFormat="1" ht="24" x14ac:dyDescent="0.55000000000000004">
      <c r="A38" s="6" t="s">
        <v>34</v>
      </c>
      <c r="C38" s="7">
        <v>0</v>
      </c>
      <c r="D38" s="7"/>
      <c r="E38" s="7">
        <v>25848381743</v>
      </c>
      <c r="F38" s="7"/>
      <c r="G38" s="7">
        <v>5092662460</v>
      </c>
      <c r="H38" s="7"/>
      <c r="I38" s="7">
        <f t="shared" si="0"/>
        <v>30941044203</v>
      </c>
      <c r="J38" s="7"/>
      <c r="K38" s="14">
        <f t="shared" si="1"/>
        <v>2.4584014320454088E-3</v>
      </c>
      <c r="L38" s="7"/>
      <c r="M38" s="7">
        <v>33494360000</v>
      </c>
      <c r="N38" s="7"/>
      <c r="O38" s="7">
        <v>31958592313</v>
      </c>
      <c r="P38" s="7"/>
      <c r="Q38" s="7">
        <v>-208018489</v>
      </c>
      <c r="R38" s="7"/>
      <c r="S38" s="7">
        <v>65244933824</v>
      </c>
      <c r="T38" s="7"/>
      <c r="U38" s="14">
        <f t="shared" si="2"/>
        <v>1.7631753244758664E-3</v>
      </c>
      <c r="V38" s="7"/>
      <c r="W38" s="7"/>
      <c r="Y38" s="8"/>
    </row>
    <row r="39" spans="1:25" s="6" customFormat="1" ht="24" x14ac:dyDescent="0.55000000000000004">
      <c r="A39" s="6" t="s">
        <v>41</v>
      </c>
      <c r="C39" s="7">
        <v>0</v>
      </c>
      <c r="D39" s="7"/>
      <c r="E39" s="7">
        <v>3085689183</v>
      </c>
      <c r="F39" s="7"/>
      <c r="G39" s="7">
        <v>5395026411</v>
      </c>
      <c r="H39" s="7"/>
      <c r="I39" s="7">
        <f t="shared" si="0"/>
        <v>8480715594</v>
      </c>
      <c r="J39" s="7"/>
      <c r="K39" s="14">
        <f t="shared" si="1"/>
        <v>6.7382998531891633E-4</v>
      </c>
      <c r="L39" s="7"/>
      <c r="M39" s="7">
        <v>13747112500</v>
      </c>
      <c r="N39" s="7"/>
      <c r="O39" s="7">
        <v>28535214356</v>
      </c>
      <c r="P39" s="7"/>
      <c r="Q39" s="7">
        <v>8290197065</v>
      </c>
      <c r="R39" s="7"/>
      <c r="S39" s="7">
        <v>50572523921</v>
      </c>
      <c r="T39" s="7"/>
      <c r="U39" s="14">
        <f t="shared" si="2"/>
        <v>1.3666689664289711E-3</v>
      </c>
      <c r="V39" s="7"/>
      <c r="W39" s="7"/>
      <c r="Y39" s="8"/>
    </row>
    <row r="40" spans="1:25" s="6" customFormat="1" ht="24" x14ac:dyDescent="0.55000000000000004">
      <c r="A40" s="6" t="s">
        <v>83</v>
      </c>
      <c r="C40" s="7">
        <v>0</v>
      </c>
      <c r="D40" s="7"/>
      <c r="E40" s="7">
        <v>362094814552</v>
      </c>
      <c r="F40" s="7"/>
      <c r="G40" s="7">
        <v>718834451</v>
      </c>
      <c r="H40" s="7"/>
      <c r="I40" s="7">
        <f t="shared" si="0"/>
        <v>362813649003</v>
      </c>
      <c r="J40" s="7"/>
      <c r="K40" s="14">
        <f t="shared" si="1"/>
        <v>2.8827132931348004E-2</v>
      </c>
      <c r="L40" s="7"/>
      <c r="M40" s="7">
        <v>344595141030</v>
      </c>
      <c r="N40" s="7"/>
      <c r="O40" s="7">
        <v>784995513482</v>
      </c>
      <c r="P40" s="7"/>
      <c r="Q40" s="7">
        <v>4929499218</v>
      </c>
      <c r="R40" s="7"/>
      <c r="S40" s="7">
        <v>1134520153730</v>
      </c>
      <c r="T40" s="7"/>
      <c r="U40" s="14">
        <f t="shared" si="2"/>
        <v>3.0659207128224283E-2</v>
      </c>
      <c r="V40" s="7"/>
      <c r="W40" s="7"/>
      <c r="Y40" s="8"/>
    </row>
    <row r="41" spans="1:25" s="6" customFormat="1" ht="24" x14ac:dyDescent="0.55000000000000004">
      <c r="A41" s="6" t="s">
        <v>64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14">
        <f t="shared" si="1"/>
        <v>0</v>
      </c>
      <c r="L41" s="7"/>
      <c r="M41" s="7">
        <v>0</v>
      </c>
      <c r="N41" s="7"/>
      <c r="O41" s="7">
        <v>0</v>
      </c>
      <c r="P41" s="7"/>
      <c r="Q41" s="7">
        <v>-1073</v>
      </c>
      <c r="R41" s="7"/>
      <c r="S41" s="7">
        <v>-1073</v>
      </c>
      <c r="T41" s="7"/>
      <c r="U41" s="14">
        <f t="shared" si="2"/>
        <v>-2.8996690045943216E-11</v>
      </c>
      <c r="V41" s="7"/>
      <c r="W41" s="7"/>
      <c r="Y41" s="8"/>
    </row>
    <row r="42" spans="1:25" s="6" customFormat="1" ht="24" x14ac:dyDescent="0.55000000000000004">
      <c r="A42" s="6" t="s">
        <v>273</v>
      </c>
      <c r="C42" s="7">
        <v>0</v>
      </c>
      <c r="D42" s="7"/>
      <c r="E42" s="7">
        <v>-746677130190</v>
      </c>
      <c r="F42" s="7"/>
      <c r="G42" s="7">
        <v>2004779179426</v>
      </c>
      <c r="H42" s="7"/>
      <c r="I42" s="7">
        <f t="shared" si="0"/>
        <v>1258102049236</v>
      </c>
      <c r="J42" s="7"/>
      <c r="K42" s="14">
        <f t="shared" si="1"/>
        <v>9.9961716198355088E-2</v>
      </c>
      <c r="L42" s="7"/>
      <c r="M42" s="7">
        <v>0</v>
      </c>
      <c r="N42" s="7"/>
      <c r="O42" s="7">
        <v>1551663301033</v>
      </c>
      <c r="P42" s="7"/>
      <c r="Q42" s="7">
        <v>2069005658113</v>
      </c>
      <c r="R42" s="7"/>
      <c r="S42" s="7">
        <v>3620668959146</v>
      </c>
      <c r="T42" s="7"/>
      <c r="U42" s="14">
        <f t="shared" si="2"/>
        <v>9.7844748897786021E-2</v>
      </c>
      <c r="V42" s="7"/>
      <c r="W42" s="7"/>
      <c r="Y42" s="8"/>
    </row>
    <row r="43" spans="1:25" s="6" customFormat="1" ht="24" x14ac:dyDescent="0.55000000000000004">
      <c r="A43" s="6" t="s">
        <v>96</v>
      </c>
      <c r="C43" s="7">
        <v>0</v>
      </c>
      <c r="D43" s="7"/>
      <c r="E43" s="7">
        <v>5917404505</v>
      </c>
      <c r="F43" s="7"/>
      <c r="G43" s="7">
        <v>3948321580</v>
      </c>
      <c r="H43" s="7"/>
      <c r="I43" s="7">
        <f t="shared" si="0"/>
        <v>9865726085</v>
      </c>
      <c r="J43" s="7"/>
      <c r="K43" s="14">
        <f t="shared" si="1"/>
        <v>7.8387513286252053E-4</v>
      </c>
      <c r="L43" s="7"/>
      <c r="M43" s="7">
        <v>0</v>
      </c>
      <c r="N43" s="7"/>
      <c r="O43" s="7">
        <v>73276765081</v>
      </c>
      <c r="P43" s="7"/>
      <c r="Q43" s="7">
        <v>4638056287</v>
      </c>
      <c r="R43" s="7"/>
      <c r="S43" s="7">
        <v>77914821368</v>
      </c>
      <c r="T43" s="7"/>
      <c r="U43" s="14">
        <f t="shared" si="2"/>
        <v>2.105565633916989E-3</v>
      </c>
      <c r="V43" s="7"/>
      <c r="W43" s="7"/>
      <c r="Y43" s="8"/>
    </row>
    <row r="44" spans="1:25" s="6" customFormat="1" ht="24" x14ac:dyDescent="0.55000000000000004">
      <c r="A44" s="6" t="s">
        <v>65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14">
        <f t="shared" si="1"/>
        <v>0</v>
      </c>
      <c r="L44" s="7"/>
      <c r="M44" s="7">
        <v>0</v>
      </c>
      <c r="N44" s="7"/>
      <c r="O44" s="7">
        <v>0</v>
      </c>
      <c r="P44" s="7"/>
      <c r="Q44" s="7">
        <v>0</v>
      </c>
      <c r="R44" s="7"/>
      <c r="S44" s="7">
        <v>0</v>
      </c>
      <c r="T44" s="7"/>
      <c r="U44" s="14">
        <f t="shared" si="2"/>
        <v>0</v>
      </c>
      <c r="V44" s="7"/>
      <c r="W44" s="7"/>
      <c r="Y44" s="8"/>
    </row>
    <row r="45" spans="1:25" s="6" customFormat="1" ht="24" x14ac:dyDescent="0.55000000000000004">
      <c r="A45" s="6" t="s">
        <v>251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14">
        <f t="shared" si="1"/>
        <v>0</v>
      </c>
      <c r="L45" s="7"/>
      <c r="M45" s="7">
        <v>0</v>
      </c>
      <c r="N45" s="7"/>
      <c r="O45" s="7">
        <v>0</v>
      </c>
      <c r="P45" s="7"/>
      <c r="Q45" s="7">
        <v>17485458175</v>
      </c>
      <c r="R45" s="7"/>
      <c r="S45" s="7">
        <v>17485458175</v>
      </c>
      <c r="T45" s="7"/>
      <c r="U45" s="14">
        <f t="shared" si="2"/>
        <v>4.7252601212654138E-4</v>
      </c>
      <c r="V45" s="7"/>
      <c r="W45" s="7"/>
      <c r="Y45" s="8"/>
    </row>
    <row r="46" spans="1:25" s="6" customFormat="1" ht="24" x14ac:dyDescent="0.55000000000000004">
      <c r="A46" s="6" t="s">
        <v>135</v>
      </c>
      <c r="C46" s="7">
        <v>0</v>
      </c>
      <c r="D46" s="7"/>
      <c r="E46" s="7">
        <v>1553288801</v>
      </c>
      <c r="F46" s="7"/>
      <c r="G46" s="7">
        <v>0</v>
      </c>
      <c r="H46" s="7"/>
      <c r="I46" s="7">
        <f t="shared" si="0"/>
        <v>1553288801</v>
      </c>
      <c r="J46" s="7"/>
      <c r="K46" s="14">
        <f t="shared" si="1"/>
        <v>1.2341559605115877E-4</v>
      </c>
      <c r="L46" s="7"/>
      <c r="M46" s="7">
        <v>0</v>
      </c>
      <c r="N46" s="7"/>
      <c r="O46" s="7">
        <v>52391310295</v>
      </c>
      <c r="P46" s="7"/>
      <c r="Q46" s="7">
        <v>7453554233</v>
      </c>
      <c r="R46" s="7"/>
      <c r="S46" s="7">
        <v>59844864528</v>
      </c>
      <c r="T46" s="7"/>
      <c r="U46" s="14">
        <f t="shared" si="2"/>
        <v>1.6172441636159158E-3</v>
      </c>
      <c r="V46" s="7"/>
      <c r="W46" s="7"/>
      <c r="Y46" s="8"/>
    </row>
    <row r="47" spans="1:25" s="6" customFormat="1" ht="24" x14ac:dyDescent="0.55000000000000004">
      <c r="A47" s="6" t="s">
        <v>189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14">
        <f t="shared" si="1"/>
        <v>0</v>
      </c>
      <c r="L47" s="7"/>
      <c r="M47" s="7">
        <v>68202350</v>
      </c>
      <c r="N47" s="7"/>
      <c r="O47" s="7">
        <v>0</v>
      </c>
      <c r="P47" s="7"/>
      <c r="Q47" s="7">
        <v>26868356</v>
      </c>
      <c r="R47" s="7"/>
      <c r="S47" s="7">
        <v>95070706</v>
      </c>
      <c r="T47" s="7"/>
      <c r="U47" s="14">
        <f t="shared" si="2"/>
        <v>2.5691852696467788E-6</v>
      </c>
      <c r="V47" s="7"/>
      <c r="W47" s="7"/>
      <c r="Y47" s="8"/>
    </row>
    <row r="48" spans="1:25" s="6" customFormat="1" ht="24" x14ac:dyDescent="0.55000000000000004">
      <c r="A48" s="6" t="s">
        <v>31</v>
      </c>
      <c r="C48" s="7">
        <v>0</v>
      </c>
      <c r="D48" s="7"/>
      <c r="E48" s="7">
        <v>242882897192</v>
      </c>
      <c r="F48" s="7"/>
      <c r="G48" s="7">
        <v>0</v>
      </c>
      <c r="H48" s="7"/>
      <c r="I48" s="7">
        <f t="shared" si="0"/>
        <v>242882897192</v>
      </c>
      <c r="J48" s="7"/>
      <c r="K48" s="14">
        <f t="shared" si="1"/>
        <v>1.9298109603497361E-2</v>
      </c>
      <c r="L48" s="7"/>
      <c r="M48" s="7">
        <v>44043477537</v>
      </c>
      <c r="N48" s="7"/>
      <c r="O48" s="7">
        <v>402059090661</v>
      </c>
      <c r="P48" s="7"/>
      <c r="Q48" s="7">
        <v>1282676065</v>
      </c>
      <c r="R48" s="7"/>
      <c r="S48" s="7">
        <v>447385244263</v>
      </c>
      <c r="T48" s="7"/>
      <c r="U48" s="14">
        <f t="shared" si="2"/>
        <v>1.2090113009340918E-2</v>
      </c>
      <c r="V48" s="7"/>
      <c r="W48" s="7"/>
      <c r="Y48" s="8"/>
    </row>
    <row r="49" spans="1:25" s="6" customFormat="1" ht="24" x14ac:dyDescent="0.55000000000000004">
      <c r="A49" s="6" t="s">
        <v>113</v>
      </c>
      <c r="C49" s="7">
        <v>0</v>
      </c>
      <c r="D49" s="7"/>
      <c r="E49" s="7">
        <v>-1643334136</v>
      </c>
      <c r="F49" s="7"/>
      <c r="G49" s="7">
        <v>0</v>
      </c>
      <c r="H49" s="7"/>
      <c r="I49" s="7">
        <f t="shared" si="0"/>
        <v>-1643334136</v>
      </c>
      <c r="J49" s="7"/>
      <c r="K49" s="14">
        <f t="shared" si="1"/>
        <v>-1.30570092165144E-4</v>
      </c>
      <c r="L49" s="7"/>
      <c r="M49" s="7">
        <v>2483937620</v>
      </c>
      <c r="N49" s="7"/>
      <c r="O49" s="7">
        <v>-1851891444</v>
      </c>
      <c r="P49" s="7"/>
      <c r="Q49" s="7">
        <v>-281787879</v>
      </c>
      <c r="R49" s="7"/>
      <c r="S49" s="7">
        <v>350258297</v>
      </c>
      <c r="T49" s="7"/>
      <c r="U49" s="14">
        <f t="shared" si="2"/>
        <v>9.4653599945283533E-6</v>
      </c>
      <c r="V49" s="7"/>
      <c r="W49" s="7"/>
      <c r="Y49" s="8"/>
    </row>
    <row r="50" spans="1:25" s="6" customFormat="1" ht="24" x14ac:dyDescent="0.55000000000000004">
      <c r="A50" s="6" t="s">
        <v>142</v>
      </c>
      <c r="C50" s="7">
        <v>0</v>
      </c>
      <c r="D50" s="7"/>
      <c r="E50" s="7">
        <v>33175237575</v>
      </c>
      <c r="F50" s="7"/>
      <c r="G50" s="7">
        <v>0</v>
      </c>
      <c r="H50" s="7"/>
      <c r="I50" s="7">
        <f t="shared" si="0"/>
        <v>33175237575</v>
      </c>
      <c r="J50" s="7"/>
      <c r="K50" s="14">
        <f t="shared" si="1"/>
        <v>2.635917877487758E-3</v>
      </c>
      <c r="L50" s="7"/>
      <c r="M50" s="7">
        <v>75004908800</v>
      </c>
      <c r="N50" s="7"/>
      <c r="O50" s="7">
        <v>191022398178</v>
      </c>
      <c r="P50" s="7"/>
      <c r="Q50" s="7">
        <v>-13350814644</v>
      </c>
      <c r="R50" s="7"/>
      <c r="S50" s="7">
        <v>252676492334</v>
      </c>
      <c r="T50" s="7"/>
      <c r="U50" s="14">
        <f t="shared" si="2"/>
        <v>6.828314939520172E-3</v>
      </c>
      <c r="V50" s="7"/>
      <c r="W50" s="7"/>
      <c r="Y50" s="8"/>
    </row>
    <row r="51" spans="1:25" s="6" customFormat="1" ht="24" x14ac:dyDescent="0.55000000000000004">
      <c r="A51" s="6" t="s">
        <v>136</v>
      </c>
      <c r="C51" s="7">
        <v>0</v>
      </c>
      <c r="D51" s="7"/>
      <c r="E51" s="7">
        <v>-14909513905</v>
      </c>
      <c r="F51" s="7"/>
      <c r="G51" s="7">
        <v>0</v>
      </c>
      <c r="H51" s="7"/>
      <c r="I51" s="7">
        <f t="shared" si="0"/>
        <v>-14909513905</v>
      </c>
      <c r="J51" s="7"/>
      <c r="K51" s="14">
        <f t="shared" si="1"/>
        <v>-1.1846261585314905E-3</v>
      </c>
      <c r="L51" s="7"/>
      <c r="M51" s="7">
        <v>1891689818</v>
      </c>
      <c r="N51" s="7"/>
      <c r="O51" s="7">
        <v>24664521831</v>
      </c>
      <c r="P51" s="7"/>
      <c r="Q51" s="7">
        <v>639534749</v>
      </c>
      <c r="R51" s="7"/>
      <c r="S51" s="7">
        <v>27195746398</v>
      </c>
      <c r="T51" s="7"/>
      <c r="U51" s="14">
        <f t="shared" si="2"/>
        <v>7.3493628040156812E-4</v>
      </c>
      <c r="V51" s="7"/>
      <c r="W51" s="7"/>
      <c r="Y51" s="8"/>
    </row>
    <row r="52" spans="1:25" s="6" customFormat="1" ht="24" x14ac:dyDescent="0.55000000000000004">
      <c r="A52" s="6" t="s">
        <v>137</v>
      </c>
      <c r="C52" s="7">
        <v>0</v>
      </c>
      <c r="D52" s="7"/>
      <c r="E52" s="7">
        <v>-22052279734</v>
      </c>
      <c r="F52" s="7"/>
      <c r="G52" s="7">
        <v>0</v>
      </c>
      <c r="H52" s="7"/>
      <c r="I52" s="7">
        <f t="shared" si="0"/>
        <v>-22052279734</v>
      </c>
      <c r="J52" s="7"/>
      <c r="K52" s="14">
        <f t="shared" si="1"/>
        <v>-1.7521501770349139E-3</v>
      </c>
      <c r="L52" s="7"/>
      <c r="M52" s="7">
        <v>50003031120</v>
      </c>
      <c r="N52" s="7"/>
      <c r="O52" s="7">
        <v>60215494792</v>
      </c>
      <c r="P52" s="7"/>
      <c r="Q52" s="7">
        <v>-738107305</v>
      </c>
      <c r="R52" s="7"/>
      <c r="S52" s="7">
        <v>109480418607</v>
      </c>
      <c r="T52" s="7"/>
      <c r="U52" s="14">
        <f t="shared" si="2"/>
        <v>2.9585925111344767E-3</v>
      </c>
      <c r="V52" s="7"/>
      <c r="W52" s="7"/>
      <c r="Y52" s="8"/>
    </row>
    <row r="53" spans="1:25" s="6" customFormat="1" ht="24" x14ac:dyDescent="0.55000000000000004">
      <c r="A53" s="6" t="s">
        <v>50</v>
      </c>
      <c r="C53" s="7">
        <v>0</v>
      </c>
      <c r="D53" s="7"/>
      <c r="E53" s="7">
        <v>193985458860</v>
      </c>
      <c r="F53" s="7"/>
      <c r="G53" s="7">
        <v>0</v>
      </c>
      <c r="H53" s="7"/>
      <c r="I53" s="7">
        <f t="shared" si="0"/>
        <v>193985458860</v>
      </c>
      <c r="J53" s="7"/>
      <c r="K53" s="14">
        <f t="shared" si="1"/>
        <v>1.5412994038875093E-2</v>
      </c>
      <c r="L53" s="7"/>
      <c r="M53" s="7">
        <v>114224225000</v>
      </c>
      <c r="N53" s="7"/>
      <c r="O53" s="7">
        <v>220118842786</v>
      </c>
      <c r="P53" s="7"/>
      <c r="Q53" s="7">
        <v>7233260595</v>
      </c>
      <c r="R53" s="7"/>
      <c r="S53" s="7">
        <v>341576328381</v>
      </c>
      <c r="T53" s="7"/>
      <c r="U53" s="14">
        <f t="shared" si="2"/>
        <v>9.2307389758575706E-3</v>
      </c>
      <c r="V53" s="7"/>
      <c r="W53" s="7"/>
      <c r="Y53" s="8"/>
    </row>
    <row r="54" spans="1:25" s="6" customFormat="1" ht="24" x14ac:dyDescent="0.55000000000000004">
      <c r="A54" s="6" t="s">
        <v>110</v>
      </c>
      <c r="C54" s="7">
        <v>0</v>
      </c>
      <c r="D54" s="7"/>
      <c r="E54" s="7">
        <v>1655898025</v>
      </c>
      <c r="F54" s="7"/>
      <c r="G54" s="7">
        <v>0</v>
      </c>
      <c r="H54" s="7"/>
      <c r="I54" s="7">
        <f t="shared" si="0"/>
        <v>1655898025</v>
      </c>
      <c r="J54" s="7"/>
      <c r="K54" s="14">
        <f t="shared" si="1"/>
        <v>1.3156834815505222E-4</v>
      </c>
      <c r="L54" s="7"/>
      <c r="M54" s="7">
        <v>562500000</v>
      </c>
      <c r="N54" s="7"/>
      <c r="O54" s="7">
        <v>19497924507</v>
      </c>
      <c r="P54" s="7"/>
      <c r="Q54" s="7">
        <v>481730472</v>
      </c>
      <c r="R54" s="7"/>
      <c r="S54" s="7">
        <v>20542154979</v>
      </c>
      <c r="T54" s="7"/>
      <c r="U54" s="14">
        <f t="shared" si="2"/>
        <v>5.5513001006690784E-4</v>
      </c>
      <c r="V54" s="7"/>
      <c r="W54" s="7"/>
      <c r="Y54" s="8"/>
    </row>
    <row r="55" spans="1:25" s="6" customFormat="1" ht="24" x14ac:dyDescent="0.55000000000000004">
      <c r="A55" s="6" t="s">
        <v>222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14">
        <f t="shared" si="1"/>
        <v>0</v>
      </c>
      <c r="L55" s="7"/>
      <c r="M55" s="7">
        <v>1552000000</v>
      </c>
      <c r="N55" s="7"/>
      <c r="O55" s="7">
        <v>0</v>
      </c>
      <c r="P55" s="7"/>
      <c r="Q55" s="7">
        <v>-4913550161</v>
      </c>
      <c r="R55" s="7"/>
      <c r="S55" s="7">
        <v>-3361550161</v>
      </c>
      <c r="T55" s="7"/>
      <c r="U55" s="14">
        <f t="shared" si="2"/>
        <v>-9.0842337457975309E-5</v>
      </c>
      <c r="V55" s="7"/>
      <c r="W55" s="7"/>
      <c r="Y55" s="8"/>
    </row>
    <row r="56" spans="1:25" s="6" customFormat="1" ht="24" x14ac:dyDescent="0.55000000000000004">
      <c r="A56" s="6" t="s">
        <v>126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14">
        <f t="shared" si="1"/>
        <v>0</v>
      </c>
      <c r="L56" s="7"/>
      <c r="M56" s="7">
        <v>0</v>
      </c>
      <c r="N56" s="7"/>
      <c r="O56" s="7">
        <v>0</v>
      </c>
      <c r="P56" s="7"/>
      <c r="Q56" s="7">
        <v>-11973861881</v>
      </c>
      <c r="R56" s="7"/>
      <c r="S56" s="7">
        <v>-11973861881</v>
      </c>
      <c r="T56" s="7"/>
      <c r="U56" s="14">
        <f t="shared" si="2"/>
        <v>-3.2358095211210776E-4</v>
      </c>
      <c r="V56" s="7"/>
      <c r="W56" s="7"/>
      <c r="Y56" s="8"/>
    </row>
    <row r="57" spans="1:25" s="6" customFormat="1" ht="24" x14ac:dyDescent="0.55000000000000004">
      <c r="A57" s="6" t="s">
        <v>47</v>
      </c>
      <c r="C57" s="7">
        <v>0</v>
      </c>
      <c r="D57" s="7"/>
      <c r="E57" s="7">
        <v>48748317123</v>
      </c>
      <c r="F57" s="7"/>
      <c r="G57" s="7">
        <v>0</v>
      </c>
      <c r="H57" s="7"/>
      <c r="I57" s="7">
        <f t="shared" si="0"/>
        <v>48748317123</v>
      </c>
      <c r="J57" s="7"/>
      <c r="K57" s="14">
        <f t="shared" si="1"/>
        <v>3.8732672316652817E-3</v>
      </c>
      <c r="L57" s="7"/>
      <c r="M57" s="7">
        <v>86594623180</v>
      </c>
      <c r="N57" s="7"/>
      <c r="O57" s="7">
        <v>140374529478</v>
      </c>
      <c r="P57" s="7"/>
      <c r="Q57" s="7">
        <v>-2445</v>
      </c>
      <c r="R57" s="7"/>
      <c r="S57" s="7">
        <v>226969150213</v>
      </c>
      <c r="T57" s="7"/>
      <c r="U57" s="14">
        <f t="shared" si="2"/>
        <v>6.133601210361125E-3</v>
      </c>
      <c r="V57" s="7"/>
      <c r="W57" s="7"/>
      <c r="Y57" s="8"/>
    </row>
    <row r="58" spans="1:25" s="6" customFormat="1" ht="24" x14ac:dyDescent="0.55000000000000004">
      <c r="A58" s="6" t="s">
        <v>97</v>
      </c>
      <c r="C58" s="7">
        <v>0</v>
      </c>
      <c r="D58" s="7"/>
      <c r="E58" s="7">
        <v>-3576736442</v>
      </c>
      <c r="F58" s="7"/>
      <c r="G58" s="7">
        <v>0</v>
      </c>
      <c r="H58" s="7"/>
      <c r="I58" s="7">
        <f t="shared" si="0"/>
        <v>-3576736442</v>
      </c>
      <c r="J58" s="7"/>
      <c r="K58" s="14">
        <f t="shared" si="1"/>
        <v>-2.841873704510993E-4</v>
      </c>
      <c r="L58" s="7"/>
      <c r="M58" s="7">
        <v>44712142000</v>
      </c>
      <c r="N58" s="7"/>
      <c r="O58" s="7">
        <v>36222858072</v>
      </c>
      <c r="P58" s="7"/>
      <c r="Q58" s="7">
        <v>5946535592</v>
      </c>
      <c r="R58" s="7"/>
      <c r="S58" s="7">
        <v>86881535664</v>
      </c>
      <c r="T58" s="7"/>
      <c r="U58" s="14">
        <f t="shared" si="2"/>
        <v>2.347881603322059E-3</v>
      </c>
      <c r="V58" s="7"/>
      <c r="W58" s="7"/>
      <c r="Y58" s="8"/>
    </row>
    <row r="59" spans="1:25" s="6" customFormat="1" ht="24" x14ac:dyDescent="0.55000000000000004">
      <c r="A59" s="6" t="s">
        <v>40</v>
      </c>
      <c r="C59" s="7">
        <v>0</v>
      </c>
      <c r="D59" s="7"/>
      <c r="E59" s="7">
        <v>-6703395087</v>
      </c>
      <c r="F59" s="7"/>
      <c r="G59" s="7">
        <v>0</v>
      </c>
      <c r="H59" s="7"/>
      <c r="I59" s="7">
        <f t="shared" si="0"/>
        <v>-6703395087</v>
      </c>
      <c r="J59" s="7"/>
      <c r="K59" s="14">
        <f t="shared" si="1"/>
        <v>-5.3261408934120961E-4</v>
      </c>
      <c r="L59" s="7"/>
      <c r="M59" s="7">
        <v>34453641600</v>
      </c>
      <c r="N59" s="7"/>
      <c r="O59" s="7">
        <v>99131027576</v>
      </c>
      <c r="P59" s="7"/>
      <c r="Q59" s="7">
        <v>515273642</v>
      </c>
      <c r="R59" s="7"/>
      <c r="S59" s="7">
        <v>134099942818</v>
      </c>
      <c r="T59" s="7"/>
      <c r="U59" s="14">
        <f t="shared" si="2"/>
        <v>3.6239091119033132E-3</v>
      </c>
      <c r="V59" s="7"/>
      <c r="W59" s="7"/>
      <c r="Y59" s="8"/>
    </row>
    <row r="60" spans="1:25" s="6" customFormat="1" ht="24" x14ac:dyDescent="0.55000000000000004">
      <c r="A60" s="6" t="s">
        <v>25</v>
      </c>
      <c r="C60" s="7">
        <v>0</v>
      </c>
      <c r="D60" s="7"/>
      <c r="E60" s="7">
        <v>18625137246</v>
      </c>
      <c r="F60" s="7"/>
      <c r="G60" s="7">
        <v>0</v>
      </c>
      <c r="H60" s="7"/>
      <c r="I60" s="7">
        <f t="shared" si="0"/>
        <v>18625137246</v>
      </c>
      <c r="J60" s="7"/>
      <c r="K60" s="14">
        <f t="shared" si="1"/>
        <v>1.4798487012008838E-3</v>
      </c>
      <c r="L60" s="7"/>
      <c r="M60" s="7">
        <v>0</v>
      </c>
      <c r="N60" s="7"/>
      <c r="O60" s="7">
        <v>7451312394</v>
      </c>
      <c r="P60" s="7"/>
      <c r="Q60" s="7">
        <v>-60634062</v>
      </c>
      <c r="R60" s="7"/>
      <c r="S60" s="7">
        <v>7390678332</v>
      </c>
      <c r="T60" s="7"/>
      <c r="U60" s="14">
        <f t="shared" si="2"/>
        <v>1.9972526451283562E-4</v>
      </c>
      <c r="V60" s="7"/>
      <c r="W60" s="7"/>
      <c r="Y60" s="8"/>
    </row>
    <row r="61" spans="1:25" s="6" customFormat="1" ht="24" x14ac:dyDescent="0.55000000000000004">
      <c r="A61" s="6" t="s">
        <v>256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14">
        <f t="shared" si="1"/>
        <v>0</v>
      </c>
      <c r="L61" s="7"/>
      <c r="M61" s="7">
        <v>0</v>
      </c>
      <c r="N61" s="7"/>
      <c r="O61" s="7">
        <v>0</v>
      </c>
      <c r="P61" s="7"/>
      <c r="Q61" s="7">
        <v>3505869468</v>
      </c>
      <c r="R61" s="7"/>
      <c r="S61" s="7">
        <v>3505869468</v>
      </c>
      <c r="T61" s="7"/>
      <c r="U61" s="14">
        <f t="shared" si="2"/>
        <v>9.4742414077476079E-5</v>
      </c>
      <c r="V61" s="7"/>
      <c r="W61" s="7"/>
      <c r="Y61" s="8"/>
    </row>
    <row r="62" spans="1:25" s="6" customFormat="1" ht="24" x14ac:dyDescent="0.55000000000000004">
      <c r="A62" s="6" t="s">
        <v>18</v>
      </c>
      <c r="C62" s="7">
        <v>0</v>
      </c>
      <c r="D62" s="7"/>
      <c r="E62" s="7">
        <v>67729309591</v>
      </c>
      <c r="F62" s="7"/>
      <c r="G62" s="7">
        <v>0</v>
      </c>
      <c r="H62" s="7"/>
      <c r="I62" s="7">
        <f t="shared" si="0"/>
        <v>67729309591</v>
      </c>
      <c r="J62" s="7"/>
      <c r="K62" s="14">
        <f t="shared" si="1"/>
        <v>5.3813901883058316E-3</v>
      </c>
      <c r="L62" s="7"/>
      <c r="M62" s="7">
        <v>43968000000</v>
      </c>
      <c r="N62" s="7"/>
      <c r="O62" s="7">
        <v>396543179852</v>
      </c>
      <c r="P62" s="7"/>
      <c r="Q62" s="7">
        <v>37786638298</v>
      </c>
      <c r="R62" s="7"/>
      <c r="S62" s="7">
        <v>478297818150</v>
      </c>
      <c r="T62" s="7"/>
      <c r="U62" s="14">
        <f t="shared" si="2"/>
        <v>1.292549262119894E-2</v>
      </c>
      <c r="V62" s="7"/>
      <c r="W62" s="7"/>
      <c r="Y62" s="8"/>
    </row>
    <row r="63" spans="1:25" s="6" customFormat="1" ht="24" x14ac:dyDescent="0.55000000000000004">
      <c r="A63" s="6" t="s">
        <v>30</v>
      </c>
      <c r="C63" s="7">
        <v>0</v>
      </c>
      <c r="D63" s="7"/>
      <c r="E63" s="7">
        <v>511154687729</v>
      </c>
      <c r="F63" s="7"/>
      <c r="G63" s="7">
        <v>0</v>
      </c>
      <c r="H63" s="7"/>
      <c r="I63" s="7">
        <f t="shared" si="0"/>
        <v>511154687729</v>
      </c>
      <c r="J63" s="7"/>
      <c r="K63" s="14">
        <f t="shared" si="1"/>
        <v>4.0613477944220669E-2</v>
      </c>
      <c r="L63" s="7"/>
      <c r="M63" s="7">
        <v>54659603232</v>
      </c>
      <c r="N63" s="7"/>
      <c r="O63" s="7">
        <v>1150881105351</v>
      </c>
      <c r="P63" s="7"/>
      <c r="Q63" s="7">
        <v>96190696</v>
      </c>
      <c r="R63" s="7"/>
      <c r="S63" s="7">
        <v>1205636899279</v>
      </c>
      <c r="T63" s="7"/>
      <c r="U63" s="14">
        <f t="shared" si="2"/>
        <v>3.2581061953723414E-2</v>
      </c>
      <c r="V63" s="7"/>
      <c r="W63" s="7"/>
      <c r="Y63" s="8"/>
    </row>
    <row r="64" spans="1:25" s="6" customFormat="1" ht="24" x14ac:dyDescent="0.55000000000000004">
      <c r="A64" s="6" t="s">
        <v>204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14">
        <f t="shared" si="1"/>
        <v>0</v>
      </c>
      <c r="L64" s="7"/>
      <c r="M64" s="7">
        <v>2824177260</v>
      </c>
      <c r="N64" s="7"/>
      <c r="O64" s="7">
        <v>0</v>
      </c>
      <c r="P64" s="7"/>
      <c r="Q64" s="7">
        <v>35400743310</v>
      </c>
      <c r="R64" s="7"/>
      <c r="S64" s="7">
        <v>38224920570</v>
      </c>
      <c r="T64" s="7"/>
      <c r="U64" s="14">
        <f t="shared" si="2"/>
        <v>1.0329880464110801E-3</v>
      </c>
      <c r="V64" s="7"/>
      <c r="W64" s="7"/>
      <c r="Y64" s="8"/>
    </row>
    <row r="65" spans="1:25" s="6" customFormat="1" ht="24" x14ac:dyDescent="0.55000000000000004">
      <c r="A65" s="6" t="s">
        <v>124</v>
      </c>
      <c r="C65" s="7">
        <v>0</v>
      </c>
      <c r="D65" s="7"/>
      <c r="E65" s="7">
        <v>32942182442</v>
      </c>
      <c r="F65" s="7"/>
      <c r="G65" s="7">
        <v>0</v>
      </c>
      <c r="H65" s="7"/>
      <c r="I65" s="7">
        <f t="shared" si="0"/>
        <v>32942182442</v>
      </c>
      <c r="J65" s="7"/>
      <c r="K65" s="14">
        <f t="shared" si="1"/>
        <v>2.6174006267785147E-3</v>
      </c>
      <c r="L65" s="7"/>
      <c r="M65" s="7">
        <v>18963498540</v>
      </c>
      <c r="N65" s="7"/>
      <c r="O65" s="7">
        <v>99423963439</v>
      </c>
      <c r="P65" s="7"/>
      <c r="Q65" s="7">
        <v>22990144</v>
      </c>
      <c r="R65" s="7"/>
      <c r="S65" s="7">
        <v>118410452123</v>
      </c>
      <c r="T65" s="7"/>
      <c r="U65" s="14">
        <f t="shared" si="2"/>
        <v>3.1999172212587414E-3</v>
      </c>
      <c r="V65" s="7"/>
      <c r="W65" s="7"/>
      <c r="Y65" s="8"/>
    </row>
    <row r="66" spans="1:25" s="6" customFormat="1" ht="24" x14ac:dyDescent="0.55000000000000004">
      <c r="A66" s="6" t="s">
        <v>68</v>
      </c>
      <c r="C66" s="7">
        <v>0</v>
      </c>
      <c r="D66" s="7"/>
      <c r="E66" s="7">
        <v>-86426717000</v>
      </c>
      <c r="F66" s="7"/>
      <c r="G66" s="7">
        <v>0</v>
      </c>
      <c r="H66" s="7"/>
      <c r="I66" s="7">
        <f t="shared" si="0"/>
        <v>-86426717000</v>
      </c>
      <c r="J66" s="7"/>
      <c r="K66" s="14">
        <f t="shared" si="1"/>
        <v>-6.8669810703797232E-3</v>
      </c>
      <c r="L66" s="7"/>
      <c r="M66" s="7">
        <v>100500000000</v>
      </c>
      <c r="N66" s="7"/>
      <c r="O66" s="7">
        <v>-158987280580</v>
      </c>
      <c r="P66" s="7"/>
      <c r="Q66" s="7">
        <v>3077055060</v>
      </c>
      <c r="R66" s="7"/>
      <c r="S66" s="7">
        <v>-55410225520</v>
      </c>
      <c r="T66" s="7"/>
      <c r="U66" s="14">
        <f t="shared" si="2"/>
        <v>-1.4974027351157993E-3</v>
      </c>
      <c r="V66" s="7"/>
      <c r="W66" s="7"/>
      <c r="Y66" s="8"/>
    </row>
    <row r="67" spans="1:25" s="6" customFormat="1" ht="24" x14ac:dyDescent="0.55000000000000004">
      <c r="A67" s="6" t="s">
        <v>139</v>
      </c>
      <c r="C67" s="7">
        <v>7603018868</v>
      </c>
      <c r="D67" s="7"/>
      <c r="E67" s="7">
        <v>-4765277448</v>
      </c>
      <c r="F67" s="7"/>
      <c r="G67" s="7">
        <v>0</v>
      </c>
      <c r="H67" s="7"/>
      <c r="I67" s="7">
        <f t="shared" si="0"/>
        <v>2837741420</v>
      </c>
      <c r="J67" s="7"/>
      <c r="K67" s="14">
        <f t="shared" si="1"/>
        <v>2.2547098038876656E-4</v>
      </c>
      <c r="L67" s="7"/>
      <c r="M67" s="7">
        <v>7603018868</v>
      </c>
      <c r="N67" s="7"/>
      <c r="O67" s="7">
        <v>19521042118</v>
      </c>
      <c r="P67" s="7"/>
      <c r="Q67" s="7">
        <v>1106318448</v>
      </c>
      <c r="R67" s="7"/>
      <c r="S67" s="7">
        <v>28230379434</v>
      </c>
      <c r="T67" s="7"/>
      <c r="U67" s="14">
        <f t="shared" si="2"/>
        <v>7.6289614382764944E-4</v>
      </c>
      <c r="V67" s="7"/>
      <c r="W67" s="7"/>
      <c r="Y67" s="8"/>
    </row>
    <row r="68" spans="1:25" s="6" customFormat="1" ht="24" x14ac:dyDescent="0.55000000000000004">
      <c r="A68" s="6" t="s">
        <v>24</v>
      </c>
      <c r="C68" s="7">
        <v>0</v>
      </c>
      <c r="D68" s="7"/>
      <c r="E68" s="7">
        <v>-2976082334</v>
      </c>
      <c r="F68" s="7"/>
      <c r="G68" s="7">
        <v>0</v>
      </c>
      <c r="H68" s="7"/>
      <c r="I68" s="7">
        <f t="shared" si="0"/>
        <v>-2976082334</v>
      </c>
      <c r="J68" s="7"/>
      <c r="K68" s="14">
        <f t="shared" si="1"/>
        <v>-2.3646277170830758E-4</v>
      </c>
      <c r="L68" s="7"/>
      <c r="M68" s="7">
        <v>9593661300</v>
      </c>
      <c r="N68" s="7"/>
      <c r="O68" s="7">
        <v>15324753948</v>
      </c>
      <c r="P68" s="7"/>
      <c r="Q68" s="7">
        <v>-2382</v>
      </c>
      <c r="R68" s="7"/>
      <c r="S68" s="7">
        <v>24918412866</v>
      </c>
      <c r="T68" s="7"/>
      <c r="U68" s="14">
        <f t="shared" si="2"/>
        <v>6.7339375052399397E-4</v>
      </c>
      <c r="V68" s="7"/>
      <c r="W68" s="7"/>
      <c r="Y68" s="8"/>
    </row>
    <row r="69" spans="1:25" s="6" customFormat="1" ht="24" x14ac:dyDescent="0.55000000000000004">
      <c r="A69" s="6" t="s">
        <v>60</v>
      </c>
      <c r="C69" s="7">
        <v>0</v>
      </c>
      <c r="D69" s="7"/>
      <c r="E69" s="7">
        <v>-3923945558</v>
      </c>
      <c r="F69" s="7"/>
      <c r="G69" s="7">
        <v>0</v>
      </c>
      <c r="H69" s="7"/>
      <c r="I69" s="7">
        <f t="shared" si="0"/>
        <v>-3923945558</v>
      </c>
      <c r="J69" s="7"/>
      <c r="K69" s="14">
        <f t="shared" si="1"/>
        <v>-3.1177465491355645E-4</v>
      </c>
      <c r="L69" s="7"/>
      <c r="M69" s="7">
        <v>0</v>
      </c>
      <c r="N69" s="7"/>
      <c r="O69" s="7">
        <v>2015228581</v>
      </c>
      <c r="P69" s="7"/>
      <c r="Q69" s="7">
        <v>958949593</v>
      </c>
      <c r="R69" s="7"/>
      <c r="S69" s="7">
        <v>2974178174</v>
      </c>
      <c r="T69" s="7"/>
      <c r="U69" s="14">
        <f t="shared" si="2"/>
        <v>8.0374019247798112E-5</v>
      </c>
      <c r="V69" s="7"/>
      <c r="W69" s="7"/>
      <c r="Y69" s="8"/>
    </row>
    <row r="70" spans="1:25" s="6" customFormat="1" ht="24" x14ac:dyDescent="0.55000000000000004">
      <c r="A70" s="6" t="s">
        <v>249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14">
        <f t="shared" si="1"/>
        <v>0</v>
      </c>
      <c r="L70" s="7"/>
      <c r="M70" s="7">
        <v>0</v>
      </c>
      <c r="N70" s="7"/>
      <c r="O70" s="7">
        <v>0</v>
      </c>
      <c r="P70" s="7"/>
      <c r="Q70" s="7">
        <v>0</v>
      </c>
      <c r="R70" s="7"/>
      <c r="S70" s="7">
        <v>0</v>
      </c>
      <c r="T70" s="7"/>
      <c r="U70" s="14">
        <f t="shared" si="2"/>
        <v>0</v>
      </c>
      <c r="V70" s="7"/>
      <c r="W70" s="7"/>
      <c r="Y70" s="8"/>
    </row>
    <row r="71" spans="1:25" s="6" customFormat="1" ht="24" x14ac:dyDescent="0.55000000000000004">
      <c r="A71" s="6" t="s">
        <v>250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14">
        <f t="shared" si="1"/>
        <v>0</v>
      </c>
      <c r="L71" s="7"/>
      <c r="M71" s="7">
        <v>0</v>
      </c>
      <c r="N71" s="7"/>
      <c r="O71" s="7">
        <v>0</v>
      </c>
      <c r="P71" s="7"/>
      <c r="Q71" s="7">
        <v>4883773130</v>
      </c>
      <c r="R71" s="7"/>
      <c r="S71" s="7">
        <v>4883773130</v>
      </c>
      <c r="T71" s="7"/>
      <c r="U71" s="14">
        <f t="shared" si="2"/>
        <v>1.3197880308044355E-4</v>
      </c>
      <c r="V71" s="7"/>
      <c r="W71" s="7"/>
      <c r="Y71" s="8"/>
    </row>
    <row r="72" spans="1:25" s="6" customFormat="1" ht="24" x14ac:dyDescent="0.55000000000000004">
      <c r="A72" s="6" t="s">
        <v>26</v>
      </c>
      <c r="C72" s="7">
        <v>0</v>
      </c>
      <c r="D72" s="7"/>
      <c r="E72" s="7">
        <v>3043333689</v>
      </c>
      <c r="F72" s="7"/>
      <c r="G72" s="7">
        <v>0</v>
      </c>
      <c r="H72" s="7"/>
      <c r="I72" s="7">
        <f t="shared" si="0"/>
        <v>3043333689</v>
      </c>
      <c r="J72" s="7"/>
      <c r="K72" s="14">
        <f t="shared" si="1"/>
        <v>2.418061863117153E-4</v>
      </c>
      <c r="L72" s="7"/>
      <c r="M72" s="7">
        <v>0</v>
      </c>
      <c r="N72" s="7"/>
      <c r="O72" s="7">
        <v>9927909795</v>
      </c>
      <c r="P72" s="7"/>
      <c r="Q72" s="7">
        <v>-1846</v>
      </c>
      <c r="R72" s="7"/>
      <c r="S72" s="7">
        <v>9927907949</v>
      </c>
      <c r="T72" s="7"/>
      <c r="U72" s="14">
        <f t="shared" si="2"/>
        <v>2.6829121118528317E-4</v>
      </c>
      <c r="V72" s="7"/>
      <c r="W72" s="7"/>
      <c r="Y72" s="8"/>
    </row>
    <row r="73" spans="1:25" s="6" customFormat="1" ht="24" x14ac:dyDescent="0.55000000000000004">
      <c r="A73" s="6" t="s">
        <v>32</v>
      </c>
      <c r="C73" s="7">
        <v>0</v>
      </c>
      <c r="D73" s="7"/>
      <c r="E73" s="7">
        <v>126006509737</v>
      </c>
      <c r="F73" s="7"/>
      <c r="G73" s="7">
        <v>0</v>
      </c>
      <c r="H73" s="7"/>
      <c r="I73" s="7">
        <f t="shared" ref="I73:I136" si="3">C73+E73+G73</f>
        <v>126006509737</v>
      </c>
      <c r="J73" s="7"/>
      <c r="K73" s="14">
        <f t="shared" ref="K73:K136" si="4">I73/$I$175</f>
        <v>1.0011768896747488E-2</v>
      </c>
      <c r="L73" s="7"/>
      <c r="M73" s="7">
        <v>14743200290</v>
      </c>
      <c r="N73" s="7"/>
      <c r="O73" s="7">
        <v>238937873784</v>
      </c>
      <c r="P73" s="7"/>
      <c r="Q73" s="7">
        <v>-913491878</v>
      </c>
      <c r="R73" s="7"/>
      <c r="S73" s="7">
        <v>252767582196</v>
      </c>
      <c r="T73" s="7"/>
      <c r="U73" s="14">
        <f t="shared" ref="U73:U136" si="5">S73/$S$175</f>
        <v>6.8307765466914137E-3</v>
      </c>
      <c r="V73" s="7"/>
      <c r="W73" s="7"/>
      <c r="Y73" s="8"/>
    </row>
    <row r="74" spans="1:25" s="6" customFormat="1" ht="24" x14ac:dyDescent="0.55000000000000004">
      <c r="A74" s="6" t="s">
        <v>259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3"/>
        <v>0</v>
      </c>
      <c r="J74" s="7"/>
      <c r="K74" s="14">
        <f t="shared" si="4"/>
        <v>0</v>
      </c>
      <c r="L74" s="7"/>
      <c r="M74" s="7">
        <v>0</v>
      </c>
      <c r="N74" s="7"/>
      <c r="O74" s="7">
        <v>0</v>
      </c>
      <c r="P74" s="7"/>
      <c r="Q74" s="7">
        <v>5228694900</v>
      </c>
      <c r="R74" s="7"/>
      <c r="S74" s="7">
        <v>5228694900</v>
      </c>
      <c r="T74" s="7"/>
      <c r="U74" s="14">
        <f t="shared" si="5"/>
        <v>1.4129994907745018E-4</v>
      </c>
      <c r="V74" s="7"/>
      <c r="W74" s="7"/>
      <c r="Y74" s="8"/>
    </row>
    <row r="75" spans="1:25" s="6" customFormat="1" ht="24" x14ac:dyDescent="0.55000000000000004">
      <c r="A75" s="6" t="s">
        <v>102</v>
      </c>
      <c r="C75" s="7">
        <v>0</v>
      </c>
      <c r="D75" s="7"/>
      <c r="E75" s="7">
        <v>-45723358451</v>
      </c>
      <c r="F75" s="7"/>
      <c r="G75" s="7">
        <v>0</v>
      </c>
      <c r="H75" s="7"/>
      <c r="I75" s="7">
        <f t="shared" si="3"/>
        <v>-45723358451</v>
      </c>
      <c r="J75" s="7"/>
      <c r="K75" s="14">
        <f t="shared" si="4"/>
        <v>-3.6329210209061135E-3</v>
      </c>
      <c r="L75" s="7"/>
      <c r="M75" s="7">
        <v>36590538075</v>
      </c>
      <c r="N75" s="7"/>
      <c r="O75" s="7">
        <v>-963586944</v>
      </c>
      <c r="P75" s="7"/>
      <c r="Q75" s="7">
        <v>-584160224</v>
      </c>
      <c r="R75" s="7"/>
      <c r="S75" s="7">
        <v>35042790907</v>
      </c>
      <c r="T75" s="7"/>
      <c r="U75" s="14">
        <f t="shared" si="5"/>
        <v>9.4699435813147841E-4</v>
      </c>
      <c r="V75" s="7"/>
      <c r="W75" s="7"/>
      <c r="Y75" s="8"/>
    </row>
    <row r="76" spans="1:25" s="6" customFormat="1" ht="24" x14ac:dyDescent="0.55000000000000004">
      <c r="A76" s="6" t="s">
        <v>44</v>
      </c>
      <c r="C76" s="7">
        <v>0</v>
      </c>
      <c r="D76" s="7"/>
      <c r="E76" s="7">
        <v>80695156</v>
      </c>
      <c r="F76" s="7"/>
      <c r="G76" s="7">
        <v>0</v>
      </c>
      <c r="H76" s="7"/>
      <c r="I76" s="7">
        <f t="shared" si="3"/>
        <v>80695156</v>
      </c>
      <c r="J76" s="7"/>
      <c r="K76" s="14">
        <f t="shared" si="4"/>
        <v>6.4115834542614732E-6</v>
      </c>
      <c r="L76" s="7"/>
      <c r="M76" s="7">
        <v>0</v>
      </c>
      <c r="N76" s="7"/>
      <c r="O76" s="7">
        <v>7790966406</v>
      </c>
      <c r="P76" s="7"/>
      <c r="Q76" s="7">
        <v>2734231487</v>
      </c>
      <c r="R76" s="7"/>
      <c r="S76" s="7">
        <v>10525197893</v>
      </c>
      <c r="T76" s="7"/>
      <c r="U76" s="14">
        <f t="shared" si="5"/>
        <v>2.8443234014495397E-4</v>
      </c>
      <c r="V76" s="7"/>
      <c r="W76" s="7"/>
      <c r="Y76" s="8"/>
    </row>
    <row r="77" spans="1:25" s="6" customFormat="1" ht="24" x14ac:dyDescent="0.55000000000000004">
      <c r="A77" s="6" t="s">
        <v>58</v>
      </c>
      <c r="C77" s="7">
        <v>0</v>
      </c>
      <c r="D77" s="7"/>
      <c r="E77" s="7">
        <v>2367560338</v>
      </c>
      <c r="F77" s="7"/>
      <c r="G77" s="7">
        <v>0</v>
      </c>
      <c r="H77" s="7"/>
      <c r="I77" s="7">
        <f t="shared" si="3"/>
        <v>2367560338</v>
      </c>
      <c r="J77" s="7"/>
      <c r="K77" s="14">
        <f t="shared" si="4"/>
        <v>1.8811303481570195E-4</v>
      </c>
      <c r="L77" s="7"/>
      <c r="M77" s="7">
        <v>0</v>
      </c>
      <c r="N77" s="7"/>
      <c r="O77" s="7">
        <v>4368347266</v>
      </c>
      <c r="P77" s="7"/>
      <c r="Q77" s="7">
        <v>477268807</v>
      </c>
      <c r="R77" s="7"/>
      <c r="S77" s="7">
        <v>4845616073</v>
      </c>
      <c r="T77" s="7"/>
      <c r="U77" s="14">
        <f t="shared" si="5"/>
        <v>1.3094764897522978E-4</v>
      </c>
      <c r="V77" s="7"/>
      <c r="W77" s="7"/>
      <c r="Y77" s="8"/>
    </row>
    <row r="78" spans="1:25" s="6" customFormat="1" ht="24" x14ac:dyDescent="0.55000000000000004">
      <c r="A78" s="6" t="s">
        <v>99</v>
      </c>
      <c r="C78" s="7">
        <v>0</v>
      </c>
      <c r="D78" s="7"/>
      <c r="E78" s="7">
        <v>-23525314184</v>
      </c>
      <c r="F78" s="7"/>
      <c r="G78" s="7">
        <v>0</v>
      </c>
      <c r="H78" s="7"/>
      <c r="I78" s="7">
        <f t="shared" si="3"/>
        <v>-23525314184</v>
      </c>
      <c r="J78" s="7"/>
      <c r="K78" s="14">
        <f t="shared" si="4"/>
        <v>-1.8691892135190512E-3</v>
      </c>
      <c r="L78" s="7"/>
      <c r="M78" s="7">
        <v>155018963200</v>
      </c>
      <c r="N78" s="7"/>
      <c r="O78" s="7">
        <v>156368048209</v>
      </c>
      <c r="P78" s="7"/>
      <c r="Q78" s="7">
        <v>8235207313</v>
      </c>
      <c r="R78" s="7"/>
      <c r="S78" s="7">
        <v>319622218722</v>
      </c>
      <c r="T78" s="7"/>
      <c r="U78" s="14">
        <f t="shared" si="5"/>
        <v>8.6374523840433391E-3</v>
      </c>
      <c r="V78" s="7"/>
      <c r="W78" s="7"/>
      <c r="Y78" s="8"/>
    </row>
    <row r="79" spans="1:25" s="6" customFormat="1" ht="24" x14ac:dyDescent="0.55000000000000004">
      <c r="A79" s="6" t="s">
        <v>94</v>
      </c>
      <c r="C79" s="7">
        <v>0</v>
      </c>
      <c r="D79" s="7"/>
      <c r="E79" s="7">
        <v>-40981898460</v>
      </c>
      <c r="F79" s="7"/>
      <c r="G79" s="7">
        <v>0</v>
      </c>
      <c r="H79" s="7"/>
      <c r="I79" s="7">
        <f t="shared" si="3"/>
        <v>-40981898460</v>
      </c>
      <c r="J79" s="7"/>
      <c r="K79" s="14">
        <f t="shared" si="4"/>
        <v>-3.2561912649423435E-3</v>
      </c>
      <c r="L79" s="7"/>
      <c r="M79" s="7">
        <v>115267749236</v>
      </c>
      <c r="N79" s="7"/>
      <c r="O79" s="7">
        <v>-179035702121</v>
      </c>
      <c r="P79" s="7"/>
      <c r="Q79" s="7">
        <v>-1820003705</v>
      </c>
      <c r="R79" s="7"/>
      <c r="S79" s="7">
        <v>-65587956590</v>
      </c>
      <c r="T79" s="7"/>
      <c r="U79" s="14">
        <f t="shared" si="5"/>
        <v>-1.7724451518984238E-3</v>
      </c>
      <c r="V79" s="7"/>
      <c r="W79" s="7"/>
      <c r="Y79" s="8"/>
    </row>
    <row r="80" spans="1:25" s="6" customFormat="1" ht="24" x14ac:dyDescent="0.55000000000000004">
      <c r="A80" s="6" t="s">
        <v>132</v>
      </c>
      <c r="C80" s="7">
        <v>0</v>
      </c>
      <c r="D80" s="7"/>
      <c r="E80" s="7">
        <v>-13975982462</v>
      </c>
      <c r="F80" s="7"/>
      <c r="G80" s="7">
        <v>0</v>
      </c>
      <c r="H80" s="7"/>
      <c r="I80" s="7">
        <f t="shared" si="3"/>
        <v>-13975982462</v>
      </c>
      <c r="J80" s="7"/>
      <c r="K80" s="14">
        <f t="shared" si="4"/>
        <v>-1.1104529980759655E-3</v>
      </c>
      <c r="L80" s="7"/>
      <c r="M80" s="7">
        <v>84260000000</v>
      </c>
      <c r="N80" s="7"/>
      <c r="O80" s="7">
        <v>-33170712938</v>
      </c>
      <c r="P80" s="7"/>
      <c r="Q80" s="7">
        <v>2204802965</v>
      </c>
      <c r="R80" s="7"/>
      <c r="S80" s="7">
        <v>53294090027</v>
      </c>
      <c r="T80" s="7"/>
      <c r="U80" s="14">
        <f t="shared" si="5"/>
        <v>1.4402164117367311E-3</v>
      </c>
      <c r="V80" s="7"/>
      <c r="W80" s="7"/>
      <c r="Y80" s="8"/>
    </row>
    <row r="81" spans="1:25" s="6" customFormat="1" ht="24" x14ac:dyDescent="0.55000000000000004">
      <c r="A81" s="6" t="s">
        <v>20</v>
      </c>
      <c r="C81" s="7">
        <v>0</v>
      </c>
      <c r="D81" s="7"/>
      <c r="E81" s="7">
        <v>109695394496</v>
      </c>
      <c r="F81" s="7"/>
      <c r="G81" s="7">
        <v>0</v>
      </c>
      <c r="H81" s="7"/>
      <c r="I81" s="7">
        <f t="shared" si="3"/>
        <v>109695394496</v>
      </c>
      <c r="J81" s="7"/>
      <c r="K81" s="14">
        <f t="shared" si="4"/>
        <v>8.7157793753969409E-3</v>
      </c>
      <c r="L81" s="7"/>
      <c r="M81" s="7">
        <v>7000000000</v>
      </c>
      <c r="N81" s="7"/>
      <c r="O81" s="7">
        <v>191573089931</v>
      </c>
      <c r="P81" s="7"/>
      <c r="Q81" s="7">
        <v>2728435171</v>
      </c>
      <c r="R81" s="7"/>
      <c r="S81" s="7">
        <v>201301525102</v>
      </c>
      <c r="T81" s="7"/>
      <c r="U81" s="14">
        <f t="shared" si="5"/>
        <v>5.4399607913870936E-3</v>
      </c>
      <c r="V81" s="7"/>
      <c r="W81" s="7"/>
      <c r="Y81" s="8"/>
    </row>
    <row r="82" spans="1:25" s="6" customFormat="1" ht="24" x14ac:dyDescent="0.55000000000000004">
      <c r="A82" s="6" t="s">
        <v>118</v>
      </c>
      <c r="C82" s="7">
        <v>0</v>
      </c>
      <c r="D82" s="7"/>
      <c r="E82" s="7">
        <v>-4636613998</v>
      </c>
      <c r="F82" s="7"/>
      <c r="G82" s="7">
        <v>0</v>
      </c>
      <c r="H82" s="7"/>
      <c r="I82" s="7">
        <f t="shared" si="3"/>
        <v>-4636613998</v>
      </c>
      <c r="J82" s="7"/>
      <c r="K82" s="14">
        <f t="shared" si="4"/>
        <v>-3.6839928276951271E-4</v>
      </c>
      <c r="L82" s="7"/>
      <c r="M82" s="7">
        <v>3155519566</v>
      </c>
      <c r="N82" s="7"/>
      <c r="O82" s="7">
        <v>11905232453</v>
      </c>
      <c r="P82" s="7"/>
      <c r="Q82" s="7">
        <v>197491098</v>
      </c>
      <c r="R82" s="7"/>
      <c r="S82" s="7">
        <v>15258243117</v>
      </c>
      <c r="T82" s="7"/>
      <c r="U82" s="14">
        <f t="shared" si="5"/>
        <v>4.123378809965475E-4</v>
      </c>
      <c r="V82" s="7"/>
      <c r="W82" s="7"/>
      <c r="Y82" s="8"/>
    </row>
    <row r="83" spans="1:25" s="6" customFormat="1" ht="24" x14ac:dyDescent="0.55000000000000004">
      <c r="A83" s="6" t="s">
        <v>98</v>
      </c>
      <c r="C83" s="7">
        <v>0</v>
      </c>
      <c r="D83" s="7"/>
      <c r="E83" s="7">
        <v>-45394213958</v>
      </c>
      <c r="F83" s="7"/>
      <c r="G83" s="7">
        <v>0</v>
      </c>
      <c r="H83" s="7"/>
      <c r="I83" s="7">
        <f t="shared" si="3"/>
        <v>-45394213958</v>
      </c>
      <c r="J83" s="7"/>
      <c r="K83" s="14">
        <f t="shared" si="4"/>
        <v>-3.6067690498338958E-3</v>
      </c>
      <c r="L83" s="7"/>
      <c r="M83" s="7">
        <v>0</v>
      </c>
      <c r="N83" s="7"/>
      <c r="O83" s="7">
        <v>8593890326</v>
      </c>
      <c r="P83" s="7"/>
      <c r="Q83" s="7">
        <v>481566948</v>
      </c>
      <c r="R83" s="7"/>
      <c r="S83" s="7">
        <v>9075457274</v>
      </c>
      <c r="T83" s="7"/>
      <c r="U83" s="14">
        <f t="shared" si="5"/>
        <v>2.4525463336381992E-4</v>
      </c>
      <c r="V83" s="7"/>
      <c r="W83" s="7"/>
      <c r="Y83" s="8"/>
    </row>
    <row r="84" spans="1:25" s="6" customFormat="1" ht="24" x14ac:dyDescent="0.55000000000000004">
      <c r="A84" s="6" t="s">
        <v>16</v>
      </c>
      <c r="C84" s="7">
        <v>11168642362</v>
      </c>
      <c r="D84" s="7"/>
      <c r="E84" s="7">
        <v>888664314</v>
      </c>
      <c r="F84" s="7"/>
      <c r="G84" s="7">
        <v>0</v>
      </c>
      <c r="H84" s="7"/>
      <c r="I84" s="7">
        <f t="shared" si="3"/>
        <v>12057306676</v>
      </c>
      <c r="J84" s="7"/>
      <c r="K84" s="14">
        <f t="shared" si="4"/>
        <v>9.5800580628158149E-4</v>
      </c>
      <c r="L84" s="7"/>
      <c r="M84" s="7">
        <v>11168642362</v>
      </c>
      <c r="N84" s="7"/>
      <c r="O84" s="7">
        <v>18314532819</v>
      </c>
      <c r="P84" s="7"/>
      <c r="Q84" s="7">
        <v>467674245</v>
      </c>
      <c r="R84" s="7"/>
      <c r="S84" s="7">
        <v>29950849426</v>
      </c>
      <c r="T84" s="7"/>
      <c r="U84" s="14">
        <f t="shared" si="5"/>
        <v>8.0939002555306455E-4</v>
      </c>
      <c r="V84" s="7"/>
      <c r="W84" s="7"/>
      <c r="Y84" s="8"/>
    </row>
    <row r="85" spans="1:25" s="6" customFormat="1" ht="24" x14ac:dyDescent="0.55000000000000004">
      <c r="A85" s="6" t="s">
        <v>22</v>
      </c>
      <c r="C85" s="7">
        <v>0</v>
      </c>
      <c r="D85" s="7"/>
      <c r="E85" s="7">
        <v>-98763366137</v>
      </c>
      <c r="F85" s="7"/>
      <c r="G85" s="7">
        <v>0</v>
      </c>
      <c r="H85" s="7"/>
      <c r="I85" s="7">
        <f t="shared" si="3"/>
        <v>-98763366137</v>
      </c>
      <c r="J85" s="7"/>
      <c r="K85" s="14">
        <f t="shared" si="4"/>
        <v>-7.8471818582413685E-3</v>
      </c>
      <c r="L85" s="7"/>
      <c r="M85" s="7">
        <v>13476928140</v>
      </c>
      <c r="N85" s="7"/>
      <c r="O85" s="7">
        <v>174526327546</v>
      </c>
      <c r="P85" s="7"/>
      <c r="Q85" s="7">
        <v>11939948142</v>
      </c>
      <c r="R85" s="7"/>
      <c r="S85" s="7">
        <v>199943203828</v>
      </c>
      <c r="T85" s="7"/>
      <c r="U85" s="14">
        <f t="shared" si="5"/>
        <v>5.4032535957067689E-3</v>
      </c>
      <c r="V85" s="7"/>
      <c r="W85" s="7"/>
      <c r="Y85" s="8"/>
    </row>
    <row r="86" spans="1:25" s="6" customFormat="1" ht="24" x14ac:dyDescent="0.55000000000000004">
      <c r="A86" s="6" t="s">
        <v>73</v>
      </c>
      <c r="C86" s="7">
        <v>0</v>
      </c>
      <c r="D86" s="7"/>
      <c r="E86" s="7">
        <v>19726327600</v>
      </c>
      <c r="F86" s="7"/>
      <c r="G86" s="7">
        <v>0</v>
      </c>
      <c r="H86" s="7"/>
      <c r="I86" s="7">
        <f t="shared" si="3"/>
        <v>19726327600</v>
      </c>
      <c r="J86" s="7"/>
      <c r="K86" s="14">
        <f t="shared" si="4"/>
        <v>1.5673430962014801E-3</v>
      </c>
      <c r="L86" s="7"/>
      <c r="M86" s="7">
        <v>15429394200</v>
      </c>
      <c r="N86" s="7"/>
      <c r="O86" s="7">
        <v>111091372734</v>
      </c>
      <c r="P86" s="7"/>
      <c r="Q86" s="7">
        <v>6177839503</v>
      </c>
      <c r="R86" s="7"/>
      <c r="S86" s="7">
        <v>132698606437</v>
      </c>
      <c r="T86" s="7"/>
      <c r="U86" s="14">
        <f t="shared" si="5"/>
        <v>3.5860394784550738E-3</v>
      </c>
      <c r="V86" s="7"/>
      <c r="W86" s="7"/>
      <c r="Y86" s="8"/>
    </row>
    <row r="87" spans="1:25" s="6" customFormat="1" ht="24" x14ac:dyDescent="0.55000000000000004">
      <c r="A87" s="6" t="s">
        <v>66</v>
      </c>
      <c r="C87" s="7">
        <v>0</v>
      </c>
      <c r="D87" s="7"/>
      <c r="E87" s="7">
        <v>0</v>
      </c>
      <c r="F87" s="7"/>
      <c r="G87" s="7">
        <v>0</v>
      </c>
      <c r="H87" s="7"/>
      <c r="I87" s="7">
        <f t="shared" si="3"/>
        <v>0</v>
      </c>
      <c r="J87" s="7"/>
      <c r="K87" s="14">
        <f t="shared" si="4"/>
        <v>0</v>
      </c>
      <c r="L87" s="7"/>
      <c r="M87" s="7">
        <v>0</v>
      </c>
      <c r="N87" s="7"/>
      <c r="O87" s="7">
        <v>0</v>
      </c>
      <c r="P87" s="7"/>
      <c r="Q87" s="7">
        <v>0</v>
      </c>
      <c r="R87" s="7"/>
      <c r="S87" s="7">
        <v>0</v>
      </c>
      <c r="T87" s="7"/>
      <c r="U87" s="14">
        <f t="shared" si="5"/>
        <v>0</v>
      </c>
      <c r="V87" s="7"/>
      <c r="W87" s="7"/>
      <c r="Y87" s="8"/>
    </row>
    <row r="88" spans="1:25" s="6" customFormat="1" ht="24" x14ac:dyDescent="0.55000000000000004">
      <c r="A88" s="6" t="s">
        <v>154</v>
      </c>
      <c r="C88" s="7">
        <v>0</v>
      </c>
      <c r="D88" s="7"/>
      <c r="E88" s="7">
        <v>0</v>
      </c>
      <c r="F88" s="7"/>
      <c r="G88" s="7">
        <v>0</v>
      </c>
      <c r="H88" s="7"/>
      <c r="I88" s="7">
        <f t="shared" si="3"/>
        <v>0</v>
      </c>
      <c r="J88" s="7"/>
      <c r="K88" s="14">
        <f t="shared" si="4"/>
        <v>0</v>
      </c>
      <c r="L88" s="7"/>
      <c r="M88" s="7">
        <v>0</v>
      </c>
      <c r="N88" s="7"/>
      <c r="O88" s="7">
        <v>0</v>
      </c>
      <c r="P88" s="7"/>
      <c r="Q88" s="7">
        <v>65430581</v>
      </c>
      <c r="R88" s="7"/>
      <c r="S88" s="7">
        <v>65430581</v>
      </c>
      <c r="T88" s="7"/>
      <c r="U88" s="14">
        <f t="shared" si="5"/>
        <v>1.768192243040989E-6</v>
      </c>
      <c r="V88" s="7"/>
      <c r="W88" s="7"/>
      <c r="Y88" s="8"/>
    </row>
    <row r="89" spans="1:25" s="6" customFormat="1" ht="24" x14ac:dyDescent="0.55000000000000004">
      <c r="A89" s="6" t="s">
        <v>252</v>
      </c>
      <c r="C89" s="7">
        <v>0</v>
      </c>
      <c r="D89" s="7"/>
      <c r="E89" s="7">
        <v>0</v>
      </c>
      <c r="F89" s="7"/>
      <c r="G89" s="7">
        <v>0</v>
      </c>
      <c r="H89" s="7"/>
      <c r="I89" s="7">
        <f t="shared" si="3"/>
        <v>0</v>
      </c>
      <c r="J89" s="7"/>
      <c r="K89" s="14">
        <f t="shared" si="4"/>
        <v>0</v>
      </c>
      <c r="L89" s="7"/>
      <c r="M89" s="7">
        <v>0</v>
      </c>
      <c r="N89" s="7"/>
      <c r="O89" s="7">
        <v>0</v>
      </c>
      <c r="P89" s="7"/>
      <c r="Q89" s="7">
        <v>-17305067245</v>
      </c>
      <c r="R89" s="7"/>
      <c r="S89" s="7">
        <v>-17305067245</v>
      </c>
      <c r="T89" s="7"/>
      <c r="U89" s="14">
        <f t="shared" si="5"/>
        <v>-4.6765113804983174E-4</v>
      </c>
      <c r="V89" s="7"/>
      <c r="W89" s="7"/>
      <c r="Y89" s="8"/>
    </row>
    <row r="90" spans="1:25" s="6" customFormat="1" ht="24" x14ac:dyDescent="0.55000000000000004">
      <c r="A90" s="6" t="s">
        <v>253</v>
      </c>
      <c r="C90" s="7">
        <v>0</v>
      </c>
      <c r="D90" s="7"/>
      <c r="E90" s="7">
        <v>0</v>
      </c>
      <c r="F90" s="7"/>
      <c r="G90" s="7">
        <v>0</v>
      </c>
      <c r="H90" s="7"/>
      <c r="I90" s="7">
        <f t="shared" si="3"/>
        <v>0</v>
      </c>
      <c r="J90" s="7"/>
      <c r="K90" s="14">
        <f t="shared" si="4"/>
        <v>0</v>
      </c>
      <c r="L90" s="7"/>
      <c r="M90" s="7">
        <v>0</v>
      </c>
      <c r="N90" s="7"/>
      <c r="O90" s="7">
        <v>0</v>
      </c>
      <c r="P90" s="7"/>
      <c r="Q90" s="7">
        <v>0</v>
      </c>
      <c r="R90" s="7"/>
      <c r="S90" s="7">
        <v>0</v>
      </c>
      <c r="T90" s="7"/>
      <c r="U90" s="14">
        <f t="shared" si="5"/>
        <v>0</v>
      </c>
      <c r="V90" s="7"/>
      <c r="W90" s="7"/>
      <c r="Y90" s="8"/>
    </row>
    <row r="91" spans="1:25" s="6" customFormat="1" ht="24" x14ac:dyDescent="0.55000000000000004">
      <c r="A91" s="6" t="s">
        <v>101</v>
      </c>
      <c r="C91" s="7">
        <v>0</v>
      </c>
      <c r="D91" s="7"/>
      <c r="E91" s="7">
        <v>112309087680</v>
      </c>
      <c r="F91" s="7"/>
      <c r="G91" s="7">
        <v>0</v>
      </c>
      <c r="H91" s="7"/>
      <c r="I91" s="7">
        <f t="shared" si="3"/>
        <v>112309087680</v>
      </c>
      <c r="J91" s="7"/>
      <c r="K91" s="14">
        <f t="shared" si="4"/>
        <v>8.9234487424782859E-3</v>
      </c>
      <c r="L91" s="7"/>
      <c r="M91" s="7">
        <v>96986934000</v>
      </c>
      <c r="N91" s="7"/>
      <c r="O91" s="7">
        <v>73745290046</v>
      </c>
      <c r="P91" s="7"/>
      <c r="Q91" s="7">
        <v>-2451911168</v>
      </c>
      <c r="R91" s="7"/>
      <c r="S91" s="7">
        <v>168280312878</v>
      </c>
      <c r="T91" s="7"/>
      <c r="U91" s="14">
        <f t="shared" si="5"/>
        <v>4.547597458860869E-3</v>
      </c>
      <c r="V91" s="7"/>
      <c r="W91" s="7"/>
      <c r="Y91" s="8"/>
    </row>
    <row r="92" spans="1:25" s="6" customFormat="1" ht="24" x14ac:dyDescent="0.55000000000000004">
      <c r="A92" s="6" t="s">
        <v>87</v>
      </c>
      <c r="C92" s="7">
        <v>0</v>
      </c>
      <c r="D92" s="7"/>
      <c r="E92" s="7">
        <v>382666533491</v>
      </c>
      <c r="F92" s="7"/>
      <c r="G92" s="7">
        <v>0</v>
      </c>
      <c r="H92" s="7"/>
      <c r="I92" s="7">
        <f t="shared" si="3"/>
        <v>382666533491</v>
      </c>
      <c r="J92" s="7"/>
      <c r="K92" s="14">
        <f t="shared" si="4"/>
        <v>3.0404531526408964E-2</v>
      </c>
      <c r="L92" s="7"/>
      <c r="M92" s="7">
        <v>0</v>
      </c>
      <c r="N92" s="7"/>
      <c r="O92" s="7">
        <v>531552893425</v>
      </c>
      <c r="P92" s="7"/>
      <c r="Q92" s="7">
        <v>-111338383</v>
      </c>
      <c r="R92" s="7"/>
      <c r="S92" s="7">
        <v>531441555042</v>
      </c>
      <c r="T92" s="7"/>
      <c r="U92" s="14">
        <f t="shared" si="5"/>
        <v>1.4361645898496686E-2</v>
      </c>
      <c r="V92" s="7"/>
      <c r="W92" s="7"/>
      <c r="Y92" s="8"/>
    </row>
    <row r="93" spans="1:25" s="6" customFormat="1" ht="24" x14ac:dyDescent="0.55000000000000004">
      <c r="A93" s="6" t="s">
        <v>80</v>
      </c>
      <c r="C93" s="7">
        <v>0</v>
      </c>
      <c r="D93" s="7"/>
      <c r="E93" s="7">
        <v>0</v>
      </c>
      <c r="F93" s="7"/>
      <c r="G93" s="7">
        <v>0</v>
      </c>
      <c r="H93" s="7"/>
      <c r="I93" s="7">
        <f t="shared" si="3"/>
        <v>0</v>
      </c>
      <c r="J93" s="7"/>
      <c r="K93" s="14">
        <f t="shared" si="4"/>
        <v>0</v>
      </c>
      <c r="L93" s="7"/>
      <c r="M93" s="7">
        <v>0</v>
      </c>
      <c r="N93" s="7"/>
      <c r="O93" s="7">
        <v>0</v>
      </c>
      <c r="P93" s="7"/>
      <c r="Q93" s="7">
        <v>-5868663564</v>
      </c>
      <c r="R93" s="7"/>
      <c r="S93" s="7">
        <v>-5868663564</v>
      </c>
      <c r="T93" s="7"/>
      <c r="U93" s="14">
        <f t="shared" si="5"/>
        <v>-1.5859442530217002E-4</v>
      </c>
      <c r="V93" s="7"/>
      <c r="W93" s="7"/>
      <c r="Y93" s="8"/>
    </row>
    <row r="94" spans="1:25" s="6" customFormat="1" ht="24" x14ac:dyDescent="0.55000000000000004">
      <c r="A94" s="6" t="s">
        <v>134</v>
      </c>
      <c r="C94" s="7">
        <v>0</v>
      </c>
      <c r="D94" s="7"/>
      <c r="E94" s="7">
        <v>-56778565952</v>
      </c>
      <c r="F94" s="7"/>
      <c r="G94" s="7">
        <v>0</v>
      </c>
      <c r="H94" s="7"/>
      <c r="I94" s="7">
        <f t="shared" si="3"/>
        <v>-56778565952</v>
      </c>
      <c r="J94" s="7"/>
      <c r="K94" s="14">
        <f t="shared" si="4"/>
        <v>-4.5113056602125784E-3</v>
      </c>
      <c r="L94" s="7"/>
      <c r="M94" s="7">
        <v>23533953240</v>
      </c>
      <c r="N94" s="7"/>
      <c r="O94" s="7">
        <v>-1519100226</v>
      </c>
      <c r="P94" s="7"/>
      <c r="Q94" s="7">
        <v>54334883</v>
      </c>
      <c r="R94" s="7"/>
      <c r="S94" s="7">
        <v>22069187897</v>
      </c>
      <c r="T94" s="7"/>
      <c r="U94" s="14">
        <f t="shared" si="5"/>
        <v>5.9639645947343002E-4</v>
      </c>
      <c r="V94" s="7"/>
      <c r="W94" s="7"/>
      <c r="Y94" s="8"/>
    </row>
    <row r="95" spans="1:25" s="6" customFormat="1" ht="24" x14ac:dyDescent="0.55000000000000004">
      <c r="A95" s="6" t="s">
        <v>106</v>
      </c>
      <c r="C95" s="7">
        <v>0</v>
      </c>
      <c r="D95" s="7"/>
      <c r="E95" s="7">
        <v>0</v>
      </c>
      <c r="F95" s="7"/>
      <c r="G95" s="7">
        <v>0</v>
      </c>
      <c r="H95" s="7"/>
      <c r="I95" s="7">
        <f t="shared" si="3"/>
        <v>0</v>
      </c>
      <c r="J95" s="7"/>
      <c r="K95" s="14">
        <f t="shared" si="4"/>
        <v>0</v>
      </c>
      <c r="L95" s="7"/>
      <c r="M95" s="7">
        <v>0</v>
      </c>
      <c r="N95" s="7"/>
      <c r="O95" s="7">
        <v>0</v>
      </c>
      <c r="P95" s="7"/>
      <c r="Q95" s="7">
        <v>7158172413</v>
      </c>
      <c r="R95" s="7"/>
      <c r="S95" s="7">
        <v>7158172413</v>
      </c>
      <c r="T95" s="7"/>
      <c r="U95" s="14">
        <f t="shared" si="5"/>
        <v>1.9344203798246266E-4</v>
      </c>
      <c r="V95" s="7"/>
      <c r="W95" s="7"/>
      <c r="Y95" s="8"/>
    </row>
    <row r="96" spans="1:25" s="6" customFormat="1" ht="24" x14ac:dyDescent="0.55000000000000004">
      <c r="A96" s="6" t="s">
        <v>78</v>
      </c>
      <c r="C96" s="7">
        <v>0</v>
      </c>
      <c r="D96" s="7"/>
      <c r="E96" s="7">
        <v>-71020124814</v>
      </c>
      <c r="F96" s="7"/>
      <c r="G96" s="7">
        <v>0</v>
      </c>
      <c r="H96" s="7"/>
      <c r="I96" s="7">
        <f t="shared" si="3"/>
        <v>-71020124814</v>
      </c>
      <c r="J96" s="7"/>
      <c r="K96" s="14">
        <f t="shared" si="4"/>
        <v>-5.6428598660497918E-3</v>
      </c>
      <c r="L96" s="7"/>
      <c r="M96" s="7">
        <v>0</v>
      </c>
      <c r="N96" s="7"/>
      <c r="O96" s="7">
        <v>188419109136</v>
      </c>
      <c r="P96" s="7"/>
      <c r="Q96" s="7">
        <v>-7319330</v>
      </c>
      <c r="R96" s="7"/>
      <c r="S96" s="7">
        <v>188411789806</v>
      </c>
      <c r="T96" s="7"/>
      <c r="U96" s="14">
        <f t="shared" si="5"/>
        <v>5.0916293289897351E-3</v>
      </c>
      <c r="V96" s="7"/>
      <c r="W96" s="7"/>
      <c r="Y96" s="8"/>
    </row>
    <row r="97" spans="1:25" s="6" customFormat="1" ht="24" x14ac:dyDescent="0.55000000000000004">
      <c r="A97" s="6" t="s">
        <v>17</v>
      </c>
      <c r="C97" s="7">
        <v>0</v>
      </c>
      <c r="D97" s="7"/>
      <c r="E97" s="7">
        <v>4973852602</v>
      </c>
      <c r="F97" s="7"/>
      <c r="G97" s="7">
        <v>0</v>
      </c>
      <c r="H97" s="7"/>
      <c r="I97" s="7">
        <f t="shared" si="3"/>
        <v>4973852602</v>
      </c>
      <c r="J97" s="7"/>
      <c r="K97" s="14">
        <f t="shared" si="4"/>
        <v>3.9519436639937316E-4</v>
      </c>
      <c r="L97" s="7"/>
      <c r="M97" s="7">
        <v>0</v>
      </c>
      <c r="N97" s="7"/>
      <c r="O97" s="7">
        <v>15625798580</v>
      </c>
      <c r="P97" s="7"/>
      <c r="Q97" s="7">
        <v>1162522827</v>
      </c>
      <c r="R97" s="7"/>
      <c r="S97" s="7">
        <v>16788321407</v>
      </c>
      <c r="T97" s="7"/>
      <c r="U97" s="14">
        <f t="shared" si="5"/>
        <v>4.5368662836016058E-4</v>
      </c>
      <c r="V97" s="7"/>
      <c r="W97" s="7"/>
      <c r="Y97" s="8"/>
    </row>
    <row r="98" spans="1:25" s="6" customFormat="1" ht="24" x14ac:dyDescent="0.55000000000000004">
      <c r="A98" s="6" t="s">
        <v>37</v>
      </c>
      <c r="C98" s="7">
        <v>0</v>
      </c>
      <c r="D98" s="7"/>
      <c r="E98" s="7">
        <v>3023686560466</v>
      </c>
      <c r="F98" s="7"/>
      <c r="G98" s="7">
        <v>0</v>
      </c>
      <c r="H98" s="7"/>
      <c r="I98" s="7">
        <f t="shared" si="3"/>
        <v>3023686560466</v>
      </c>
      <c r="J98" s="7"/>
      <c r="K98" s="14">
        <f t="shared" si="4"/>
        <v>0.2402451359280672</v>
      </c>
      <c r="L98" s="7"/>
      <c r="M98" s="7">
        <v>672635812674</v>
      </c>
      <c r="N98" s="7"/>
      <c r="O98" s="7">
        <v>4460858746439</v>
      </c>
      <c r="P98" s="7"/>
      <c r="Q98" s="7">
        <v>-7644265524</v>
      </c>
      <c r="R98" s="7"/>
      <c r="S98" s="7">
        <v>5125850293589</v>
      </c>
      <c r="T98" s="7"/>
      <c r="U98" s="14">
        <f t="shared" si="5"/>
        <v>0.13852068237195458</v>
      </c>
      <c r="V98" s="7"/>
      <c r="W98" s="7"/>
      <c r="Y98" s="8"/>
    </row>
    <row r="99" spans="1:25" s="6" customFormat="1" ht="24" x14ac:dyDescent="0.55000000000000004">
      <c r="A99" s="6" t="s">
        <v>80</v>
      </c>
      <c r="C99" s="7">
        <v>0</v>
      </c>
      <c r="D99" s="7"/>
      <c r="E99" s="7">
        <v>0</v>
      </c>
      <c r="F99" s="7"/>
      <c r="G99" s="7">
        <v>0</v>
      </c>
      <c r="H99" s="7"/>
      <c r="I99" s="7">
        <f t="shared" si="3"/>
        <v>0</v>
      </c>
      <c r="J99" s="7"/>
      <c r="K99" s="14">
        <f t="shared" si="4"/>
        <v>0</v>
      </c>
      <c r="L99" s="7"/>
      <c r="M99" s="7">
        <v>0</v>
      </c>
      <c r="N99" s="7"/>
      <c r="O99" s="7">
        <v>0</v>
      </c>
      <c r="P99" s="7"/>
      <c r="Q99" s="7">
        <v>-2612789079</v>
      </c>
      <c r="R99" s="7"/>
      <c r="S99" s="7">
        <v>-2612789079</v>
      </c>
      <c r="T99" s="7"/>
      <c r="U99" s="14">
        <f t="shared" si="5"/>
        <v>-7.0607861210800045E-5</v>
      </c>
      <c r="V99" s="7"/>
      <c r="W99" s="7"/>
      <c r="Y99" s="8"/>
    </row>
    <row r="100" spans="1:25" s="6" customFormat="1" ht="24" x14ac:dyDescent="0.55000000000000004">
      <c r="A100" s="6" t="s">
        <v>86</v>
      </c>
      <c r="C100" s="7">
        <v>0</v>
      </c>
      <c r="D100" s="7"/>
      <c r="E100" s="7">
        <v>51588871286</v>
      </c>
      <c r="F100" s="7"/>
      <c r="G100" s="7">
        <v>0</v>
      </c>
      <c r="H100" s="7"/>
      <c r="I100" s="7">
        <f t="shared" si="3"/>
        <v>51588871286</v>
      </c>
      <c r="J100" s="7"/>
      <c r="K100" s="14">
        <f t="shared" si="4"/>
        <v>4.0989616968005165E-3</v>
      </c>
      <c r="L100" s="7"/>
      <c r="M100" s="7">
        <v>46140193425</v>
      </c>
      <c r="N100" s="7"/>
      <c r="O100" s="7">
        <v>284310608138</v>
      </c>
      <c r="P100" s="7"/>
      <c r="Q100" s="7">
        <v>10361593</v>
      </c>
      <c r="R100" s="7"/>
      <c r="S100" s="7">
        <v>330461163156</v>
      </c>
      <c r="T100" s="7"/>
      <c r="U100" s="14">
        <f t="shared" si="5"/>
        <v>8.9303633925968337E-3</v>
      </c>
      <c r="V100" s="7"/>
      <c r="W100" s="7"/>
      <c r="Y100" s="8"/>
    </row>
    <row r="101" spans="1:25" s="6" customFormat="1" ht="24" x14ac:dyDescent="0.55000000000000004">
      <c r="A101" s="6" t="s">
        <v>140</v>
      </c>
      <c r="C101" s="7">
        <v>0</v>
      </c>
      <c r="D101" s="7"/>
      <c r="E101" s="7">
        <v>5408299327</v>
      </c>
      <c r="F101" s="7"/>
      <c r="G101" s="7">
        <v>0</v>
      </c>
      <c r="H101" s="7"/>
      <c r="I101" s="7">
        <f t="shared" si="3"/>
        <v>5408299327</v>
      </c>
      <c r="J101" s="7"/>
      <c r="K101" s="14">
        <f t="shared" si="4"/>
        <v>4.2971306085196314E-4</v>
      </c>
      <c r="L101" s="7"/>
      <c r="M101" s="7">
        <v>1628479650</v>
      </c>
      <c r="N101" s="7"/>
      <c r="O101" s="7">
        <v>96353757190</v>
      </c>
      <c r="P101" s="7"/>
      <c r="Q101" s="7">
        <v>1338630310</v>
      </c>
      <c r="R101" s="7"/>
      <c r="S101" s="7">
        <v>99320867150</v>
      </c>
      <c r="T101" s="7"/>
      <c r="U101" s="14">
        <f t="shared" si="5"/>
        <v>2.6840413791638894E-3</v>
      </c>
      <c r="V101" s="7"/>
      <c r="W101" s="7"/>
      <c r="Y101" s="8"/>
    </row>
    <row r="102" spans="1:25" s="6" customFormat="1" ht="24" x14ac:dyDescent="0.55000000000000004">
      <c r="A102" s="6" t="s">
        <v>19</v>
      </c>
      <c r="C102" s="7">
        <v>0</v>
      </c>
      <c r="D102" s="7"/>
      <c r="E102" s="7">
        <v>-61573703747</v>
      </c>
      <c r="F102" s="7"/>
      <c r="G102" s="7">
        <v>0</v>
      </c>
      <c r="H102" s="7"/>
      <c r="I102" s="7">
        <f t="shared" si="3"/>
        <v>-61573703747</v>
      </c>
      <c r="J102" s="7"/>
      <c r="K102" s="14">
        <f t="shared" si="4"/>
        <v>-4.8923003527233146E-3</v>
      </c>
      <c r="L102" s="7"/>
      <c r="M102" s="7">
        <v>7609861556</v>
      </c>
      <c r="N102" s="7"/>
      <c r="O102" s="7">
        <v>-40993943996</v>
      </c>
      <c r="P102" s="7"/>
      <c r="Q102" s="7">
        <v>-5150759830</v>
      </c>
      <c r="R102" s="7"/>
      <c r="S102" s="7">
        <v>-38534842270</v>
      </c>
      <c r="T102" s="7"/>
      <c r="U102" s="14">
        <f t="shared" si="5"/>
        <v>-1.0413633525372795E-3</v>
      </c>
      <c r="V102" s="7"/>
      <c r="W102" s="7"/>
      <c r="Y102" s="8"/>
    </row>
    <row r="103" spans="1:25" s="6" customFormat="1" ht="24" x14ac:dyDescent="0.55000000000000004">
      <c r="A103" s="6" t="s">
        <v>211</v>
      </c>
      <c r="C103" s="7">
        <v>0</v>
      </c>
      <c r="D103" s="7"/>
      <c r="E103" s="7">
        <v>0</v>
      </c>
      <c r="F103" s="7"/>
      <c r="G103" s="7">
        <v>0</v>
      </c>
      <c r="H103" s="7"/>
      <c r="I103" s="7">
        <f t="shared" si="3"/>
        <v>0</v>
      </c>
      <c r="J103" s="7"/>
      <c r="K103" s="14">
        <f t="shared" si="4"/>
        <v>0</v>
      </c>
      <c r="L103" s="7"/>
      <c r="M103" s="7">
        <v>7300793570</v>
      </c>
      <c r="N103" s="7"/>
      <c r="O103" s="7">
        <v>0</v>
      </c>
      <c r="P103" s="7"/>
      <c r="Q103" s="7">
        <v>-7902485301</v>
      </c>
      <c r="R103" s="7"/>
      <c r="S103" s="7">
        <v>-601691731</v>
      </c>
      <c r="T103" s="7"/>
      <c r="U103" s="14">
        <f t="shared" si="5"/>
        <v>-1.6260082597403581E-5</v>
      </c>
      <c r="V103" s="7"/>
      <c r="W103" s="7"/>
      <c r="Y103" s="8"/>
    </row>
    <row r="104" spans="1:25" s="6" customFormat="1" ht="24" x14ac:dyDescent="0.55000000000000004">
      <c r="A104" s="6" t="s">
        <v>43</v>
      </c>
      <c r="C104" s="7">
        <v>0</v>
      </c>
      <c r="D104" s="7"/>
      <c r="E104" s="7">
        <v>665618342578</v>
      </c>
      <c r="F104" s="7"/>
      <c r="G104" s="7">
        <v>0</v>
      </c>
      <c r="H104" s="7"/>
      <c r="I104" s="7">
        <f t="shared" si="3"/>
        <v>665618342578</v>
      </c>
      <c r="J104" s="7"/>
      <c r="K104" s="14">
        <f t="shared" si="4"/>
        <v>5.2886291614902506E-2</v>
      </c>
      <c r="L104" s="7"/>
      <c r="M104" s="7">
        <v>138056800000</v>
      </c>
      <c r="N104" s="7"/>
      <c r="O104" s="7">
        <v>796976461851</v>
      </c>
      <c r="P104" s="7"/>
      <c r="Q104" s="7">
        <v>-21509005421</v>
      </c>
      <c r="R104" s="7"/>
      <c r="S104" s="7">
        <v>913524256430</v>
      </c>
      <c r="T104" s="7"/>
      <c r="U104" s="14">
        <f t="shared" si="5"/>
        <v>2.4687026759693809E-2</v>
      </c>
      <c r="V104" s="7"/>
      <c r="W104" s="7"/>
      <c r="Y104" s="8"/>
    </row>
    <row r="105" spans="1:25" s="6" customFormat="1" ht="24" x14ac:dyDescent="0.55000000000000004">
      <c r="A105" s="6" t="s">
        <v>21</v>
      </c>
      <c r="C105" s="7">
        <v>0</v>
      </c>
      <c r="D105" s="7"/>
      <c r="E105" s="7">
        <v>24065529585</v>
      </c>
      <c r="F105" s="7"/>
      <c r="G105" s="7">
        <v>0</v>
      </c>
      <c r="H105" s="7"/>
      <c r="I105" s="7">
        <f t="shared" si="3"/>
        <v>24065529585</v>
      </c>
      <c r="J105" s="7"/>
      <c r="K105" s="14">
        <f t="shared" si="4"/>
        <v>1.9121116923700597E-3</v>
      </c>
      <c r="L105" s="7"/>
      <c r="M105" s="7">
        <v>27000000000</v>
      </c>
      <c r="N105" s="7"/>
      <c r="O105" s="7">
        <v>529060996675</v>
      </c>
      <c r="P105" s="7"/>
      <c r="Q105" s="7">
        <v>33956884290</v>
      </c>
      <c r="R105" s="7"/>
      <c r="S105" s="7">
        <v>590017880965</v>
      </c>
      <c r="T105" s="7"/>
      <c r="U105" s="14">
        <f t="shared" si="5"/>
        <v>1.5944609148095364E-2</v>
      </c>
      <c r="V105" s="7"/>
      <c r="W105" s="7"/>
      <c r="Y105" s="8"/>
    </row>
    <row r="106" spans="1:25" s="6" customFormat="1" ht="24" x14ac:dyDescent="0.55000000000000004">
      <c r="A106" s="6" t="s">
        <v>127</v>
      </c>
      <c r="C106" s="7">
        <v>0</v>
      </c>
      <c r="D106" s="7"/>
      <c r="E106" s="7">
        <v>-15005760355</v>
      </c>
      <c r="F106" s="7"/>
      <c r="G106" s="7">
        <v>0</v>
      </c>
      <c r="H106" s="7"/>
      <c r="I106" s="7">
        <f t="shared" si="3"/>
        <v>-15005760355</v>
      </c>
      <c r="J106" s="7"/>
      <c r="K106" s="14">
        <f t="shared" si="4"/>
        <v>-1.1922733603827566E-3</v>
      </c>
      <c r="L106" s="7"/>
      <c r="M106" s="7">
        <v>2560000000</v>
      </c>
      <c r="N106" s="7"/>
      <c r="O106" s="7">
        <v>15244467570</v>
      </c>
      <c r="P106" s="7"/>
      <c r="Q106" s="7">
        <v>427852502</v>
      </c>
      <c r="R106" s="7"/>
      <c r="S106" s="7">
        <v>18232320072</v>
      </c>
      <c r="T106" s="7"/>
      <c r="U106" s="14">
        <f t="shared" si="5"/>
        <v>4.9270916490793391E-4</v>
      </c>
      <c r="V106" s="7"/>
      <c r="W106" s="7"/>
      <c r="Y106" s="8"/>
    </row>
    <row r="107" spans="1:25" s="6" customFormat="1" ht="24" x14ac:dyDescent="0.55000000000000004">
      <c r="A107" s="6" t="s">
        <v>254</v>
      </c>
      <c r="C107" s="7">
        <v>0</v>
      </c>
      <c r="D107" s="7"/>
      <c r="E107" s="7">
        <v>0</v>
      </c>
      <c r="F107" s="7"/>
      <c r="G107" s="7">
        <v>0</v>
      </c>
      <c r="H107" s="7"/>
      <c r="I107" s="7">
        <f t="shared" si="3"/>
        <v>0</v>
      </c>
      <c r="J107" s="7"/>
      <c r="K107" s="14">
        <f t="shared" si="4"/>
        <v>0</v>
      </c>
      <c r="L107" s="7"/>
      <c r="M107" s="7">
        <v>0</v>
      </c>
      <c r="N107" s="7"/>
      <c r="O107" s="7">
        <v>0</v>
      </c>
      <c r="P107" s="7"/>
      <c r="Q107" s="7">
        <v>35600714328</v>
      </c>
      <c r="R107" s="7"/>
      <c r="S107" s="7">
        <v>35600714328</v>
      </c>
      <c r="T107" s="7"/>
      <c r="U107" s="14">
        <f t="shared" si="5"/>
        <v>9.6207164844658495E-4</v>
      </c>
      <c r="V107" s="7"/>
      <c r="W107" s="7"/>
      <c r="Y107" s="8"/>
    </row>
    <row r="108" spans="1:25" s="6" customFormat="1" ht="24" x14ac:dyDescent="0.55000000000000004">
      <c r="A108" s="6" t="s">
        <v>122</v>
      </c>
      <c r="C108" s="7">
        <v>0</v>
      </c>
      <c r="D108" s="7"/>
      <c r="E108" s="7">
        <v>87128126040</v>
      </c>
      <c r="F108" s="7"/>
      <c r="G108" s="7">
        <v>0</v>
      </c>
      <c r="H108" s="7"/>
      <c r="I108" s="7">
        <f t="shared" si="3"/>
        <v>87128126040</v>
      </c>
      <c r="J108" s="7"/>
      <c r="K108" s="14">
        <f t="shared" si="4"/>
        <v>6.9227110896083058E-3</v>
      </c>
      <c r="L108" s="7"/>
      <c r="M108" s="7">
        <v>110770424550</v>
      </c>
      <c r="N108" s="7"/>
      <c r="O108" s="7">
        <v>190354238740</v>
      </c>
      <c r="P108" s="7"/>
      <c r="Q108" s="7">
        <v>-258740035</v>
      </c>
      <c r="R108" s="7"/>
      <c r="S108" s="7">
        <v>300865923255</v>
      </c>
      <c r="T108" s="7"/>
      <c r="U108" s="14">
        <f t="shared" si="5"/>
        <v>8.1305833383147931E-3</v>
      </c>
      <c r="V108" s="7"/>
      <c r="W108" s="7"/>
      <c r="Y108" s="8"/>
    </row>
    <row r="109" spans="1:25" s="6" customFormat="1" ht="24" x14ac:dyDescent="0.55000000000000004">
      <c r="A109" s="6" t="s">
        <v>100</v>
      </c>
      <c r="C109" s="7">
        <v>0</v>
      </c>
      <c r="D109" s="7"/>
      <c r="E109" s="7">
        <v>56757844000</v>
      </c>
      <c r="F109" s="7"/>
      <c r="G109" s="7">
        <v>0</v>
      </c>
      <c r="H109" s="7"/>
      <c r="I109" s="7">
        <f t="shared" si="3"/>
        <v>56757844000</v>
      </c>
      <c r="J109" s="7"/>
      <c r="K109" s="14">
        <f t="shared" si="4"/>
        <v>4.5096592103986248E-3</v>
      </c>
      <c r="L109" s="7"/>
      <c r="M109" s="7">
        <v>23928682800</v>
      </c>
      <c r="N109" s="7"/>
      <c r="O109" s="7">
        <v>105533929604</v>
      </c>
      <c r="P109" s="7"/>
      <c r="Q109" s="7">
        <v>1268663513</v>
      </c>
      <c r="R109" s="7"/>
      <c r="S109" s="7">
        <v>130731275917</v>
      </c>
      <c r="T109" s="7"/>
      <c r="U109" s="14">
        <f t="shared" si="5"/>
        <v>3.5328744520744921E-3</v>
      </c>
      <c r="V109" s="7"/>
      <c r="W109" s="7"/>
      <c r="Y109" s="8"/>
    </row>
    <row r="110" spans="1:25" s="6" customFormat="1" ht="24" x14ac:dyDescent="0.55000000000000004">
      <c r="A110" s="6" t="s">
        <v>129</v>
      </c>
      <c r="C110" s="7">
        <v>0</v>
      </c>
      <c r="D110" s="7"/>
      <c r="E110" s="7">
        <v>-11931044556</v>
      </c>
      <c r="F110" s="7"/>
      <c r="G110" s="7">
        <v>0</v>
      </c>
      <c r="H110" s="7"/>
      <c r="I110" s="7">
        <f t="shared" si="3"/>
        <v>-11931044556</v>
      </c>
      <c r="J110" s="7"/>
      <c r="K110" s="14">
        <f t="shared" si="4"/>
        <v>-9.4797372803029248E-4</v>
      </c>
      <c r="L110" s="7"/>
      <c r="M110" s="7">
        <v>4831810811</v>
      </c>
      <c r="N110" s="7"/>
      <c r="O110" s="7">
        <v>-1819259280</v>
      </c>
      <c r="P110" s="7"/>
      <c r="Q110" s="7">
        <v>-12958368</v>
      </c>
      <c r="R110" s="7"/>
      <c r="S110" s="7">
        <v>2999593163</v>
      </c>
      <c r="T110" s="7"/>
      <c r="U110" s="14">
        <f t="shared" si="5"/>
        <v>8.1060832443095453E-5</v>
      </c>
      <c r="V110" s="7"/>
      <c r="W110" s="7"/>
      <c r="Y110" s="8"/>
    </row>
    <row r="111" spans="1:25" s="6" customFormat="1" ht="24" x14ac:dyDescent="0.55000000000000004">
      <c r="A111" s="6" t="s">
        <v>255</v>
      </c>
      <c r="C111" s="7">
        <v>0</v>
      </c>
      <c r="D111" s="7"/>
      <c r="E111" s="7">
        <v>0</v>
      </c>
      <c r="F111" s="7"/>
      <c r="G111" s="7">
        <v>0</v>
      </c>
      <c r="H111" s="7"/>
      <c r="I111" s="7">
        <f t="shared" si="3"/>
        <v>0</v>
      </c>
      <c r="J111" s="7"/>
      <c r="K111" s="14">
        <f t="shared" si="4"/>
        <v>0</v>
      </c>
      <c r="L111" s="7"/>
      <c r="M111" s="7">
        <v>0</v>
      </c>
      <c r="N111" s="7"/>
      <c r="O111" s="7">
        <v>0</v>
      </c>
      <c r="P111" s="7"/>
      <c r="Q111" s="7">
        <v>5230264868</v>
      </c>
      <c r="R111" s="7"/>
      <c r="S111" s="7">
        <v>5230264868</v>
      </c>
      <c r="T111" s="7"/>
      <c r="U111" s="14">
        <f t="shared" si="5"/>
        <v>1.4134237580203365E-4</v>
      </c>
      <c r="V111" s="7"/>
      <c r="W111" s="7"/>
      <c r="Y111" s="8"/>
    </row>
    <row r="112" spans="1:25" s="6" customFormat="1" ht="24" x14ac:dyDescent="0.55000000000000004">
      <c r="A112" s="6" t="s">
        <v>52</v>
      </c>
      <c r="C112" s="7">
        <v>0</v>
      </c>
      <c r="D112" s="7"/>
      <c r="E112" s="7">
        <v>0</v>
      </c>
      <c r="F112" s="7"/>
      <c r="G112" s="7">
        <v>0</v>
      </c>
      <c r="H112" s="7"/>
      <c r="I112" s="7">
        <f t="shared" si="3"/>
        <v>0</v>
      </c>
      <c r="J112" s="7"/>
      <c r="K112" s="14">
        <f t="shared" si="4"/>
        <v>0</v>
      </c>
      <c r="L112" s="7"/>
      <c r="M112" s="7">
        <v>0</v>
      </c>
      <c r="N112" s="7"/>
      <c r="O112" s="7">
        <v>0</v>
      </c>
      <c r="P112" s="7"/>
      <c r="Q112" s="7">
        <v>1788366768905</v>
      </c>
      <c r="R112" s="7"/>
      <c r="S112" s="7">
        <v>1788366768905</v>
      </c>
      <c r="T112" s="7"/>
      <c r="U112" s="14">
        <f t="shared" si="5"/>
        <v>4.8328720304196875E-2</v>
      </c>
      <c r="V112" s="7"/>
      <c r="W112" s="7"/>
      <c r="Y112" s="8"/>
    </row>
    <row r="113" spans="1:25" s="6" customFormat="1" ht="24" x14ac:dyDescent="0.55000000000000004">
      <c r="A113" s="6" t="s">
        <v>109</v>
      </c>
      <c r="C113" s="7">
        <v>684820847</v>
      </c>
      <c r="D113" s="7"/>
      <c r="E113" s="7">
        <v>719155859</v>
      </c>
      <c r="F113" s="7"/>
      <c r="G113" s="7">
        <v>0</v>
      </c>
      <c r="H113" s="7"/>
      <c r="I113" s="7">
        <f t="shared" si="3"/>
        <v>1403976706</v>
      </c>
      <c r="J113" s="7"/>
      <c r="K113" s="14">
        <f t="shared" si="4"/>
        <v>1.1155209636571153E-4</v>
      </c>
      <c r="L113" s="7"/>
      <c r="M113" s="7">
        <v>684820847</v>
      </c>
      <c r="N113" s="7"/>
      <c r="O113" s="7">
        <v>7780718450</v>
      </c>
      <c r="P113" s="7"/>
      <c r="Q113" s="7">
        <v>2297946525</v>
      </c>
      <c r="R113" s="7"/>
      <c r="S113" s="7">
        <v>10763485822</v>
      </c>
      <c r="T113" s="7"/>
      <c r="U113" s="14">
        <f t="shared" si="5"/>
        <v>2.9087181937971886E-4</v>
      </c>
      <c r="V113" s="7"/>
      <c r="W113" s="7"/>
      <c r="Y113" s="8"/>
    </row>
    <row r="114" spans="1:25" s="6" customFormat="1" ht="24" x14ac:dyDescent="0.55000000000000004">
      <c r="A114" s="6" t="s">
        <v>85</v>
      </c>
      <c r="C114" s="7">
        <v>0</v>
      </c>
      <c r="D114" s="7"/>
      <c r="E114" s="7">
        <v>39325411431</v>
      </c>
      <c r="F114" s="7"/>
      <c r="G114" s="7">
        <v>0</v>
      </c>
      <c r="H114" s="7"/>
      <c r="I114" s="7">
        <f t="shared" si="3"/>
        <v>39325411431</v>
      </c>
      <c r="J114" s="7"/>
      <c r="K114" s="14">
        <f t="shared" si="4"/>
        <v>3.124576117840637E-3</v>
      </c>
      <c r="L114" s="7"/>
      <c r="M114" s="7">
        <v>9518367221</v>
      </c>
      <c r="N114" s="7"/>
      <c r="O114" s="7">
        <v>69249700836</v>
      </c>
      <c r="P114" s="7"/>
      <c r="Q114" s="7">
        <v>113210151</v>
      </c>
      <c r="R114" s="7"/>
      <c r="S114" s="7">
        <v>78881278208</v>
      </c>
      <c r="T114" s="7"/>
      <c r="U114" s="14">
        <f t="shared" si="5"/>
        <v>2.1316831077587989E-3</v>
      </c>
      <c r="V114" s="7"/>
      <c r="W114" s="7"/>
      <c r="Y114" s="8"/>
    </row>
    <row r="115" spans="1:25" s="6" customFormat="1" ht="24" x14ac:dyDescent="0.55000000000000004">
      <c r="A115" s="6" t="s">
        <v>213</v>
      </c>
      <c r="C115" s="7">
        <v>0</v>
      </c>
      <c r="D115" s="7"/>
      <c r="E115" s="7">
        <v>0</v>
      </c>
      <c r="F115" s="7"/>
      <c r="G115" s="7">
        <v>0</v>
      </c>
      <c r="H115" s="7"/>
      <c r="I115" s="7">
        <f t="shared" si="3"/>
        <v>0</v>
      </c>
      <c r="J115" s="7"/>
      <c r="K115" s="14">
        <f t="shared" si="4"/>
        <v>0</v>
      </c>
      <c r="L115" s="7"/>
      <c r="M115" s="7">
        <v>3224899598</v>
      </c>
      <c r="N115" s="7"/>
      <c r="O115" s="7">
        <v>0</v>
      </c>
      <c r="P115" s="7"/>
      <c r="Q115" s="7">
        <v>-9082634393</v>
      </c>
      <c r="R115" s="7"/>
      <c r="S115" s="7">
        <v>-5857734795</v>
      </c>
      <c r="T115" s="7"/>
      <c r="U115" s="14">
        <f t="shared" si="5"/>
        <v>-1.5829908687973134E-4</v>
      </c>
      <c r="V115" s="7"/>
      <c r="W115" s="7"/>
      <c r="Y115" s="8"/>
    </row>
    <row r="116" spans="1:25" s="6" customFormat="1" ht="24" x14ac:dyDescent="0.55000000000000004">
      <c r="A116" s="6" t="s">
        <v>51</v>
      </c>
      <c r="C116" s="7">
        <v>0</v>
      </c>
      <c r="D116" s="7"/>
      <c r="E116" s="7">
        <v>-18420485544</v>
      </c>
      <c r="F116" s="7"/>
      <c r="G116" s="7">
        <v>0</v>
      </c>
      <c r="H116" s="7"/>
      <c r="I116" s="7">
        <f t="shared" si="3"/>
        <v>-18420485544</v>
      </c>
      <c r="J116" s="7"/>
      <c r="K116" s="14">
        <f t="shared" si="4"/>
        <v>-1.4635882274441981E-3</v>
      </c>
      <c r="L116" s="7"/>
      <c r="M116" s="7">
        <v>28520000000</v>
      </c>
      <c r="N116" s="7"/>
      <c r="O116" s="7">
        <v>-74045822137</v>
      </c>
      <c r="P116" s="7"/>
      <c r="Q116" s="7">
        <v>1639128606</v>
      </c>
      <c r="R116" s="7"/>
      <c r="S116" s="7">
        <v>-43886693531</v>
      </c>
      <c r="T116" s="7"/>
      <c r="U116" s="14">
        <f t="shared" si="5"/>
        <v>-1.1859914720034558E-3</v>
      </c>
      <c r="V116" s="7"/>
      <c r="W116" s="7"/>
      <c r="Y116" s="8"/>
    </row>
    <row r="117" spans="1:25" s="6" customFormat="1" ht="24" x14ac:dyDescent="0.55000000000000004">
      <c r="A117" s="6" t="s">
        <v>95</v>
      </c>
      <c r="C117" s="7">
        <v>0</v>
      </c>
      <c r="D117" s="7"/>
      <c r="E117" s="7">
        <v>-37936494523</v>
      </c>
      <c r="F117" s="7"/>
      <c r="G117" s="7">
        <v>0</v>
      </c>
      <c r="H117" s="7"/>
      <c r="I117" s="7">
        <f t="shared" si="3"/>
        <v>-37936494523</v>
      </c>
      <c r="J117" s="7"/>
      <c r="K117" s="14">
        <f t="shared" si="4"/>
        <v>-3.0142205883627983E-3</v>
      </c>
      <c r="L117" s="7"/>
      <c r="M117" s="7">
        <v>31924140300</v>
      </c>
      <c r="N117" s="7"/>
      <c r="O117" s="7">
        <v>-9198899179</v>
      </c>
      <c r="P117" s="7"/>
      <c r="Q117" s="7">
        <v>27529670212</v>
      </c>
      <c r="R117" s="7"/>
      <c r="S117" s="7">
        <v>50254911333</v>
      </c>
      <c r="T117" s="7"/>
      <c r="U117" s="14">
        <f t="shared" si="5"/>
        <v>1.3580858221895248E-3</v>
      </c>
      <c r="V117" s="7"/>
      <c r="W117" s="7"/>
      <c r="Y117" s="8"/>
    </row>
    <row r="118" spans="1:25" s="6" customFormat="1" ht="24" x14ac:dyDescent="0.55000000000000004">
      <c r="A118" s="6" t="s">
        <v>257</v>
      </c>
      <c r="C118" s="7">
        <v>0</v>
      </c>
      <c r="D118" s="7"/>
      <c r="E118" s="7">
        <v>0</v>
      </c>
      <c r="F118" s="7"/>
      <c r="G118" s="7">
        <v>0</v>
      </c>
      <c r="H118" s="7"/>
      <c r="I118" s="7">
        <f t="shared" si="3"/>
        <v>0</v>
      </c>
      <c r="J118" s="7"/>
      <c r="K118" s="14">
        <f t="shared" si="4"/>
        <v>0</v>
      </c>
      <c r="L118" s="7"/>
      <c r="M118" s="7">
        <v>0</v>
      </c>
      <c r="N118" s="7"/>
      <c r="O118" s="7">
        <v>0</v>
      </c>
      <c r="P118" s="7"/>
      <c r="Q118" s="7">
        <v>788510862728</v>
      </c>
      <c r="R118" s="7"/>
      <c r="S118" s="7">
        <v>788510862728</v>
      </c>
      <c r="T118" s="7"/>
      <c r="U118" s="14">
        <f t="shared" si="5"/>
        <v>2.1308672026452091E-2</v>
      </c>
      <c r="V118" s="7"/>
      <c r="W118" s="7"/>
      <c r="Y118" s="8"/>
    </row>
    <row r="119" spans="1:25" s="6" customFormat="1" ht="24" x14ac:dyDescent="0.55000000000000004">
      <c r="A119" s="6" t="s">
        <v>258</v>
      </c>
      <c r="C119" s="7">
        <v>0</v>
      </c>
      <c r="D119" s="7"/>
      <c r="E119" s="7">
        <v>0</v>
      </c>
      <c r="F119" s="7"/>
      <c r="G119" s="7">
        <v>0</v>
      </c>
      <c r="H119" s="7"/>
      <c r="I119" s="7">
        <f t="shared" si="3"/>
        <v>0</v>
      </c>
      <c r="J119" s="7"/>
      <c r="K119" s="14">
        <f t="shared" si="4"/>
        <v>0</v>
      </c>
      <c r="L119" s="7"/>
      <c r="M119" s="7">
        <v>0</v>
      </c>
      <c r="N119" s="7"/>
      <c r="O119" s="7">
        <v>0</v>
      </c>
      <c r="P119" s="7"/>
      <c r="Q119" s="7">
        <v>55643141611</v>
      </c>
      <c r="R119" s="7"/>
      <c r="S119" s="7">
        <v>55643141611</v>
      </c>
      <c r="T119" s="7"/>
      <c r="U119" s="14">
        <f t="shared" si="5"/>
        <v>1.5036970461106173E-3</v>
      </c>
      <c r="V119" s="7"/>
      <c r="W119" s="7"/>
      <c r="Y119" s="8"/>
    </row>
    <row r="120" spans="1:25" s="6" customFormat="1" ht="24" x14ac:dyDescent="0.55000000000000004">
      <c r="A120" s="6" t="s">
        <v>36</v>
      </c>
      <c r="C120" s="7">
        <v>0</v>
      </c>
      <c r="D120" s="7"/>
      <c r="E120" s="7">
        <v>54725729551</v>
      </c>
      <c r="F120" s="7"/>
      <c r="G120" s="7">
        <v>0</v>
      </c>
      <c r="H120" s="7"/>
      <c r="I120" s="7">
        <f t="shared" si="3"/>
        <v>54725729551</v>
      </c>
      <c r="J120" s="7"/>
      <c r="K120" s="14">
        <f t="shared" si="4"/>
        <v>4.3481988201569339E-3</v>
      </c>
      <c r="L120" s="7"/>
      <c r="M120" s="7">
        <v>11663468000</v>
      </c>
      <c r="N120" s="7"/>
      <c r="O120" s="7">
        <v>-841550033</v>
      </c>
      <c r="P120" s="7"/>
      <c r="Q120" s="7">
        <v>-7378840810</v>
      </c>
      <c r="R120" s="7"/>
      <c r="S120" s="7">
        <v>3443077157</v>
      </c>
      <c r="T120" s="7"/>
      <c r="U120" s="14">
        <f t="shared" si="5"/>
        <v>9.3045518290583751E-5</v>
      </c>
      <c r="V120" s="7"/>
      <c r="W120" s="7"/>
      <c r="Y120" s="8"/>
    </row>
    <row r="121" spans="1:25" s="6" customFormat="1" ht="24" x14ac:dyDescent="0.55000000000000004">
      <c r="A121" s="6" t="s">
        <v>29</v>
      </c>
      <c r="C121" s="7">
        <v>0</v>
      </c>
      <c r="D121" s="7"/>
      <c r="E121" s="7">
        <v>1201676418545</v>
      </c>
      <c r="F121" s="7"/>
      <c r="G121" s="7">
        <v>0</v>
      </c>
      <c r="H121" s="7"/>
      <c r="I121" s="7">
        <f t="shared" si="3"/>
        <v>1201676418545</v>
      </c>
      <c r="J121" s="7"/>
      <c r="K121" s="14">
        <f t="shared" si="4"/>
        <v>9.5478452789896168E-2</v>
      </c>
      <c r="L121" s="7"/>
      <c r="M121" s="7">
        <v>198143589960</v>
      </c>
      <c r="N121" s="7"/>
      <c r="O121" s="7">
        <v>2858860260630</v>
      </c>
      <c r="P121" s="7"/>
      <c r="Q121" s="7">
        <v>5683905690</v>
      </c>
      <c r="R121" s="7"/>
      <c r="S121" s="7">
        <v>3062687756280</v>
      </c>
      <c r="T121" s="7"/>
      <c r="U121" s="14">
        <f t="shared" si="5"/>
        <v>8.2765897088869E-2</v>
      </c>
      <c r="V121" s="7"/>
      <c r="W121" s="7"/>
      <c r="Y121" s="8"/>
    </row>
    <row r="122" spans="1:25" s="6" customFormat="1" ht="24" x14ac:dyDescent="0.55000000000000004">
      <c r="A122" s="6" t="s">
        <v>88</v>
      </c>
      <c r="C122" s="7">
        <v>0</v>
      </c>
      <c r="D122" s="7"/>
      <c r="E122" s="7">
        <v>-74803748304</v>
      </c>
      <c r="F122" s="7"/>
      <c r="G122" s="7">
        <v>0</v>
      </c>
      <c r="H122" s="7"/>
      <c r="I122" s="7">
        <f t="shared" si="3"/>
        <v>-74803748304</v>
      </c>
      <c r="J122" s="7"/>
      <c r="K122" s="14">
        <f t="shared" si="4"/>
        <v>-5.9434853182843608E-3</v>
      </c>
      <c r="L122" s="7"/>
      <c r="M122" s="7">
        <v>37064819500</v>
      </c>
      <c r="N122" s="7"/>
      <c r="O122" s="7">
        <v>139821248022</v>
      </c>
      <c r="P122" s="7"/>
      <c r="Q122" s="7">
        <v>0</v>
      </c>
      <c r="R122" s="7"/>
      <c r="S122" s="7">
        <v>176886067522</v>
      </c>
      <c r="T122" s="7"/>
      <c r="U122" s="14">
        <f t="shared" si="5"/>
        <v>4.7801588754717772E-3</v>
      </c>
      <c r="V122" s="7"/>
      <c r="W122" s="7"/>
      <c r="Y122" s="8"/>
    </row>
    <row r="123" spans="1:25" s="6" customFormat="1" ht="24" x14ac:dyDescent="0.55000000000000004">
      <c r="A123" s="6" t="s">
        <v>143</v>
      </c>
      <c r="C123" s="7">
        <v>0</v>
      </c>
      <c r="D123" s="7"/>
      <c r="E123" s="7">
        <v>8358525918</v>
      </c>
      <c r="F123" s="7"/>
      <c r="G123" s="7">
        <v>0</v>
      </c>
      <c r="H123" s="7"/>
      <c r="I123" s="7">
        <f t="shared" si="3"/>
        <v>8358525918</v>
      </c>
      <c r="J123" s="7"/>
      <c r="K123" s="14">
        <f t="shared" si="4"/>
        <v>6.6412148057393291E-4</v>
      </c>
      <c r="L123" s="7"/>
      <c r="M123" s="7">
        <v>1436589880</v>
      </c>
      <c r="N123" s="7"/>
      <c r="O123" s="7">
        <v>10272898819</v>
      </c>
      <c r="P123" s="7"/>
      <c r="Q123" s="7">
        <v>0</v>
      </c>
      <c r="R123" s="7"/>
      <c r="S123" s="7">
        <v>11709488699</v>
      </c>
      <c r="T123" s="7"/>
      <c r="U123" s="14">
        <f t="shared" si="5"/>
        <v>3.1643654650640997E-4</v>
      </c>
      <c r="V123" s="7"/>
      <c r="W123" s="7"/>
      <c r="Y123" s="8"/>
    </row>
    <row r="124" spans="1:25" s="6" customFormat="1" ht="24" x14ac:dyDescent="0.55000000000000004">
      <c r="A124" s="6" t="s">
        <v>81</v>
      </c>
      <c r="C124" s="7">
        <v>0</v>
      </c>
      <c r="D124" s="7"/>
      <c r="E124" s="7">
        <v>46201353710</v>
      </c>
      <c r="F124" s="7"/>
      <c r="G124" s="7">
        <v>0</v>
      </c>
      <c r="H124" s="7"/>
      <c r="I124" s="7">
        <f t="shared" si="3"/>
        <v>46201353710</v>
      </c>
      <c r="J124" s="7"/>
      <c r="K124" s="14">
        <f t="shared" si="4"/>
        <v>3.6708998370548777E-3</v>
      </c>
      <c r="L124" s="7"/>
      <c r="M124" s="7">
        <v>4951885860</v>
      </c>
      <c r="N124" s="7"/>
      <c r="O124" s="7">
        <v>94981172447</v>
      </c>
      <c r="P124" s="7"/>
      <c r="Q124" s="7">
        <v>0</v>
      </c>
      <c r="R124" s="7"/>
      <c r="S124" s="7">
        <v>99933058307</v>
      </c>
      <c r="T124" s="7"/>
      <c r="U124" s="14">
        <f t="shared" si="5"/>
        <v>2.7005851976432899E-3</v>
      </c>
      <c r="V124" s="7"/>
      <c r="W124" s="7"/>
      <c r="Y124" s="8"/>
    </row>
    <row r="125" spans="1:25" s="6" customFormat="1" ht="24" x14ac:dyDescent="0.55000000000000004">
      <c r="A125" s="6" t="s">
        <v>56</v>
      </c>
      <c r="C125" s="7">
        <v>0</v>
      </c>
      <c r="D125" s="7"/>
      <c r="E125" s="7">
        <v>210871144505</v>
      </c>
      <c r="F125" s="7"/>
      <c r="G125" s="7">
        <v>0</v>
      </c>
      <c r="H125" s="7"/>
      <c r="I125" s="7">
        <f t="shared" si="3"/>
        <v>210871144505</v>
      </c>
      <c r="J125" s="7"/>
      <c r="K125" s="14">
        <f t="shared" si="4"/>
        <v>1.6754635694482555E-2</v>
      </c>
      <c r="L125" s="7"/>
      <c r="M125" s="7">
        <v>33335825640</v>
      </c>
      <c r="N125" s="7"/>
      <c r="O125" s="7">
        <v>412454240550</v>
      </c>
      <c r="P125" s="7"/>
      <c r="Q125" s="7">
        <v>0</v>
      </c>
      <c r="R125" s="7"/>
      <c r="S125" s="7">
        <v>445790066190</v>
      </c>
      <c r="T125" s="7"/>
      <c r="U125" s="14">
        <f t="shared" si="5"/>
        <v>1.2047005009200317E-2</v>
      </c>
      <c r="V125" s="7"/>
      <c r="W125" s="7"/>
      <c r="Y125" s="8"/>
    </row>
    <row r="126" spans="1:25" s="6" customFormat="1" ht="24" x14ac:dyDescent="0.55000000000000004">
      <c r="A126" s="6" t="s">
        <v>146</v>
      </c>
      <c r="C126" s="7">
        <v>0</v>
      </c>
      <c r="D126" s="7"/>
      <c r="E126" s="7">
        <v>-2404495393</v>
      </c>
      <c r="F126" s="7"/>
      <c r="G126" s="7">
        <v>0</v>
      </c>
      <c r="H126" s="7"/>
      <c r="I126" s="7">
        <f t="shared" si="3"/>
        <v>-2404495393</v>
      </c>
      <c r="J126" s="7"/>
      <c r="K126" s="14">
        <f t="shared" si="4"/>
        <v>-1.9104768664932921E-4</v>
      </c>
      <c r="L126" s="7"/>
      <c r="M126" s="7">
        <v>120000000</v>
      </c>
      <c r="N126" s="7"/>
      <c r="O126" s="7">
        <v>1784758339</v>
      </c>
      <c r="P126" s="7"/>
      <c r="Q126" s="7">
        <v>0</v>
      </c>
      <c r="R126" s="7"/>
      <c r="S126" s="7">
        <v>1904758339</v>
      </c>
      <c r="T126" s="7"/>
      <c r="U126" s="14">
        <f t="shared" si="5"/>
        <v>5.1474079374099377E-5</v>
      </c>
      <c r="V126" s="7"/>
      <c r="W126" s="7"/>
      <c r="Y126" s="8"/>
    </row>
    <row r="127" spans="1:25" s="6" customFormat="1" ht="24" x14ac:dyDescent="0.55000000000000004">
      <c r="A127" s="6" t="s">
        <v>117</v>
      </c>
      <c r="C127" s="7">
        <v>0</v>
      </c>
      <c r="D127" s="7"/>
      <c r="E127" s="7">
        <v>21414395930</v>
      </c>
      <c r="F127" s="7"/>
      <c r="G127" s="7">
        <v>0</v>
      </c>
      <c r="H127" s="7"/>
      <c r="I127" s="7">
        <f t="shared" si="3"/>
        <v>21414395930</v>
      </c>
      <c r="J127" s="7"/>
      <c r="K127" s="14">
        <f t="shared" si="4"/>
        <v>1.7014675159410092E-3</v>
      </c>
      <c r="L127" s="7"/>
      <c r="M127" s="7">
        <v>11198297800</v>
      </c>
      <c r="N127" s="7"/>
      <c r="O127" s="7">
        <v>45563296559</v>
      </c>
      <c r="P127" s="7"/>
      <c r="Q127" s="7">
        <v>0</v>
      </c>
      <c r="R127" s="7"/>
      <c r="S127" s="7">
        <v>56761594359</v>
      </c>
      <c r="T127" s="7"/>
      <c r="U127" s="14">
        <f t="shared" si="5"/>
        <v>1.5339220485941117E-3</v>
      </c>
      <c r="V127" s="7"/>
      <c r="W127" s="7"/>
      <c r="Y127" s="8"/>
    </row>
    <row r="128" spans="1:25" s="6" customFormat="1" ht="24" x14ac:dyDescent="0.55000000000000004">
      <c r="A128" s="6" t="s">
        <v>104</v>
      </c>
      <c r="C128" s="7">
        <v>0</v>
      </c>
      <c r="D128" s="7"/>
      <c r="E128" s="7">
        <v>-6774496698</v>
      </c>
      <c r="F128" s="7"/>
      <c r="G128" s="7">
        <v>0</v>
      </c>
      <c r="H128" s="7"/>
      <c r="I128" s="7">
        <f t="shared" si="3"/>
        <v>-6774496698</v>
      </c>
      <c r="J128" s="7"/>
      <c r="K128" s="14">
        <f t="shared" si="4"/>
        <v>-5.3826342364151052E-4</v>
      </c>
      <c r="L128" s="7"/>
      <c r="M128" s="7">
        <v>1020770800</v>
      </c>
      <c r="N128" s="7"/>
      <c r="O128" s="7">
        <v>8486286958</v>
      </c>
      <c r="P128" s="7"/>
      <c r="Q128" s="7">
        <v>0</v>
      </c>
      <c r="R128" s="7"/>
      <c r="S128" s="7">
        <v>9507057758</v>
      </c>
      <c r="T128" s="7"/>
      <c r="U128" s="14">
        <f t="shared" si="5"/>
        <v>2.5691817992321139E-4</v>
      </c>
      <c r="V128" s="7"/>
      <c r="W128" s="7"/>
      <c r="Y128" s="8"/>
    </row>
    <row r="129" spans="1:25" s="6" customFormat="1" ht="24" x14ac:dyDescent="0.55000000000000004">
      <c r="A129" s="6" t="s">
        <v>145</v>
      </c>
      <c r="C129" s="7">
        <v>0</v>
      </c>
      <c r="D129" s="7"/>
      <c r="E129" s="7">
        <v>6105913679</v>
      </c>
      <c r="F129" s="7"/>
      <c r="G129" s="7">
        <v>0</v>
      </c>
      <c r="H129" s="7"/>
      <c r="I129" s="7">
        <f t="shared" si="3"/>
        <v>6105913679</v>
      </c>
      <c r="J129" s="7"/>
      <c r="K129" s="14">
        <f t="shared" si="4"/>
        <v>4.8514157550454698E-4</v>
      </c>
      <c r="L129" s="7"/>
      <c r="M129" s="7">
        <v>3305619000</v>
      </c>
      <c r="N129" s="7"/>
      <c r="O129" s="7">
        <v>14151928220</v>
      </c>
      <c r="P129" s="7"/>
      <c r="Q129" s="7">
        <v>0</v>
      </c>
      <c r="R129" s="7"/>
      <c r="S129" s="7">
        <v>17457547220</v>
      </c>
      <c r="T129" s="7"/>
      <c r="U129" s="14">
        <f t="shared" si="5"/>
        <v>4.7177174809017488E-4</v>
      </c>
      <c r="V129" s="7"/>
      <c r="W129" s="7"/>
      <c r="Y129" s="8"/>
    </row>
    <row r="130" spans="1:25" s="6" customFormat="1" ht="24" x14ac:dyDescent="0.55000000000000004">
      <c r="A130" s="6" t="s">
        <v>42</v>
      </c>
      <c r="C130" s="7">
        <v>0</v>
      </c>
      <c r="D130" s="7"/>
      <c r="E130" s="7">
        <v>46637176450</v>
      </c>
      <c r="F130" s="7"/>
      <c r="G130" s="7">
        <v>0</v>
      </c>
      <c r="H130" s="7"/>
      <c r="I130" s="7">
        <f t="shared" si="3"/>
        <v>46637176450</v>
      </c>
      <c r="J130" s="7"/>
      <c r="K130" s="14">
        <f t="shared" si="4"/>
        <v>3.7055278619238657E-3</v>
      </c>
      <c r="L130" s="7"/>
      <c r="M130" s="7">
        <v>5340964800</v>
      </c>
      <c r="N130" s="7"/>
      <c r="O130" s="7">
        <v>87370455182</v>
      </c>
      <c r="P130" s="7"/>
      <c r="Q130" s="7">
        <v>0</v>
      </c>
      <c r="R130" s="7"/>
      <c r="S130" s="7">
        <v>92711419982</v>
      </c>
      <c r="T130" s="7"/>
      <c r="U130" s="14">
        <f t="shared" si="5"/>
        <v>2.5054280605194038E-3</v>
      </c>
      <c r="V130" s="7"/>
      <c r="W130" s="7"/>
      <c r="Y130" s="8"/>
    </row>
    <row r="131" spans="1:25" s="6" customFormat="1" ht="24" x14ac:dyDescent="0.55000000000000004">
      <c r="A131" s="6" t="s">
        <v>72</v>
      </c>
      <c r="C131" s="7">
        <v>0</v>
      </c>
      <c r="D131" s="7"/>
      <c r="E131" s="7">
        <v>20936344425</v>
      </c>
      <c r="F131" s="7"/>
      <c r="G131" s="7">
        <v>0</v>
      </c>
      <c r="H131" s="7"/>
      <c r="I131" s="7">
        <f t="shared" si="3"/>
        <v>20936344425</v>
      </c>
      <c r="J131" s="7"/>
      <c r="K131" s="14">
        <f t="shared" si="4"/>
        <v>1.6634842308012817E-3</v>
      </c>
      <c r="L131" s="7"/>
      <c r="M131" s="7">
        <v>3204904500</v>
      </c>
      <c r="N131" s="7"/>
      <c r="O131" s="7">
        <v>102897313916</v>
      </c>
      <c r="P131" s="7"/>
      <c r="Q131" s="7">
        <v>0</v>
      </c>
      <c r="R131" s="7"/>
      <c r="S131" s="7">
        <v>106102218416</v>
      </c>
      <c r="T131" s="7"/>
      <c r="U131" s="14">
        <f t="shared" si="5"/>
        <v>2.8673002242271387E-3</v>
      </c>
      <c r="V131" s="7"/>
      <c r="W131" s="7"/>
      <c r="Y131" s="8"/>
    </row>
    <row r="132" spans="1:25" s="6" customFormat="1" ht="24" x14ac:dyDescent="0.55000000000000004">
      <c r="A132" s="6" t="s">
        <v>107</v>
      </c>
      <c r="C132" s="7">
        <v>0</v>
      </c>
      <c r="D132" s="7"/>
      <c r="E132" s="7">
        <v>-6915106005</v>
      </c>
      <c r="F132" s="7"/>
      <c r="G132" s="7">
        <v>0</v>
      </c>
      <c r="H132" s="7"/>
      <c r="I132" s="7">
        <f t="shared" si="3"/>
        <v>-6915106005</v>
      </c>
      <c r="J132" s="7"/>
      <c r="K132" s="14">
        <f t="shared" si="4"/>
        <v>-5.4943544871667582E-4</v>
      </c>
      <c r="L132" s="7"/>
      <c r="M132" s="7">
        <v>20190829218</v>
      </c>
      <c r="N132" s="7"/>
      <c r="O132" s="7">
        <v>10409462712</v>
      </c>
      <c r="P132" s="7"/>
      <c r="Q132" s="7">
        <v>0</v>
      </c>
      <c r="R132" s="7"/>
      <c r="S132" s="7">
        <v>30600291930</v>
      </c>
      <c r="T132" s="7"/>
      <c r="U132" s="14">
        <f t="shared" si="5"/>
        <v>8.2694052228293334E-4</v>
      </c>
      <c r="V132" s="7"/>
      <c r="W132" s="7"/>
      <c r="Y132" s="8"/>
    </row>
    <row r="133" spans="1:25" s="6" customFormat="1" ht="24" x14ac:dyDescent="0.55000000000000004">
      <c r="A133" s="6" t="s">
        <v>23</v>
      </c>
      <c r="C133" s="7">
        <v>0</v>
      </c>
      <c r="D133" s="7"/>
      <c r="E133" s="7">
        <v>2425809677</v>
      </c>
      <c r="F133" s="7"/>
      <c r="G133" s="7">
        <v>0</v>
      </c>
      <c r="H133" s="7"/>
      <c r="I133" s="7">
        <f t="shared" si="3"/>
        <v>2425809677</v>
      </c>
      <c r="J133" s="7"/>
      <c r="K133" s="14">
        <f t="shared" si="4"/>
        <v>1.9274119983410861E-4</v>
      </c>
      <c r="L133" s="7"/>
      <c r="M133" s="7">
        <v>5789652240</v>
      </c>
      <c r="N133" s="7"/>
      <c r="O133" s="7">
        <v>40109504346</v>
      </c>
      <c r="P133" s="7"/>
      <c r="Q133" s="7">
        <v>0</v>
      </c>
      <c r="R133" s="7"/>
      <c r="S133" s="7">
        <v>45899156586</v>
      </c>
      <c r="T133" s="7"/>
      <c r="U133" s="14">
        <f t="shared" si="5"/>
        <v>1.2403761574039656E-3</v>
      </c>
      <c r="V133" s="7"/>
      <c r="W133" s="7"/>
      <c r="Y133" s="8"/>
    </row>
    <row r="134" spans="1:25" s="6" customFormat="1" ht="24" x14ac:dyDescent="0.55000000000000004">
      <c r="A134" s="6" t="s">
        <v>27</v>
      </c>
      <c r="C134" s="7">
        <v>0</v>
      </c>
      <c r="D134" s="7"/>
      <c r="E134" s="7">
        <v>-105369194248</v>
      </c>
      <c r="F134" s="7"/>
      <c r="G134" s="7">
        <v>0</v>
      </c>
      <c r="H134" s="7"/>
      <c r="I134" s="7">
        <f t="shared" si="3"/>
        <v>-105369194248</v>
      </c>
      <c r="J134" s="7"/>
      <c r="K134" s="14">
        <f t="shared" si="4"/>
        <v>-8.3720438241589121E-3</v>
      </c>
      <c r="L134" s="7"/>
      <c r="M134" s="7">
        <v>1280000000</v>
      </c>
      <c r="N134" s="7"/>
      <c r="O134" s="7">
        <v>-73870586406</v>
      </c>
      <c r="P134" s="7"/>
      <c r="Q134" s="7">
        <v>0</v>
      </c>
      <c r="R134" s="7"/>
      <c r="S134" s="7">
        <v>-72590586406</v>
      </c>
      <c r="T134" s="7"/>
      <c r="U134" s="14">
        <f t="shared" si="5"/>
        <v>-1.9616838157204483E-3</v>
      </c>
      <c r="V134" s="7"/>
      <c r="W134" s="7"/>
      <c r="Y134" s="8"/>
    </row>
    <row r="135" spans="1:25" s="6" customFormat="1" ht="24" x14ac:dyDescent="0.55000000000000004">
      <c r="A135" s="6" t="s">
        <v>141</v>
      </c>
      <c r="C135" s="7">
        <v>0</v>
      </c>
      <c r="D135" s="7"/>
      <c r="E135" s="7">
        <v>709334767550</v>
      </c>
      <c r="F135" s="7"/>
      <c r="G135" s="7">
        <v>0</v>
      </c>
      <c r="H135" s="7"/>
      <c r="I135" s="7">
        <f t="shared" si="3"/>
        <v>709334767550</v>
      </c>
      <c r="J135" s="7"/>
      <c r="K135" s="14">
        <f t="shared" si="4"/>
        <v>5.6359752983884036E-2</v>
      </c>
      <c r="L135" s="7"/>
      <c r="M135" s="7">
        <v>204663578000</v>
      </c>
      <c r="N135" s="7"/>
      <c r="O135" s="7">
        <v>1385873176188</v>
      </c>
      <c r="P135" s="7"/>
      <c r="Q135" s="7">
        <v>0</v>
      </c>
      <c r="R135" s="7"/>
      <c r="S135" s="7">
        <v>1590536754188</v>
      </c>
      <c r="T135" s="7"/>
      <c r="U135" s="14">
        <f t="shared" si="5"/>
        <v>4.2982573409012126E-2</v>
      </c>
      <c r="V135" s="7"/>
      <c r="W135" s="7"/>
      <c r="Y135" s="8"/>
    </row>
    <row r="136" spans="1:25" s="6" customFormat="1" ht="24" x14ac:dyDescent="0.55000000000000004">
      <c r="A136" s="6" t="s">
        <v>62</v>
      </c>
      <c r="C136" s="7">
        <v>0</v>
      </c>
      <c r="D136" s="7"/>
      <c r="E136" s="7">
        <v>-2743461569</v>
      </c>
      <c r="F136" s="7"/>
      <c r="G136" s="7">
        <v>0</v>
      </c>
      <c r="H136" s="7"/>
      <c r="I136" s="7">
        <f t="shared" si="3"/>
        <v>-2743461569</v>
      </c>
      <c r="J136" s="7"/>
      <c r="K136" s="14">
        <f t="shared" si="4"/>
        <v>-2.1798003343847085E-4</v>
      </c>
      <c r="L136" s="7"/>
      <c r="M136" s="7">
        <v>1962067200</v>
      </c>
      <c r="N136" s="7"/>
      <c r="O136" s="7">
        <v>6457011271</v>
      </c>
      <c r="P136" s="7"/>
      <c r="Q136" s="7">
        <v>0</v>
      </c>
      <c r="R136" s="7"/>
      <c r="S136" s="7">
        <v>8419078471</v>
      </c>
      <c r="T136" s="7"/>
      <c r="U136" s="14">
        <f t="shared" si="5"/>
        <v>2.2751669049027076E-4</v>
      </c>
      <c r="V136" s="7"/>
      <c r="W136" s="7"/>
      <c r="Y136" s="8"/>
    </row>
    <row r="137" spans="1:25" s="6" customFormat="1" ht="24" x14ac:dyDescent="0.55000000000000004">
      <c r="A137" s="6" t="s">
        <v>105</v>
      </c>
      <c r="C137" s="7">
        <v>0</v>
      </c>
      <c r="D137" s="7"/>
      <c r="E137" s="7">
        <v>21467386951</v>
      </c>
      <c r="F137" s="7"/>
      <c r="G137" s="7">
        <v>0</v>
      </c>
      <c r="H137" s="7"/>
      <c r="I137" s="7">
        <f t="shared" ref="I137:I174" si="6">C137+E137+G137</f>
        <v>21467386951</v>
      </c>
      <c r="J137" s="7"/>
      <c r="K137" s="14">
        <f t="shared" ref="K137:K174" si="7">I137/$I$175</f>
        <v>1.7056778845716619E-3</v>
      </c>
      <c r="L137" s="7"/>
      <c r="M137" s="7">
        <v>2814176918</v>
      </c>
      <c r="N137" s="7"/>
      <c r="O137" s="7">
        <v>42959908798</v>
      </c>
      <c r="P137" s="7"/>
      <c r="Q137" s="7">
        <v>0</v>
      </c>
      <c r="R137" s="7"/>
      <c r="S137" s="7">
        <v>45774085716</v>
      </c>
      <c r="T137" s="7"/>
      <c r="U137" s="14">
        <f t="shared" ref="U137:U174" si="8">S137/$S$175</f>
        <v>1.2369962494345654E-3</v>
      </c>
      <c r="V137" s="7"/>
      <c r="W137" s="7"/>
      <c r="Y137" s="8"/>
    </row>
    <row r="138" spans="1:25" s="6" customFormat="1" ht="24" x14ac:dyDescent="0.55000000000000004">
      <c r="A138" s="6" t="s">
        <v>116</v>
      </c>
      <c r="C138" s="7">
        <v>0</v>
      </c>
      <c r="D138" s="7"/>
      <c r="E138" s="7">
        <v>5914035633</v>
      </c>
      <c r="F138" s="7"/>
      <c r="G138" s="7">
        <v>0</v>
      </c>
      <c r="H138" s="7"/>
      <c r="I138" s="7">
        <f t="shared" si="6"/>
        <v>5914035633</v>
      </c>
      <c r="J138" s="7"/>
      <c r="K138" s="14">
        <f t="shared" si="7"/>
        <v>4.6989602464434887E-4</v>
      </c>
      <c r="L138" s="7"/>
      <c r="M138" s="7">
        <v>5283929700</v>
      </c>
      <c r="N138" s="7"/>
      <c r="O138" s="7">
        <v>25355393354</v>
      </c>
      <c r="P138" s="7"/>
      <c r="Q138" s="7">
        <v>0</v>
      </c>
      <c r="R138" s="7"/>
      <c r="S138" s="7">
        <v>30639323054</v>
      </c>
      <c r="T138" s="7"/>
      <c r="U138" s="14">
        <f t="shared" si="8"/>
        <v>8.2799529712428729E-4</v>
      </c>
      <c r="V138" s="7"/>
      <c r="W138" s="7"/>
      <c r="Y138" s="8"/>
    </row>
    <row r="139" spans="1:25" s="6" customFormat="1" ht="24" x14ac:dyDescent="0.55000000000000004">
      <c r="A139" s="6" t="s">
        <v>119</v>
      </c>
      <c r="C139" s="7">
        <v>0</v>
      </c>
      <c r="D139" s="7"/>
      <c r="E139" s="7">
        <v>4445168863</v>
      </c>
      <c r="F139" s="7"/>
      <c r="G139" s="7">
        <v>0</v>
      </c>
      <c r="H139" s="7"/>
      <c r="I139" s="7">
        <f t="shared" si="6"/>
        <v>4445168863</v>
      </c>
      <c r="J139" s="7"/>
      <c r="K139" s="14">
        <f t="shared" si="7"/>
        <v>3.5318812858369197E-4</v>
      </c>
      <c r="L139" s="7"/>
      <c r="M139" s="7">
        <v>2415386160</v>
      </c>
      <c r="N139" s="7"/>
      <c r="O139" s="7">
        <v>9130995762</v>
      </c>
      <c r="P139" s="7"/>
      <c r="Q139" s="7">
        <v>0</v>
      </c>
      <c r="R139" s="7"/>
      <c r="S139" s="7">
        <v>11546381922</v>
      </c>
      <c r="T139" s="7"/>
      <c r="U139" s="14">
        <f t="shared" si="8"/>
        <v>3.1202875838240083E-4</v>
      </c>
      <c r="V139" s="7"/>
      <c r="W139" s="7"/>
      <c r="Y139" s="8"/>
    </row>
    <row r="140" spans="1:25" s="6" customFormat="1" ht="24" x14ac:dyDescent="0.55000000000000004">
      <c r="A140" s="6" t="s">
        <v>48</v>
      </c>
      <c r="C140" s="7">
        <v>0</v>
      </c>
      <c r="D140" s="7"/>
      <c r="E140" s="7">
        <v>-28402520502</v>
      </c>
      <c r="F140" s="7"/>
      <c r="G140" s="7">
        <v>0</v>
      </c>
      <c r="H140" s="7"/>
      <c r="I140" s="7">
        <f t="shared" si="6"/>
        <v>-28402520502</v>
      </c>
      <c r="J140" s="7"/>
      <c r="K140" s="14">
        <f t="shared" si="7"/>
        <v>-2.2567046095052531E-3</v>
      </c>
      <c r="L140" s="7"/>
      <c r="M140" s="7">
        <v>520000000</v>
      </c>
      <c r="N140" s="7"/>
      <c r="O140" s="7">
        <v>43305063119</v>
      </c>
      <c r="P140" s="7"/>
      <c r="Q140" s="7">
        <v>0</v>
      </c>
      <c r="R140" s="7"/>
      <c r="S140" s="7">
        <v>43825063119</v>
      </c>
      <c r="T140" s="7"/>
      <c r="U140" s="14">
        <f t="shared" si="8"/>
        <v>1.1843259753080526E-3</v>
      </c>
      <c r="V140" s="7"/>
      <c r="W140" s="7"/>
      <c r="Y140" s="8"/>
    </row>
    <row r="141" spans="1:25" s="6" customFormat="1" ht="24" x14ac:dyDescent="0.55000000000000004">
      <c r="A141" s="6" t="s">
        <v>38</v>
      </c>
      <c r="C141" s="7">
        <v>0</v>
      </c>
      <c r="D141" s="7"/>
      <c r="E141" s="7">
        <v>26449949120</v>
      </c>
      <c r="F141" s="7"/>
      <c r="G141" s="7">
        <v>0</v>
      </c>
      <c r="H141" s="7"/>
      <c r="I141" s="7">
        <f t="shared" si="6"/>
        <v>26449949120</v>
      </c>
      <c r="J141" s="7"/>
      <c r="K141" s="14">
        <f t="shared" si="7"/>
        <v>2.1015642642025476E-3</v>
      </c>
      <c r="L141" s="7"/>
      <c r="M141" s="7">
        <v>9520000000</v>
      </c>
      <c r="N141" s="7"/>
      <c r="O141" s="7">
        <v>90171993383</v>
      </c>
      <c r="P141" s="7"/>
      <c r="Q141" s="7">
        <v>0</v>
      </c>
      <c r="R141" s="7"/>
      <c r="S141" s="7">
        <v>99691993383</v>
      </c>
      <c r="T141" s="7"/>
      <c r="U141" s="14">
        <f t="shared" si="8"/>
        <v>2.6940706730559862E-3</v>
      </c>
      <c r="V141" s="7"/>
      <c r="W141" s="7"/>
      <c r="Y141" s="8"/>
    </row>
    <row r="142" spans="1:25" s="6" customFormat="1" ht="24" x14ac:dyDescent="0.55000000000000004">
      <c r="A142" s="6" t="s">
        <v>77</v>
      </c>
      <c r="C142" s="7">
        <v>0</v>
      </c>
      <c r="D142" s="7"/>
      <c r="E142" s="7">
        <v>8014422988</v>
      </c>
      <c r="F142" s="7"/>
      <c r="G142" s="7">
        <v>0</v>
      </c>
      <c r="H142" s="7"/>
      <c r="I142" s="7">
        <f t="shared" si="6"/>
        <v>8014422988</v>
      </c>
      <c r="J142" s="7"/>
      <c r="K142" s="14">
        <f t="shared" si="7"/>
        <v>6.3678099618908466E-4</v>
      </c>
      <c r="L142" s="7"/>
      <c r="M142" s="7">
        <v>81000000</v>
      </c>
      <c r="N142" s="7"/>
      <c r="O142" s="7">
        <v>-22233645841</v>
      </c>
      <c r="P142" s="7"/>
      <c r="Q142" s="7">
        <v>0</v>
      </c>
      <c r="R142" s="7"/>
      <c r="S142" s="7">
        <v>-22152645841</v>
      </c>
      <c r="T142" s="7"/>
      <c r="U142" s="14">
        <f t="shared" si="8"/>
        <v>-5.9865182213329922E-4</v>
      </c>
      <c r="V142" s="7"/>
      <c r="W142" s="7"/>
      <c r="Y142" s="8"/>
    </row>
    <row r="143" spans="1:25" s="6" customFormat="1" ht="24" x14ac:dyDescent="0.55000000000000004">
      <c r="A143" s="6" t="s">
        <v>69</v>
      </c>
      <c r="C143" s="7">
        <v>0</v>
      </c>
      <c r="D143" s="7"/>
      <c r="E143" s="7">
        <v>-10331562515</v>
      </c>
      <c r="F143" s="7"/>
      <c r="G143" s="7">
        <v>0</v>
      </c>
      <c r="H143" s="7"/>
      <c r="I143" s="7">
        <f t="shared" si="6"/>
        <v>-10331562515</v>
      </c>
      <c r="J143" s="7"/>
      <c r="K143" s="14">
        <f t="shared" si="7"/>
        <v>-8.2088787681186277E-4</v>
      </c>
      <c r="L143" s="7"/>
      <c r="M143" s="7">
        <v>2862184404</v>
      </c>
      <c r="N143" s="7"/>
      <c r="O143" s="7">
        <v>-128491902042</v>
      </c>
      <c r="P143" s="7"/>
      <c r="Q143" s="7">
        <v>0</v>
      </c>
      <c r="R143" s="7"/>
      <c r="S143" s="7">
        <v>-125629717638</v>
      </c>
      <c r="T143" s="7"/>
      <c r="U143" s="14">
        <f t="shared" si="8"/>
        <v>-3.3950102357021912E-3</v>
      </c>
      <c r="V143" s="7"/>
      <c r="W143" s="7"/>
      <c r="Y143" s="8"/>
    </row>
    <row r="144" spans="1:25" s="6" customFormat="1" ht="24" x14ac:dyDescent="0.55000000000000004">
      <c r="A144" s="6" t="s">
        <v>15</v>
      </c>
      <c r="C144" s="7">
        <v>0</v>
      </c>
      <c r="D144" s="7"/>
      <c r="E144" s="7">
        <v>-3445100514</v>
      </c>
      <c r="F144" s="7"/>
      <c r="G144" s="7">
        <v>0</v>
      </c>
      <c r="H144" s="7"/>
      <c r="I144" s="7">
        <f t="shared" si="6"/>
        <v>-3445100514</v>
      </c>
      <c r="J144" s="7"/>
      <c r="K144" s="14">
        <f t="shared" si="7"/>
        <v>-2.7372831962590289E-4</v>
      </c>
      <c r="L144" s="7"/>
      <c r="M144" s="7">
        <v>3290116380</v>
      </c>
      <c r="N144" s="7"/>
      <c r="O144" s="7">
        <v>-6802677008</v>
      </c>
      <c r="P144" s="7"/>
      <c r="Q144" s="7">
        <v>0</v>
      </c>
      <c r="R144" s="7"/>
      <c r="S144" s="7">
        <v>-3512560628</v>
      </c>
      <c r="T144" s="7"/>
      <c r="U144" s="14">
        <f t="shared" si="8"/>
        <v>-9.4923235598974506E-5</v>
      </c>
      <c r="V144" s="7"/>
      <c r="W144" s="7"/>
      <c r="Y144" s="8"/>
    </row>
    <row r="145" spans="1:25" s="6" customFormat="1" ht="24" x14ac:dyDescent="0.55000000000000004">
      <c r="A145" s="6" t="s">
        <v>111</v>
      </c>
      <c r="C145" s="7">
        <v>0</v>
      </c>
      <c r="D145" s="7"/>
      <c r="E145" s="7">
        <v>3410208165</v>
      </c>
      <c r="F145" s="7"/>
      <c r="G145" s="7">
        <v>0</v>
      </c>
      <c r="H145" s="7"/>
      <c r="I145" s="7">
        <f t="shared" si="6"/>
        <v>3410208165</v>
      </c>
      <c r="J145" s="7"/>
      <c r="K145" s="14">
        <f t="shared" si="7"/>
        <v>2.7095596972761762E-4</v>
      </c>
      <c r="L145" s="7"/>
      <c r="M145" s="7">
        <v>61370972</v>
      </c>
      <c r="N145" s="7"/>
      <c r="O145" s="7">
        <v>-3476248854</v>
      </c>
      <c r="P145" s="7"/>
      <c r="Q145" s="7">
        <v>0</v>
      </c>
      <c r="R145" s="7"/>
      <c r="S145" s="7">
        <v>-3414877882</v>
      </c>
      <c r="T145" s="7"/>
      <c r="U145" s="14">
        <f t="shared" si="8"/>
        <v>-9.2283462711184578E-5</v>
      </c>
      <c r="V145" s="7"/>
      <c r="W145" s="7"/>
      <c r="Y145" s="8"/>
    </row>
    <row r="146" spans="1:25" s="6" customFormat="1" ht="24" x14ac:dyDescent="0.55000000000000004">
      <c r="A146" s="6" t="s">
        <v>28</v>
      </c>
      <c r="C146" s="7">
        <v>8832936649</v>
      </c>
      <c r="D146" s="7"/>
      <c r="E146" s="7">
        <v>-11923324982</v>
      </c>
      <c r="F146" s="7"/>
      <c r="G146" s="7">
        <v>0</v>
      </c>
      <c r="H146" s="7"/>
      <c r="I146" s="7">
        <f t="shared" si="6"/>
        <v>-3090388333</v>
      </c>
      <c r="J146" s="7"/>
      <c r="K146" s="14">
        <f t="shared" si="7"/>
        <v>-2.4554488379829756E-4</v>
      </c>
      <c r="L146" s="7"/>
      <c r="M146" s="7">
        <v>8832936649</v>
      </c>
      <c r="N146" s="7"/>
      <c r="O146" s="7">
        <v>-9506117894</v>
      </c>
      <c r="P146" s="7"/>
      <c r="Q146" s="7">
        <v>0</v>
      </c>
      <c r="R146" s="7"/>
      <c r="S146" s="7">
        <v>-673181245</v>
      </c>
      <c r="T146" s="7"/>
      <c r="U146" s="14">
        <f t="shared" si="8"/>
        <v>-1.8192011095999219E-5</v>
      </c>
      <c r="V146" s="7"/>
      <c r="W146" s="7"/>
      <c r="Y146" s="8"/>
    </row>
    <row r="147" spans="1:25" s="6" customFormat="1" ht="24" x14ac:dyDescent="0.55000000000000004">
      <c r="A147" s="6" t="s">
        <v>108</v>
      </c>
      <c r="C147" s="7">
        <v>0</v>
      </c>
      <c r="D147" s="7"/>
      <c r="E147" s="7">
        <v>-2693409818</v>
      </c>
      <c r="F147" s="7"/>
      <c r="G147" s="7">
        <v>0</v>
      </c>
      <c r="H147" s="7"/>
      <c r="I147" s="7">
        <f t="shared" si="6"/>
        <v>-2693409818</v>
      </c>
      <c r="J147" s="7"/>
      <c r="K147" s="14">
        <f t="shared" si="7"/>
        <v>-2.1400320267841362E-4</v>
      </c>
      <c r="L147" s="7"/>
      <c r="M147" s="7">
        <v>11692765840</v>
      </c>
      <c r="N147" s="7"/>
      <c r="O147" s="7">
        <v>-27731542108</v>
      </c>
      <c r="P147" s="7"/>
      <c r="Q147" s="7">
        <v>0</v>
      </c>
      <c r="R147" s="7"/>
      <c r="S147" s="7">
        <v>-16038776268</v>
      </c>
      <c r="T147" s="7"/>
      <c r="U147" s="14">
        <f t="shared" si="8"/>
        <v>-4.3343096380188802E-4</v>
      </c>
      <c r="V147" s="7"/>
      <c r="W147" s="7"/>
      <c r="Y147" s="8"/>
    </row>
    <row r="148" spans="1:25" s="6" customFormat="1" ht="24" x14ac:dyDescent="0.55000000000000004">
      <c r="A148" s="6" t="s">
        <v>33</v>
      </c>
      <c r="C148" s="7">
        <v>0</v>
      </c>
      <c r="D148" s="7"/>
      <c r="E148" s="7">
        <v>130974984467</v>
      </c>
      <c r="F148" s="7"/>
      <c r="G148" s="7">
        <v>0</v>
      </c>
      <c r="H148" s="7"/>
      <c r="I148" s="7">
        <f t="shared" si="6"/>
        <v>130974984467</v>
      </c>
      <c r="J148" s="7"/>
      <c r="K148" s="14">
        <f t="shared" si="7"/>
        <v>1.040653596767036E-2</v>
      </c>
      <c r="L148" s="7"/>
      <c r="M148" s="7">
        <v>47017022341</v>
      </c>
      <c r="N148" s="7"/>
      <c r="O148" s="7">
        <v>332089066743</v>
      </c>
      <c r="P148" s="7"/>
      <c r="Q148" s="7">
        <v>0</v>
      </c>
      <c r="R148" s="7"/>
      <c r="S148" s="7">
        <v>379106089084</v>
      </c>
      <c r="T148" s="7"/>
      <c r="U148" s="14">
        <f t="shared" si="8"/>
        <v>1.0244941062160749E-2</v>
      </c>
      <c r="V148" s="7"/>
      <c r="W148" s="7"/>
      <c r="Y148" s="8"/>
    </row>
    <row r="149" spans="1:25" s="6" customFormat="1" ht="24" x14ac:dyDescent="0.55000000000000004">
      <c r="A149" s="6" t="s">
        <v>282</v>
      </c>
      <c r="C149" s="7">
        <v>27650699263</v>
      </c>
      <c r="D149" s="7"/>
      <c r="E149" s="7">
        <v>18412856017</v>
      </c>
      <c r="F149" s="7"/>
      <c r="G149" s="7">
        <v>0</v>
      </c>
      <c r="H149" s="7"/>
      <c r="I149" s="7">
        <f t="shared" si="6"/>
        <v>46063555280</v>
      </c>
      <c r="J149" s="7"/>
      <c r="K149" s="14">
        <f t="shared" si="7"/>
        <v>3.6599511484643106E-3</v>
      </c>
      <c r="L149" s="7"/>
      <c r="M149" s="7">
        <v>27650699263</v>
      </c>
      <c r="N149" s="7"/>
      <c r="O149" s="7">
        <v>18412856017</v>
      </c>
      <c r="P149" s="7"/>
      <c r="Q149" s="7">
        <v>0</v>
      </c>
      <c r="R149" s="7"/>
      <c r="S149" s="7">
        <v>46063555280</v>
      </c>
      <c r="T149" s="7"/>
      <c r="U149" s="14">
        <f t="shared" si="8"/>
        <v>1.2448188582183887E-3</v>
      </c>
      <c r="V149" s="7"/>
      <c r="W149" s="7"/>
      <c r="Y149" s="8"/>
    </row>
    <row r="150" spans="1:25" s="6" customFormat="1" ht="24" x14ac:dyDescent="0.55000000000000004">
      <c r="A150" s="6" t="s">
        <v>128</v>
      </c>
      <c r="C150" s="7">
        <v>0</v>
      </c>
      <c r="D150" s="7"/>
      <c r="E150" s="7">
        <v>71161684227</v>
      </c>
      <c r="F150" s="7"/>
      <c r="G150" s="7">
        <v>0</v>
      </c>
      <c r="H150" s="7"/>
      <c r="I150" s="7">
        <f t="shared" si="6"/>
        <v>71161684227</v>
      </c>
      <c r="J150" s="7"/>
      <c r="K150" s="14">
        <f t="shared" si="7"/>
        <v>5.6541073812065353E-3</v>
      </c>
      <c r="L150" s="7"/>
      <c r="M150" s="7">
        <v>121953135600</v>
      </c>
      <c r="N150" s="7"/>
      <c r="O150" s="7">
        <v>160511961364</v>
      </c>
      <c r="P150" s="7"/>
      <c r="Q150" s="7">
        <v>0</v>
      </c>
      <c r="R150" s="7"/>
      <c r="S150" s="7">
        <v>282465096964</v>
      </c>
      <c r="T150" s="7"/>
      <c r="U150" s="14">
        <f t="shared" si="8"/>
        <v>7.6333204710740017E-3</v>
      </c>
      <c r="V150" s="7"/>
      <c r="W150" s="7"/>
      <c r="Y150" s="8"/>
    </row>
    <row r="151" spans="1:25" s="6" customFormat="1" ht="24" x14ac:dyDescent="0.55000000000000004">
      <c r="A151" s="6" t="s">
        <v>283</v>
      </c>
      <c r="C151" s="7">
        <v>0</v>
      </c>
      <c r="D151" s="7"/>
      <c r="E151" s="7">
        <v>158915119501</v>
      </c>
      <c r="F151" s="7"/>
      <c r="G151" s="7">
        <v>0</v>
      </c>
      <c r="H151" s="7"/>
      <c r="I151" s="7">
        <f t="shared" si="6"/>
        <v>158915119501</v>
      </c>
      <c r="J151" s="7"/>
      <c r="K151" s="14">
        <f t="shared" si="7"/>
        <v>1.2626502027266623E-2</v>
      </c>
      <c r="L151" s="7"/>
      <c r="M151" s="7">
        <v>0</v>
      </c>
      <c r="N151" s="7"/>
      <c r="O151" s="7">
        <v>158915119501</v>
      </c>
      <c r="P151" s="7"/>
      <c r="Q151" s="7">
        <v>0</v>
      </c>
      <c r="R151" s="7"/>
      <c r="S151" s="7">
        <v>158915119501</v>
      </c>
      <c r="T151" s="7"/>
      <c r="U151" s="14">
        <f t="shared" si="8"/>
        <v>4.2945130137786794E-3</v>
      </c>
      <c r="V151" s="7"/>
      <c r="W151" s="7"/>
      <c r="Y151" s="8"/>
    </row>
    <row r="152" spans="1:25" s="6" customFormat="1" ht="24" x14ac:dyDescent="0.55000000000000004">
      <c r="A152" s="6" t="s">
        <v>76</v>
      </c>
      <c r="C152" s="7">
        <v>0</v>
      </c>
      <c r="D152" s="7"/>
      <c r="E152" s="7">
        <v>19006777056</v>
      </c>
      <c r="F152" s="7"/>
      <c r="G152" s="7">
        <v>0</v>
      </c>
      <c r="H152" s="7"/>
      <c r="I152" s="7">
        <f t="shared" si="6"/>
        <v>19006777056</v>
      </c>
      <c r="J152" s="7"/>
      <c r="K152" s="14">
        <f t="shared" si="7"/>
        <v>1.510171655050598E-3</v>
      </c>
      <c r="L152" s="7"/>
      <c r="M152" s="7">
        <v>0</v>
      </c>
      <c r="N152" s="7"/>
      <c r="O152" s="7">
        <v>63704420232</v>
      </c>
      <c r="P152" s="7"/>
      <c r="Q152" s="7">
        <v>0</v>
      </c>
      <c r="R152" s="7"/>
      <c r="S152" s="7">
        <v>63704420232</v>
      </c>
      <c r="T152" s="7"/>
      <c r="U152" s="14">
        <f t="shared" si="8"/>
        <v>1.7215445741135304E-3</v>
      </c>
      <c r="V152" s="7"/>
      <c r="W152" s="7"/>
      <c r="Y152" s="8"/>
    </row>
    <row r="153" spans="1:25" s="6" customFormat="1" ht="24" x14ac:dyDescent="0.55000000000000004">
      <c r="A153" s="6" t="s">
        <v>70</v>
      </c>
      <c r="C153" s="7">
        <v>0</v>
      </c>
      <c r="D153" s="7"/>
      <c r="E153" s="7">
        <v>-5489750498</v>
      </c>
      <c r="F153" s="7"/>
      <c r="G153" s="7">
        <v>0</v>
      </c>
      <c r="H153" s="7"/>
      <c r="I153" s="7">
        <f t="shared" si="6"/>
        <v>-5489750498</v>
      </c>
      <c r="J153" s="7"/>
      <c r="K153" s="14">
        <f t="shared" si="7"/>
        <v>-4.3618471300805814E-4</v>
      </c>
      <c r="L153" s="7"/>
      <c r="M153" s="7">
        <v>0</v>
      </c>
      <c r="N153" s="7"/>
      <c r="O153" s="7">
        <v>3190853403</v>
      </c>
      <c r="P153" s="7"/>
      <c r="Q153" s="7">
        <v>0</v>
      </c>
      <c r="R153" s="7"/>
      <c r="S153" s="7">
        <v>3190853403</v>
      </c>
      <c r="T153" s="7"/>
      <c r="U153" s="14">
        <f t="shared" si="8"/>
        <v>8.6229438125660891E-5</v>
      </c>
      <c r="V153" s="7"/>
      <c r="W153" s="7"/>
      <c r="Y153" s="8"/>
    </row>
    <row r="154" spans="1:25" s="6" customFormat="1" ht="24" x14ac:dyDescent="0.55000000000000004">
      <c r="A154" s="6" t="s">
        <v>152</v>
      </c>
      <c r="C154" s="7">
        <v>0</v>
      </c>
      <c r="D154" s="7"/>
      <c r="E154" s="7">
        <v>12698909547</v>
      </c>
      <c r="F154" s="7"/>
      <c r="G154" s="7">
        <v>0</v>
      </c>
      <c r="H154" s="7"/>
      <c r="I154" s="7">
        <f t="shared" si="6"/>
        <v>12698909547</v>
      </c>
      <c r="J154" s="7"/>
      <c r="K154" s="14">
        <f t="shared" si="7"/>
        <v>1.0089839635319406E-3</v>
      </c>
      <c r="L154" s="7"/>
      <c r="M154" s="7">
        <v>0</v>
      </c>
      <c r="N154" s="7"/>
      <c r="O154" s="7">
        <v>21126644814</v>
      </c>
      <c r="P154" s="7"/>
      <c r="Q154" s="7">
        <v>0</v>
      </c>
      <c r="R154" s="7"/>
      <c r="S154" s="7">
        <v>21126644814</v>
      </c>
      <c r="T154" s="7"/>
      <c r="U154" s="14">
        <f t="shared" si="8"/>
        <v>5.7092522962002949E-4</v>
      </c>
      <c r="V154" s="7"/>
      <c r="W154" s="7"/>
      <c r="Y154" s="8"/>
    </row>
    <row r="155" spans="1:25" s="6" customFormat="1" ht="24" x14ac:dyDescent="0.55000000000000004">
      <c r="A155" s="6" t="s">
        <v>153</v>
      </c>
      <c r="C155" s="7">
        <v>0</v>
      </c>
      <c r="D155" s="7"/>
      <c r="E155" s="7">
        <v>-2919585368</v>
      </c>
      <c r="F155" s="7"/>
      <c r="G155" s="7">
        <v>0</v>
      </c>
      <c r="H155" s="7"/>
      <c r="I155" s="7">
        <f t="shared" si="6"/>
        <v>-2919585368</v>
      </c>
      <c r="J155" s="7"/>
      <c r="K155" s="14">
        <f t="shared" si="7"/>
        <v>-2.3197384039721906E-4</v>
      </c>
      <c r="L155" s="7"/>
      <c r="M155" s="7">
        <v>0</v>
      </c>
      <c r="N155" s="7"/>
      <c r="O155" s="7">
        <v>2217705121</v>
      </c>
      <c r="P155" s="7"/>
      <c r="Q155" s="7">
        <v>0</v>
      </c>
      <c r="R155" s="7"/>
      <c r="S155" s="7">
        <v>2217705121</v>
      </c>
      <c r="T155" s="7"/>
      <c r="U155" s="14">
        <f t="shared" si="8"/>
        <v>5.9931135141601115E-5</v>
      </c>
      <c r="V155" s="7"/>
      <c r="W155" s="7"/>
      <c r="Y155" s="8"/>
    </row>
    <row r="156" spans="1:25" s="6" customFormat="1" ht="24" x14ac:dyDescent="0.55000000000000004">
      <c r="A156" s="6" t="s">
        <v>61</v>
      </c>
      <c r="C156" s="7">
        <v>0</v>
      </c>
      <c r="D156" s="7"/>
      <c r="E156" s="7">
        <v>8484732260</v>
      </c>
      <c r="F156" s="7"/>
      <c r="G156" s="7">
        <v>0</v>
      </c>
      <c r="H156" s="7"/>
      <c r="I156" s="7">
        <f t="shared" si="6"/>
        <v>8484732260</v>
      </c>
      <c r="J156" s="7"/>
      <c r="K156" s="14">
        <f t="shared" si="7"/>
        <v>6.7414912701890752E-4</v>
      </c>
      <c r="L156" s="7"/>
      <c r="M156" s="7">
        <v>0</v>
      </c>
      <c r="N156" s="7"/>
      <c r="O156" s="7">
        <v>28126606772</v>
      </c>
      <c r="P156" s="7"/>
      <c r="Q156" s="7">
        <v>0</v>
      </c>
      <c r="R156" s="7"/>
      <c r="S156" s="7">
        <v>28126606772</v>
      </c>
      <c r="T156" s="7"/>
      <c r="U156" s="14">
        <f t="shared" si="8"/>
        <v>7.6009179740150177E-4</v>
      </c>
      <c r="V156" s="7"/>
      <c r="W156" s="7"/>
      <c r="Y156" s="8"/>
    </row>
    <row r="157" spans="1:25" s="6" customFormat="1" ht="24" x14ac:dyDescent="0.55000000000000004">
      <c r="A157" s="6" t="s">
        <v>151</v>
      </c>
      <c r="C157" s="7">
        <v>0</v>
      </c>
      <c r="D157" s="7"/>
      <c r="E157" s="7">
        <v>912749726</v>
      </c>
      <c r="F157" s="7"/>
      <c r="G157" s="7">
        <v>0</v>
      </c>
      <c r="H157" s="7"/>
      <c r="I157" s="7">
        <f t="shared" si="6"/>
        <v>912749726</v>
      </c>
      <c r="J157" s="7"/>
      <c r="K157" s="14">
        <f t="shared" si="7"/>
        <v>7.2521962050650142E-5</v>
      </c>
      <c r="L157" s="7"/>
      <c r="M157" s="7">
        <v>0</v>
      </c>
      <c r="N157" s="7"/>
      <c r="O157" s="7">
        <v>3333641553</v>
      </c>
      <c r="P157" s="7"/>
      <c r="Q157" s="7">
        <v>0</v>
      </c>
      <c r="R157" s="7"/>
      <c r="S157" s="7">
        <v>3333641553</v>
      </c>
      <c r="T157" s="7"/>
      <c r="U157" s="14">
        <f t="shared" si="8"/>
        <v>9.0088136846801288E-5</v>
      </c>
      <c r="V157" s="7"/>
      <c r="W157" s="7"/>
      <c r="Y157" s="8"/>
    </row>
    <row r="158" spans="1:25" s="6" customFormat="1" ht="24" x14ac:dyDescent="0.55000000000000004">
      <c r="A158" s="6" t="s">
        <v>91</v>
      </c>
      <c r="C158" s="7">
        <v>0</v>
      </c>
      <c r="D158" s="7"/>
      <c r="E158" s="7">
        <v>10324958895</v>
      </c>
      <c r="F158" s="7"/>
      <c r="G158" s="7">
        <v>0</v>
      </c>
      <c r="H158" s="7"/>
      <c r="I158" s="7">
        <f t="shared" si="6"/>
        <v>10324958895</v>
      </c>
      <c r="J158" s="7"/>
      <c r="K158" s="14">
        <f t="shared" si="7"/>
        <v>8.2036319029003206E-4</v>
      </c>
      <c r="L158" s="7"/>
      <c r="M158" s="7">
        <v>0</v>
      </c>
      <c r="N158" s="7"/>
      <c r="O158" s="7">
        <v>18522325272</v>
      </c>
      <c r="P158" s="7"/>
      <c r="Q158" s="7">
        <v>0</v>
      </c>
      <c r="R158" s="7"/>
      <c r="S158" s="7">
        <v>18522325272</v>
      </c>
      <c r="T158" s="7"/>
      <c r="U158" s="14">
        <f t="shared" si="8"/>
        <v>5.0054624868809403E-4</v>
      </c>
      <c r="V158" s="7"/>
      <c r="W158" s="7"/>
      <c r="Y158" s="8"/>
    </row>
    <row r="159" spans="1:25" s="6" customFormat="1" ht="24" x14ac:dyDescent="0.55000000000000004">
      <c r="A159" s="6" t="s">
        <v>279</v>
      </c>
      <c r="C159" s="7">
        <v>0</v>
      </c>
      <c r="D159" s="7"/>
      <c r="E159" s="7">
        <v>-16831219203</v>
      </c>
      <c r="F159" s="7"/>
      <c r="G159" s="7">
        <v>0</v>
      </c>
      <c r="H159" s="7"/>
      <c r="I159" s="7">
        <f t="shared" si="6"/>
        <v>-16831219203</v>
      </c>
      <c r="J159" s="7"/>
      <c r="K159" s="14">
        <f t="shared" si="7"/>
        <v>-1.3373140583184792E-3</v>
      </c>
      <c r="L159" s="7"/>
      <c r="M159" s="7">
        <v>0</v>
      </c>
      <c r="N159" s="7"/>
      <c r="O159" s="7">
        <v>-16831219203</v>
      </c>
      <c r="P159" s="7"/>
      <c r="Q159" s="7">
        <v>0</v>
      </c>
      <c r="R159" s="7"/>
      <c r="S159" s="7">
        <v>-16831219203</v>
      </c>
      <c r="T159" s="7"/>
      <c r="U159" s="14">
        <f t="shared" si="8"/>
        <v>-4.5484589592238435E-4</v>
      </c>
      <c r="V159" s="7"/>
      <c r="W159" s="7"/>
      <c r="Y159" s="8"/>
    </row>
    <row r="160" spans="1:25" s="6" customFormat="1" ht="24" x14ac:dyDescent="0.55000000000000004">
      <c r="A160" s="6" t="s">
        <v>277</v>
      </c>
      <c r="C160" s="7">
        <v>0</v>
      </c>
      <c r="D160" s="7"/>
      <c r="E160" s="7">
        <v>-5205532402</v>
      </c>
      <c r="F160" s="7"/>
      <c r="G160" s="7">
        <v>0</v>
      </c>
      <c r="H160" s="7"/>
      <c r="I160" s="7">
        <f t="shared" si="6"/>
        <v>-5205532402</v>
      </c>
      <c r="J160" s="7"/>
      <c r="K160" s="14">
        <f t="shared" si="7"/>
        <v>-4.1360234088010415E-4</v>
      </c>
      <c r="L160" s="7"/>
      <c r="M160" s="7">
        <v>0</v>
      </c>
      <c r="N160" s="7"/>
      <c r="O160" s="7">
        <v>-5205532402</v>
      </c>
      <c r="P160" s="7"/>
      <c r="Q160" s="7">
        <v>0</v>
      </c>
      <c r="R160" s="7"/>
      <c r="S160" s="7">
        <v>-5205532402</v>
      </c>
      <c r="T160" s="7"/>
      <c r="U160" s="14">
        <f t="shared" si="8"/>
        <v>-1.4067400706888004E-4</v>
      </c>
      <c r="V160" s="7"/>
      <c r="W160" s="7"/>
      <c r="Y160" s="8"/>
    </row>
    <row r="161" spans="1:25" s="6" customFormat="1" ht="24" x14ac:dyDescent="0.55000000000000004">
      <c r="A161" s="6" t="s">
        <v>280</v>
      </c>
      <c r="C161" s="7">
        <v>0</v>
      </c>
      <c r="D161" s="7"/>
      <c r="E161" s="7">
        <v>10242271501</v>
      </c>
      <c r="F161" s="7"/>
      <c r="G161" s="7">
        <v>0</v>
      </c>
      <c r="H161" s="7"/>
      <c r="I161" s="7">
        <f t="shared" si="6"/>
        <v>10242271501</v>
      </c>
      <c r="J161" s="7"/>
      <c r="K161" s="14">
        <f t="shared" si="7"/>
        <v>8.1379331480399423E-4</v>
      </c>
      <c r="L161" s="7"/>
      <c r="M161" s="7">
        <v>0</v>
      </c>
      <c r="N161" s="7"/>
      <c r="O161" s="7">
        <v>10242271501</v>
      </c>
      <c r="P161" s="7"/>
      <c r="Q161" s="7">
        <v>0</v>
      </c>
      <c r="R161" s="7"/>
      <c r="S161" s="7">
        <v>10242271501</v>
      </c>
      <c r="T161" s="7"/>
      <c r="U161" s="14">
        <f t="shared" si="8"/>
        <v>2.7678655366346187E-4</v>
      </c>
      <c r="V161" s="7"/>
      <c r="W161" s="7"/>
      <c r="Y161" s="8"/>
    </row>
    <row r="162" spans="1:25" s="6" customFormat="1" ht="24" x14ac:dyDescent="0.55000000000000004">
      <c r="A162" s="6" t="s">
        <v>278</v>
      </c>
      <c r="C162" s="7">
        <v>0</v>
      </c>
      <c r="D162" s="7"/>
      <c r="E162" s="7">
        <v>-10020886761</v>
      </c>
      <c r="F162" s="7"/>
      <c r="G162" s="7">
        <v>0</v>
      </c>
      <c r="H162" s="7"/>
      <c r="I162" s="7">
        <f t="shared" si="6"/>
        <v>-10020886761</v>
      </c>
      <c r="J162" s="7"/>
      <c r="K162" s="14">
        <f t="shared" si="7"/>
        <v>-7.9620332791543829E-4</v>
      </c>
      <c r="L162" s="7"/>
      <c r="M162" s="7">
        <v>0</v>
      </c>
      <c r="N162" s="7"/>
      <c r="O162" s="7">
        <v>-10020886761</v>
      </c>
      <c r="P162" s="7"/>
      <c r="Q162" s="7">
        <v>0</v>
      </c>
      <c r="R162" s="7"/>
      <c r="S162" s="7">
        <v>-10020886761</v>
      </c>
      <c r="T162" s="7"/>
      <c r="U162" s="14">
        <f t="shared" si="8"/>
        <v>-2.7080386523225804E-4</v>
      </c>
      <c r="V162" s="7"/>
      <c r="W162" s="7"/>
      <c r="Y162" s="8"/>
    </row>
    <row r="163" spans="1:25" s="6" customFormat="1" ht="24" x14ac:dyDescent="0.55000000000000004">
      <c r="A163" s="6" t="s">
        <v>46</v>
      </c>
      <c r="C163" s="7">
        <v>0</v>
      </c>
      <c r="D163" s="7"/>
      <c r="E163" s="7">
        <v>5798646402</v>
      </c>
      <c r="F163" s="7"/>
      <c r="G163" s="7">
        <v>0</v>
      </c>
      <c r="H163" s="7"/>
      <c r="I163" s="7">
        <f t="shared" si="6"/>
        <v>5798646402</v>
      </c>
      <c r="J163" s="7"/>
      <c r="K163" s="14">
        <f t="shared" si="7"/>
        <v>4.6072784502921118E-4</v>
      </c>
      <c r="L163" s="7"/>
      <c r="M163" s="7">
        <v>0</v>
      </c>
      <c r="N163" s="7"/>
      <c r="O163" s="7">
        <v>21100165224</v>
      </c>
      <c r="P163" s="7"/>
      <c r="Q163" s="7">
        <v>0</v>
      </c>
      <c r="R163" s="7"/>
      <c r="S163" s="7">
        <v>21100165224</v>
      </c>
      <c r="T163" s="7"/>
      <c r="U163" s="14">
        <f t="shared" si="8"/>
        <v>5.7020964670877726E-4</v>
      </c>
      <c r="V163" s="7"/>
      <c r="W163" s="7"/>
      <c r="Y163" s="8"/>
    </row>
    <row r="164" spans="1:25" s="6" customFormat="1" ht="24" x14ac:dyDescent="0.55000000000000004">
      <c r="A164" s="6" t="s">
        <v>75</v>
      </c>
      <c r="C164" s="7">
        <v>0</v>
      </c>
      <c r="D164" s="7"/>
      <c r="E164" s="7">
        <v>4792762959</v>
      </c>
      <c r="F164" s="7"/>
      <c r="G164" s="7">
        <v>0</v>
      </c>
      <c r="H164" s="7"/>
      <c r="I164" s="7">
        <f t="shared" si="6"/>
        <v>4792762959</v>
      </c>
      <c r="J164" s="7"/>
      <c r="K164" s="14">
        <f t="shared" si="7"/>
        <v>3.8080600139271876E-4</v>
      </c>
      <c r="L164" s="7"/>
      <c r="M164" s="7">
        <v>0</v>
      </c>
      <c r="N164" s="7"/>
      <c r="O164" s="7">
        <v>29097503084</v>
      </c>
      <c r="P164" s="7"/>
      <c r="Q164" s="7">
        <v>0</v>
      </c>
      <c r="R164" s="7"/>
      <c r="S164" s="7">
        <v>29097503084</v>
      </c>
      <c r="T164" s="7"/>
      <c r="U164" s="14">
        <f t="shared" si="8"/>
        <v>7.863292432783083E-4</v>
      </c>
      <c r="V164" s="7"/>
      <c r="W164" s="7"/>
      <c r="Y164" s="8"/>
    </row>
    <row r="165" spans="1:25" s="6" customFormat="1" ht="24" x14ac:dyDescent="0.55000000000000004">
      <c r="A165" s="6" t="s">
        <v>156</v>
      </c>
      <c r="C165" s="7">
        <v>0</v>
      </c>
      <c r="D165" s="7"/>
      <c r="E165" s="7">
        <v>-188241586</v>
      </c>
      <c r="F165" s="7"/>
      <c r="G165" s="7">
        <v>0</v>
      </c>
      <c r="H165" s="7"/>
      <c r="I165" s="7">
        <f t="shared" si="6"/>
        <v>-188241586</v>
      </c>
      <c r="J165" s="7"/>
      <c r="K165" s="14">
        <f t="shared" si="7"/>
        <v>-1.4956618191574451E-5</v>
      </c>
      <c r="L165" s="7"/>
      <c r="M165" s="7">
        <v>0</v>
      </c>
      <c r="N165" s="7"/>
      <c r="O165" s="7">
        <v>5472635915</v>
      </c>
      <c r="P165" s="7"/>
      <c r="Q165" s="7">
        <v>0</v>
      </c>
      <c r="R165" s="7"/>
      <c r="S165" s="7">
        <v>5472635915</v>
      </c>
      <c r="T165" s="7"/>
      <c r="U165" s="14">
        <f t="shared" si="8"/>
        <v>1.4789219698187496E-4</v>
      </c>
      <c r="V165" s="7"/>
      <c r="W165" s="7"/>
      <c r="Y165" s="8"/>
    </row>
    <row r="166" spans="1:25" s="6" customFormat="1" ht="24" x14ac:dyDescent="0.55000000000000004">
      <c r="A166" s="6" t="s">
        <v>150</v>
      </c>
      <c r="C166" s="7">
        <v>0</v>
      </c>
      <c r="D166" s="7"/>
      <c r="E166" s="7">
        <v>1784124481</v>
      </c>
      <c r="F166" s="7"/>
      <c r="G166" s="7">
        <v>0</v>
      </c>
      <c r="H166" s="7"/>
      <c r="I166" s="7">
        <f t="shared" si="6"/>
        <v>1784124481</v>
      </c>
      <c r="J166" s="7"/>
      <c r="K166" s="14">
        <f t="shared" si="7"/>
        <v>1.4175650150205344E-4</v>
      </c>
      <c r="L166" s="7"/>
      <c r="M166" s="7">
        <v>0</v>
      </c>
      <c r="N166" s="7"/>
      <c r="O166" s="7">
        <v>8110418708</v>
      </c>
      <c r="P166" s="7"/>
      <c r="Q166" s="7">
        <v>0</v>
      </c>
      <c r="R166" s="7"/>
      <c r="S166" s="7">
        <v>8110418708</v>
      </c>
      <c r="T166" s="7"/>
      <c r="U166" s="14">
        <f t="shared" si="8"/>
        <v>2.191754868766964E-4</v>
      </c>
      <c r="V166" s="7"/>
      <c r="W166" s="7"/>
      <c r="Y166" s="8"/>
    </row>
    <row r="167" spans="1:25" s="6" customFormat="1" ht="24" x14ac:dyDescent="0.55000000000000004">
      <c r="A167" s="6" t="s">
        <v>149</v>
      </c>
      <c r="C167" s="7">
        <v>0</v>
      </c>
      <c r="D167" s="7"/>
      <c r="E167" s="7">
        <v>-32659748038</v>
      </c>
      <c r="F167" s="7"/>
      <c r="G167" s="7">
        <v>0</v>
      </c>
      <c r="H167" s="7"/>
      <c r="I167" s="7">
        <f t="shared" si="6"/>
        <v>-32659748038</v>
      </c>
      <c r="J167" s="7"/>
      <c r="K167" s="14">
        <f t="shared" si="7"/>
        <v>-2.5949599767895537E-3</v>
      </c>
      <c r="L167" s="7"/>
      <c r="M167" s="7">
        <v>0</v>
      </c>
      <c r="N167" s="7"/>
      <c r="O167" s="7">
        <v>7383432060</v>
      </c>
      <c r="P167" s="7"/>
      <c r="Q167" s="7">
        <v>0</v>
      </c>
      <c r="R167" s="7"/>
      <c r="S167" s="7">
        <v>7383432060</v>
      </c>
      <c r="T167" s="7"/>
      <c r="U167" s="14">
        <f t="shared" si="8"/>
        <v>1.9952944167670085E-4</v>
      </c>
      <c r="V167" s="7"/>
      <c r="W167" s="7"/>
      <c r="Y167" s="8"/>
    </row>
    <row r="168" spans="1:25" s="6" customFormat="1" ht="24" x14ac:dyDescent="0.55000000000000004">
      <c r="A168" s="6" t="s">
        <v>59</v>
      </c>
      <c r="C168" s="7">
        <v>0</v>
      </c>
      <c r="D168" s="7"/>
      <c r="E168" s="7">
        <v>2512903751</v>
      </c>
      <c r="F168" s="7"/>
      <c r="G168" s="7">
        <v>0</v>
      </c>
      <c r="H168" s="7"/>
      <c r="I168" s="7">
        <f t="shared" si="6"/>
        <v>2512903751</v>
      </c>
      <c r="J168" s="7"/>
      <c r="K168" s="14">
        <f t="shared" si="7"/>
        <v>1.9966120534004782E-4</v>
      </c>
      <c r="L168" s="7"/>
      <c r="M168" s="7">
        <v>0</v>
      </c>
      <c r="N168" s="7"/>
      <c r="O168" s="7">
        <v>8174593507</v>
      </c>
      <c r="P168" s="7"/>
      <c r="Q168" s="7">
        <v>0</v>
      </c>
      <c r="R168" s="7"/>
      <c r="S168" s="7">
        <v>8174593507</v>
      </c>
      <c r="T168" s="7"/>
      <c r="U168" s="14">
        <f t="shared" si="8"/>
        <v>2.2090974293947712E-4</v>
      </c>
      <c r="V168" s="7"/>
      <c r="W168" s="7"/>
      <c r="Y168" s="8"/>
    </row>
    <row r="169" spans="1:25" s="6" customFormat="1" ht="24" x14ac:dyDescent="0.55000000000000004">
      <c r="A169" s="6" t="s">
        <v>155</v>
      </c>
      <c r="C169" s="7">
        <v>0</v>
      </c>
      <c r="D169" s="7"/>
      <c r="E169" s="7">
        <v>-440823618</v>
      </c>
      <c r="F169" s="7"/>
      <c r="G169" s="7">
        <v>0</v>
      </c>
      <c r="H169" s="7"/>
      <c r="I169" s="7">
        <f t="shared" si="6"/>
        <v>-440823618</v>
      </c>
      <c r="J169" s="7"/>
      <c r="K169" s="14">
        <f t="shared" si="7"/>
        <v>-3.5025366521585012E-5</v>
      </c>
      <c r="L169" s="7"/>
      <c r="M169" s="7">
        <v>0</v>
      </c>
      <c r="N169" s="7"/>
      <c r="O169" s="7">
        <v>245849896</v>
      </c>
      <c r="P169" s="7"/>
      <c r="Q169" s="7">
        <v>0</v>
      </c>
      <c r="R169" s="7"/>
      <c r="S169" s="7">
        <v>245849896</v>
      </c>
      <c r="T169" s="7"/>
      <c r="U169" s="14">
        <f t="shared" si="8"/>
        <v>6.6438333943517004E-6</v>
      </c>
      <c r="V169" s="7"/>
      <c r="W169" s="7"/>
      <c r="Y169" s="8"/>
    </row>
    <row r="170" spans="1:25" s="6" customFormat="1" ht="24" x14ac:dyDescent="0.55000000000000004">
      <c r="A170" s="6" t="s">
        <v>57</v>
      </c>
      <c r="C170" s="7">
        <v>0</v>
      </c>
      <c r="D170" s="7"/>
      <c r="E170" s="7">
        <v>-5862968446</v>
      </c>
      <c r="F170" s="7"/>
      <c r="G170" s="7">
        <v>0</v>
      </c>
      <c r="H170" s="7"/>
      <c r="I170" s="7">
        <f t="shared" si="6"/>
        <v>-5862968446</v>
      </c>
      <c r="J170" s="7"/>
      <c r="K170" s="14">
        <f t="shared" si="7"/>
        <v>-4.6583851304817729E-4</v>
      </c>
      <c r="L170" s="7"/>
      <c r="M170" s="7">
        <v>0</v>
      </c>
      <c r="N170" s="7"/>
      <c r="O170" s="7">
        <v>22878820139</v>
      </c>
      <c r="P170" s="7"/>
      <c r="Q170" s="7">
        <v>0</v>
      </c>
      <c r="R170" s="7"/>
      <c r="S170" s="7">
        <v>22878820139</v>
      </c>
      <c r="T170" s="7"/>
      <c r="U170" s="14">
        <f t="shared" si="8"/>
        <v>6.1827591443379913E-4</v>
      </c>
      <c r="V170" s="7"/>
      <c r="W170" s="7"/>
      <c r="Y170" s="8"/>
    </row>
    <row r="171" spans="1:25" s="6" customFormat="1" ht="24" x14ac:dyDescent="0.55000000000000004">
      <c r="A171" s="6" t="s">
        <v>144</v>
      </c>
      <c r="C171" s="7">
        <v>0</v>
      </c>
      <c r="D171" s="7"/>
      <c r="E171" s="7">
        <v>-10364061759</v>
      </c>
      <c r="F171" s="7"/>
      <c r="G171" s="7">
        <v>0</v>
      </c>
      <c r="H171" s="7"/>
      <c r="I171" s="7">
        <f t="shared" si="6"/>
        <v>-10364061759</v>
      </c>
      <c r="J171" s="7"/>
      <c r="K171" s="14">
        <f t="shared" si="7"/>
        <v>-8.2347008404009354E-4</v>
      </c>
      <c r="L171" s="7"/>
      <c r="M171" s="7">
        <v>0</v>
      </c>
      <c r="N171" s="7"/>
      <c r="O171" s="7">
        <v>26130720130</v>
      </c>
      <c r="P171" s="7"/>
      <c r="Q171" s="7">
        <v>0</v>
      </c>
      <c r="R171" s="7"/>
      <c r="S171" s="7">
        <v>26130720130</v>
      </c>
      <c r="T171" s="7"/>
      <c r="U171" s="14">
        <f t="shared" si="8"/>
        <v>7.0615507202879686E-4</v>
      </c>
      <c r="V171" s="7"/>
      <c r="W171" s="7"/>
      <c r="Y171" s="8"/>
    </row>
    <row r="172" spans="1:25" s="6" customFormat="1" ht="24" x14ac:dyDescent="0.55000000000000004">
      <c r="A172" s="6" t="s">
        <v>103</v>
      </c>
      <c r="C172" s="7">
        <v>0</v>
      </c>
      <c r="D172" s="7"/>
      <c r="E172" s="7">
        <v>-1989295332</v>
      </c>
      <c r="F172" s="7"/>
      <c r="G172" s="7">
        <v>0</v>
      </c>
      <c r="H172" s="7"/>
      <c r="I172" s="7">
        <f t="shared" si="6"/>
        <v>-1989295332</v>
      </c>
      <c r="J172" s="7"/>
      <c r="K172" s="14">
        <f t="shared" si="7"/>
        <v>-1.5805822391979493E-4</v>
      </c>
      <c r="L172" s="7"/>
      <c r="M172" s="7">
        <v>0</v>
      </c>
      <c r="N172" s="7"/>
      <c r="O172" s="7">
        <v>18961939286</v>
      </c>
      <c r="P172" s="7"/>
      <c r="Q172" s="7">
        <v>0</v>
      </c>
      <c r="R172" s="7"/>
      <c r="S172" s="7">
        <v>18961939286</v>
      </c>
      <c r="T172" s="7"/>
      <c r="U172" s="14">
        <f t="shared" si="8"/>
        <v>5.124263524195115E-4</v>
      </c>
      <c r="V172" s="7"/>
      <c r="W172" s="7"/>
      <c r="Y172" s="8"/>
    </row>
    <row r="173" spans="1:25" s="6" customFormat="1" ht="24" x14ac:dyDescent="0.55000000000000004">
      <c r="A173" s="6" t="s">
        <v>67</v>
      </c>
      <c r="C173" s="7">
        <v>0</v>
      </c>
      <c r="D173" s="7"/>
      <c r="E173" s="7">
        <v>1361906928</v>
      </c>
      <c r="F173" s="7"/>
      <c r="G173" s="7">
        <v>0</v>
      </c>
      <c r="H173" s="7"/>
      <c r="I173" s="7">
        <f t="shared" si="6"/>
        <v>1361906928</v>
      </c>
      <c r="J173" s="7"/>
      <c r="K173" s="14">
        <f t="shared" si="7"/>
        <v>1.0820946830822002E-4</v>
      </c>
      <c r="L173" s="7"/>
      <c r="M173" s="7">
        <v>0</v>
      </c>
      <c r="N173" s="7"/>
      <c r="O173" s="7">
        <v>8271657711</v>
      </c>
      <c r="P173" s="7"/>
      <c r="Q173" s="7">
        <v>0</v>
      </c>
      <c r="R173" s="7"/>
      <c r="S173" s="7">
        <v>8271657711</v>
      </c>
      <c r="T173" s="7"/>
      <c r="U173" s="14">
        <f t="shared" si="8"/>
        <v>2.235328003839731E-4</v>
      </c>
      <c r="V173" s="7"/>
      <c r="W173" s="7"/>
      <c r="Y173" s="8"/>
    </row>
    <row r="174" spans="1:25" s="6" customFormat="1" ht="24.75" thickBot="1" x14ac:dyDescent="0.6">
      <c r="A174" s="6" t="s">
        <v>49</v>
      </c>
      <c r="C174" s="7">
        <v>0</v>
      </c>
      <c r="D174" s="7"/>
      <c r="E174" s="7">
        <v>-4384647486</v>
      </c>
      <c r="F174" s="7"/>
      <c r="G174" s="7">
        <v>0</v>
      </c>
      <c r="H174" s="7"/>
      <c r="I174" s="7">
        <f t="shared" si="6"/>
        <v>-4384647486</v>
      </c>
      <c r="J174" s="7"/>
      <c r="K174" s="14">
        <f t="shared" si="7"/>
        <v>-3.4837944019845213E-4</v>
      </c>
      <c r="L174" s="7"/>
      <c r="M174" s="7">
        <v>0</v>
      </c>
      <c r="N174" s="7"/>
      <c r="O174" s="7">
        <v>10679301381</v>
      </c>
      <c r="P174" s="7"/>
      <c r="Q174" s="7">
        <v>0</v>
      </c>
      <c r="R174" s="7"/>
      <c r="S174" s="7">
        <v>10679301381</v>
      </c>
      <c r="T174" s="7"/>
      <c r="U174" s="14">
        <f t="shared" si="8"/>
        <v>2.885968239068689E-4</v>
      </c>
      <c r="V174" s="7"/>
      <c r="W174" s="7"/>
      <c r="Y174" s="8"/>
    </row>
    <row r="175" spans="1:25" ht="24.75" thickBot="1" x14ac:dyDescent="0.6">
      <c r="A175" s="3" t="s">
        <v>157</v>
      </c>
      <c r="C175" s="9">
        <f>SUM(C8:C174)</f>
        <v>386525236734</v>
      </c>
      <c r="E175" s="9">
        <f>SUM(E8:E174)</f>
        <v>9872081835496</v>
      </c>
      <c r="G175" s="9">
        <f>SUM(G8:G174)</f>
        <v>2327231757703</v>
      </c>
      <c r="I175" s="9">
        <f>SUM(I8:I174)</f>
        <v>12585838829933</v>
      </c>
      <c r="K175" s="15">
        <f>SUM(K8:K174)</f>
        <v>0.99999999999999989</v>
      </c>
      <c r="M175" s="9">
        <f>SUM(M8:M174)</f>
        <v>5230054649765</v>
      </c>
      <c r="O175" s="9">
        <f>SUM(O8:O174)</f>
        <v>26719929190761</v>
      </c>
      <c r="Q175" s="9">
        <f>SUM(Q8:Q174)</f>
        <v>5054239686363</v>
      </c>
      <c r="S175" s="9">
        <f>SUM(S8:S174)</f>
        <v>37004223526889</v>
      </c>
      <c r="U175" s="15">
        <f>SUM(U8:U174)</f>
        <v>1</v>
      </c>
    </row>
    <row r="176" spans="1:25" x14ac:dyDescent="0.45">
      <c r="C176" s="4"/>
      <c r="E176" s="4"/>
      <c r="G176" s="4"/>
      <c r="I176" s="4"/>
      <c r="M176" s="4"/>
      <c r="O176" s="4"/>
      <c r="Q176" s="4"/>
    </row>
    <row r="177" spans="3:17" x14ac:dyDescent="0.45">
      <c r="C177" s="4"/>
      <c r="E177" s="4"/>
      <c r="G177" s="4"/>
      <c r="M177" s="4"/>
      <c r="O177" s="4"/>
      <c r="Q177" s="4"/>
    </row>
    <row r="178" spans="3:17" x14ac:dyDescent="0.45">
      <c r="C178" s="4"/>
      <c r="E178" s="4"/>
      <c r="G178" s="4"/>
      <c r="M178" s="4"/>
      <c r="O178" s="4"/>
      <c r="Q178" s="4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W27"/>
  <sheetViews>
    <sheetView rightToLeft="1" topLeftCell="A7" workbookViewId="0">
      <selection activeCell="G39" sqref="G39"/>
    </sheetView>
  </sheetViews>
  <sheetFormatPr defaultRowHeight="18.75" x14ac:dyDescent="0.45"/>
  <cols>
    <col min="1" max="1" width="26.28515625" style="1" bestFit="1" customWidth="1"/>
    <col min="2" max="2" width="1" style="1" customWidth="1"/>
    <col min="3" max="3" width="36.85546875" style="1" bestFit="1" customWidth="1"/>
    <col min="4" max="4" width="1" style="1" customWidth="1"/>
    <col min="5" max="5" width="32" style="1" bestFit="1" customWidth="1"/>
    <col min="6" max="6" width="1" style="1" customWidth="1"/>
    <col min="7" max="7" width="36.85546875" style="1" bestFit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23" ht="26.25" x14ac:dyDescent="0.4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</row>
    <row r="3" spans="1:23" ht="26.25" x14ac:dyDescent="0.45">
      <c r="A3" s="26" t="s">
        <v>170</v>
      </c>
      <c r="B3" s="26" t="s">
        <v>170</v>
      </c>
      <c r="C3" s="26" t="s">
        <v>170</v>
      </c>
      <c r="D3" s="26" t="s">
        <v>170</v>
      </c>
      <c r="E3" s="26" t="s">
        <v>170</v>
      </c>
      <c r="F3" s="26" t="s">
        <v>170</v>
      </c>
      <c r="G3" s="26" t="s">
        <v>170</v>
      </c>
      <c r="H3" s="26" t="s">
        <v>170</v>
      </c>
      <c r="I3" s="26" t="s">
        <v>170</v>
      </c>
    </row>
    <row r="4" spans="1:23" ht="26.25" x14ac:dyDescent="0.45">
      <c r="A4" s="26" t="s">
        <v>274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</row>
    <row r="6" spans="1:23" ht="27" thickBot="1" x14ac:dyDescent="0.5">
      <c r="A6" s="5" t="s">
        <v>264</v>
      </c>
      <c r="C6" s="25" t="s">
        <v>172</v>
      </c>
      <c r="D6" s="25" t="s">
        <v>172</v>
      </c>
      <c r="E6" s="25" t="s">
        <v>172</v>
      </c>
      <c r="G6" s="25" t="s">
        <v>173</v>
      </c>
      <c r="H6" s="25" t="s">
        <v>173</v>
      </c>
      <c r="I6" s="25" t="s">
        <v>173</v>
      </c>
    </row>
    <row r="7" spans="1:23" ht="27" thickBot="1" x14ac:dyDescent="0.5">
      <c r="A7" s="25" t="s">
        <v>265</v>
      </c>
      <c r="C7" s="25" t="s">
        <v>266</v>
      </c>
      <c r="E7" s="25" t="s">
        <v>267</v>
      </c>
      <c r="G7" s="25" t="s">
        <v>266</v>
      </c>
      <c r="I7" s="25" t="s">
        <v>267</v>
      </c>
    </row>
    <row r="8" spans="1:23" s="6" customFormat="1" ht="24" x14ac:dyDescent="0.55000000000000004">
      <c r="A8" s="6" t="s">
        <v>163</v>
      </c>
      <c r="B8" s="7"/>
      <c r="C8" s="7">
        <v>17470</v>
      </c>
      <c r="D8" s="7"/>
      <c r="E8" s="14">
        <f>C8/$C$26</f>
        <v>9.2172310552217041E-8</v>
      </c>
      <c r="F8" s="7"/>
      <c r="G8" s="7">
        <v>976845</v>
      </c>
      <c r="H8" s="7"/>
      <c r="I8" s="14">
        <f>G8/$G$26</f>
        <v>1.0597431759425757E-6</v>
      </c>
      <c r="J8" s="7"/>
      <c r="K8" s="7"/>
      <c r="L8" s="7"/>
      <c r="M8" s="7"/>
      <c r="N8" s="7"/>
      <c r="O8" s="7"/>
      <c r="P8" s="7"/>
      <c r="Q8" s="7"/>
      <c r="R8" s="7"/>
      <c r="S8" s="14"/>
      <c r="T8" s="7"/>
      <c r="U8" s="7"/>
      <c r="W8" s="8"/>
    </row>
    <row r="9" spans="1:23" s="6" customFormat="1" ht="24" x14ac:dyDescent="0.55000000000000004">
      <c r="A9" s="6" t="s">
        <v>164</v>
      </c>
      <c r="B9" s="7"/>
      <c r="C9" s="7">
        <v>37480</v>
      </c>
      <c r="D9" s="7"/>
      <c r="E9" s="14">
        <f t="shared" ref="E9:E25" si="0">C9/$C$26</f>
        <v>1.9774574696606152E-7</v>
      </c>
      <c r="F9" s="7"/>
      <c r="G9" s="7">
        <v>129742</v>
      </c>
      <c r="H9" s="7"/>
      <c r="I9" s="14">
        <f t="shared" ref="I9:I25" si="1">G9/$G$26</f>
        <v>1.4075231908147317E-7</v>
      </c>
      <c r="J9" s="7"/>
      <c r="K9" s="7"/>
      <c r="L9" s="7"/>
      <c r="M9" s="7"/>
      <c r="N9" s="7"/>
      <c r="O9" s="7"/>
      <c r="P9" s="7"/>
      <c r="Q9" s="7"/>
      <c r="R9" s="7"/>
      <c r="S9" s="14"/>
      <c r="T9" s="7"/>
      <c r="U9" s="7"/>
      <c r="W9" s="8"/>
    </row>
    <row r="10" spans="1:23" s="6" customFormat="1" ht="24" x14ac:dyDescent="0.55000000000000004">
      <c r="A10" s="6" t="s">
        <v>165</v>
      </c>
      <c r="B10" s="7"/>
      <c r="C10" s="7">
        <v>17539845136</v>
      </c>
      <c r="D10" s="7"/>
      <c r="E10" s="14">
        <f t="shared" si="0"/>
        <v>9.2540815850783373E-2</v>
      </c>
      <c r="F10" s="7"/>
      <c r="G10" s="7">
        <v>91054945294</v>
      </c>
      <c r="H10" s="7"/>
      <c r="I10" s="14">
        <f t="shared" si="1"/>
        <v>9.8782157774407464E-2</v>
      </c>
      <c r="J10" s="7"/>
      <c r="K10" s="7"/>
      <c r="L10" s="7"/>
      <c r="M10" s="7"/>
      <c r="N10" s="7"/>
      <c r="O10" s="7"/>
      <c r="P10" s="7"/>
      <c r="Q10" s="7"/>
      <c r="R10" s="7"/>
      <c r="S10" s="14"/>
      <c r="T10" s="7"/>
      <c r="U10" s="7"/>
      <c r="W10" s="8"/>
    </row>
    <row r="11" spans="1:23" s="6" customFormat="1" ht="24" x14ac:dyDescent="0.55000000000000004">
      <c r="A11" s="6" t="s">
        <v>166</v>
      </c>
      <c r="B11" s="7"/>
      <c r="C11" s="7">
        <v>9912</v>
      </c>
      <c r="D11" s="7"/>
      <c r="E11" s="14">
        <f t="shared" si="0"/>
        <v>5.2296047063169738E-8</v>
      </c>
      <c r="F11" s="7"/>
      <c r="G11" s="7">
        <v>92463</v>
      </c>
      <c r="H11" s="7"/>
      <c r="I11" s="14">
        <f t="shared" si="1"/>
        <v>1.0030970448451738E-7</v>
      </c>
      <c r="J11" s="7"/>
      <c r="K11" s="7"/>
      <c r="L11" s="7"/>
      <c r="M11" s="7"/>
      <c r="N11" s="7"/>
      <c r="O11" s="7"/>
      <c r="P11" s="7"/>
      <c r="Q11" s="7"/>
      <c r="R11" s="7"/>
      <c r="S11" s="14"/>
      <c r="T11" s="7"/>
      <c r="U11" s="7"/>
      <c r="W11" s="8"/>
    </row>
    <row r="12" spans="1:23" s="6" customFormat="1" ht="24" x14ac:dyDescent="0.55000000000000004">
      <c r="A12" s="6" t="s">
        <v>166</v>
      </c>
      <c r="B12" s="7"/>
      <c r="C12" s="7">
        <v>0</v>
      </c>
      <c r="D12" s="7"/>
      <c r="E12" s="14">
        <f t="shared" si="0"/>
        <v>0</v>
      </c>
      <c r="F12" s="7"/>
      <c r="G12" s="7">
        <v>2390710545</v>
      </c>
      <c r="H12" s="7"/>
      <c r="I12" s="14">
        <f t="shared" si="1"/>
        <v>2.5935938513456137E-3</v>
      </c>
      <c r="J12" s="7"/>
      <c r="K12" s="7"/>
      <c r="L12" s="7"/>
      <c r="M12" s="7"/>
      <c r="N12" s="7"/>
      <c r="O12" s="7"/>
      <c r="P12" s="7"/>
      <c r="Q12" s="7"/>
      <c r="R12" s="7"/>
      <c r="S12" s="14"/>
      <c r="T12" s="7"/>
      <c r="U12" s="7"/>
      <c r="W12" s="8"/>
    </row>
    <row r="13" spans="1:23" s="6" customFormat="1" ht="24" x14ac:dyDescent="0.55000000000000004">
      <c r="A13" s="6" t="s">
        <v>166</v>
      </c>
      <c r="B13" s="7"/>
      <c r="C13" s="7">
        <v>0</v>
      </c>
      <c r="D13" s="7"/>
      <c r="E13" s="14">
        <f t="shared" si="0"/>
        <v>0</v>
      </c>
      <c r="F13" s="7"/>
      <c r="G13" s="7">
        <v>2424657520</v>
      </c>
      <c r="H13" s="7"/>
      <c r="I13" s="14">
        <f t="shared" si="1"/>
        <v>2.6304216746954219E-3</v>
      </c>
      <c r="J13" s="7"/>
      <c r="K13" s="7"/>
      <c r="L13" s="7"/>
      <c r="M13" s="7"/>
      <c r="N13" s="7"/>
      <c r="O13" s="7"/>
      <c r="P13" s="7"/>
      <c r="Q13" s="7"/>
      <c r="R13" s="7"/>
      <c r="S13" s="14"/>
      <c r="T13" s="7"/>
      <c r="U13" s="7"/>
      <c r="W13" s="8"/>
    </row>
    <row r="14" spans="1:23" s="6" customFormat="1" ht="24" x14ac:dyDescent="0.55000000000000004">
      <c r="A14" s="6" t="s">
        <v>164</v>
      </c>
      <c r="B14" s="7"/>
      <c r="C14" s="7">
        <v>0</v>
      </c>
      <c r="D14" s="7"/>
      <c r="E14" s="14">
        <f t="shared" si="0"/>
        <v>0</v>
      </c>
      <c r="F14" s="7"/>
      <c r="G14" s="7">
        <v>127397260273</v>
      </c>
      <c r="H14" s="7"/>
      <c r="I14" s="14">
        <f t="shared" si="1"/>
        <v>0.13820859727806556</v>
      </c>
      <c r="J14" s="7"/>
      <c r="K14" s="7"/>
      <c r="L14" s="7"/>
      <c r="M14" s="7"/>
      <c r="N14" s="7"/>
      <c r="O14" s="7"/>
      <c r="P14" s="7"/>
      <c r="Q14" s="7"/>
      <c r="R14" s="7"/>
      <c r="S14" s="14"/>
      <c r="T14" s="7"/>
      <c r="U14" s="7"/>
      <c r="W14" s="8"/>
    </row>
    <row r="15" spans="1:23" s="6" customFormat="1" ht="24" x14ac:dyDescent="0.55000000000000004">
      <c r="A15" s="6" t="s">
        <v>164</v>
      </c>
      <c r="B15" s="7"/>
      <c r="C15" s="7">
        <v>0</v>
      </c>
      <c r="D15" s="7"/>
      <c r="E15" s="14">
        <f t="shared" si="0"/>
        <v>0</v>
      </c>
      <c r="F15" s="7"/>
      <c r="G15" s="7">
        <v>80650410970</v>
      </c>
      <c r="H15" s="7"/>
      <c r="I15" s="14">
        <f t="shared" si="1"/>
        <v>8.7494661550626504E-2</v>
      </c>
      <c r="J15" s="7"/>
      <c r="K15" s="7"/>
      <c r="L15" s="7"/>
      <c r="M15" s="7"/>
      <c r="N15" s="7"/>
      <c r="O15" s="7"/>
      <c r="P15" s="7"/>
      <c r="Q15" s="7"/>
      <c r="R15" s="7"/>
      <c r="S15" s="14"/>
      <c r="T15" s="7"/>
      <c r="U15" s="7"/>
      <c r="W15" s="8"/>
    </row>
    <row r="16" spans="1:23" s="6" customFormat="1" ht="24" x14ac:dyDescent="0.55000000000000004">
      <c r="A16" s="6" t="s">
        <v>164</v>
      </c>
      <c r="B16" s="7"/>
      <c r="C16" s="7">
        <v>0</v>
      </c>
      <c r="D16" s="7"/>
      <c r="E16" s="14">
        <f t="shared" si="0"/>
        <v>0</v>
      </c>
      <c r="F16" s="7"/>
      <c r="G16" s="7">
        <v>158728904128</v>
      </c>
      <c r="H16" s="7"/>
      <c r="I16" s="14">
        <f t="shared" si="1"/>
        <v>0.17219914415745727</v>
      </c>
      <c r="J16" s="7"/>
      <c r="K16" s="7"/>
      <c r="L16" s="7"/>
      <c r="M16" s="7"/>
      <c r="N16" s="7"/>
      <c r="O16" s="7"/>
      <c r="P16" s="7"/>
      <c r="Q16" s="7"/>
      <c r="R16" s="7"/>
      <c r="S16" s="14"/>
      <c r="T16" s="7"/>
      <c r="U16" s="7"/>
      <c r="W16" s="8"/>
    </row>
    <row r="17" spans="1:23" s="6" customFormat="1" ht="24" x14ac:dyDescent="0.55000000000000004">
      <c r="A17" s="6" t="s">
        <v>178</v>
      </c>
      <c r="B17" s="7"/>
      <c r="C17" s="7">
        <v>0</v>
      </c>
      <c r="D17" s="7"/>
      <c r="E17" s="14">
        <f t="shared" si="0"/>
        <v>0</v>
      </c>
      <c r="F17" s="7"/>
      <c r="G17" s="7">
        <v>33139726024</v>
      </c>
      <c r="H17" s="7"/>
      <c r="I17" s="14">
        <f t="shared" si="1"/>
        <v>3.5952068656276676E-2</v>
      </c>
      <c r="J17" s="7"/>
      <c r="K17" s="7"/>
      <c r="L17" s="7"/>
      <c r="M17" s="7"/>
      <c r="N17" s="7"/>
      <c r="O17" s="7"/>
      <c r="P17" s="7"/>
      <c r="Q17" s="7"/>
      <c r="R17" s="7"/>
      <c r="S17" s="14"/>
      <c r="T17" s="7"/>
      <c r="U17" s="7"/>
      <c r="W17" s="8"/>
    </row>
    <row r="18" spans="1:23" s="6" customFormat="1" ht="24" x14ac:dyDescent="0.55000000000000004">
      <c r="A18" s="6" t="s">
        <v>166</v>
      </c>
      <c r="B18" s="7"/>
      <c r="C18" s="7">
        <v>0</v>
      </c>
      <c r="D18" s="7"/>
      <c r="E18" s="14">
        <f t="shared" si="0"/>
        <v>0</v>
      </c>
      <c r="F18" s="7"/>
      <c r="G18" s="7">
        <v>13721917807</v>
      </c>
      <c r="H18" s="7"/>
      <c r="I18" s="14">
        <f t="shared" si="1"/>
        <v>1.4886403428192974E-2</v>
      </c>
      <c r="J18" s="7"/>
      <c r="K18" s="7"/>
      <c r="L18" s="7"/>
      <c r="M18" s="7"/>
      <c r="N18" s="7"/>
      <c r="O18" s="7"/>
      <c r="P18" s="7"/>
      <c r="Q18" s="7"/>
      <c r="R18" s="7"/>
      <c r="S18" s="14"/>
      <c r="T18" s="7"/>
      <c r="U18" s="7"/>
      <c r="W18" s="8"/>
    </row>
    <row r="19" spans="1:23" s="6" customFormat="1" ht="24" x14ac:dyDescent="0.55000000000000004">
      <c r="A19" s="6" t="s">
        <v>167</v>
      </c>
      <c r="B19" s="7"/>
      <c r="C19" s="7">
        <v>15900961653</v>
      </c>
      <c r="D19" s="7"/>
      <c r="E19" s="14">
        <f t="shared" si="0"/>
        <v>8.389401119400175E-2</v>
      </c>
      <c r="F19" s="7"/>
      <c r="G19" s="7">
        <v>64326819441</v>
      </c>
      <c r="H19" s="7"/>
      <c r="I19" s="14">
        <f t="shared" si="1"/>
        <v>6.9785798087403803E-2</v>
      </c>
      <c r="J19" s="7"/>
      <c r="K19" s="7"/>
      <c r="L19" s="7"/>
      <c r="M19" s="7"/>
      <c r="N19" s="7"/>
      <c r="O19" s="7"/>
      <c r="P19" s="7"/>
      <c r="Q19" s="7"/>
      <c r="R19" s="7"/>
      <c r="S19" s="14"/>
      <c r="T19" s="7"/>
      <c r="U19" s="7"/>
      <c r="W19" s="8"/>
    </row>
    <row r="20" spans="1:23" s="6" customFormat="1" ht="24" x14ac:dyDescent="0.55000000000000004">
      <c r="A20" s="6" t="s">
        <v>164</v>
      </c>
      <c r="B20" s="7"/>
      <c r="C20" s="7">
        <v>13292122475</v>
      </c>
      <c r="D20" s="7"/>
      <c r="E20" s="14">
        <f t="shared" si="0"/>
        <v>7.0129687502221164E-2</v>
      </c>
      <c r="F20" s="7"/>
      <c r="G20" s="7">
        <v>43354695685</v>
      </c>
      <c r="H20" s="7"/>
      <c r="I20" s="14">
        <f t="shared" si="1"/>
        <v>4.7033913156381807E-2</v>
      </c>
      <c r="J20" s="7"/>
      <c r="K20" s="7"/>
      <c r="L20" s="7"/>
      <c r="M20" s="7"/>
      <c r="N20" s="7"/>
      <c r="O20" s="7"/>
      <c r="P20" s="7"/>
      <c r="Q20" s="7"/>
      <c r="R20" s="7"/>
      <c r="S20" s="14"/>
      <c r="T20" s="7"/>
      <c r="U20" s="7"/>
      <c r="W20" s="8"/>
    </row>
    <row r="21" spans="1:23" s="6" customFormat="1" ht="24" x14ac:dyDescent="0.55000000000000004">
      <c r="A21" s="6" t="s">
        <v>168</v>
      </c>
      <c r="B21" s="7"/>
      <c r="C21" s="7">
        <v>25741584790</v>
      </c>
      <c r="D21" s="7"/>
      <c r="E21" s="14">
        <f t="shared" si="0"/>
        <v>0.13581347151517498</v>
      </c>
      <c r="F21" s="7"/>
      <c r="G21" s="7">
        <v>86015557386</v>
      </c>
      <c r="H21" s="7"/>
      <c r="I21" s="14">
        <f t="shared" si="1"/>
        <v>9.3315111368446904E-2</v>
      </c>
      <c r="J21" s="7"/>
      <c r="K21" s="7"/>
      <c r="L21" s="7"/>
      <c r="M21" s="7"/>
      <c r="N21" s="7"/>
      <c r="O21" s="7"/>
      <c r="P21" s="7"/>
      <c r="Q21" s="7"/>
      <c r="R21" s="7"/>
      <c r="S21" s="14"/>
      <c r="T21" s="7"/>
      <c r="U21" s="7"/>
      <c r="W21" s="8"/>
    </row>
    <row r="22" spans="1:23" s="6" customFormat="1" ht="24" x14ac:dyDescent="0.55000000000000004">
      <c r="A22" s="6" t="s">
        <v>167</v>
      </c>
      <c r="B22" s="7"/>
      <c r="C22" s="7">
        <v>13215169680</v>
      </c>
      <c r="D22" s="7"/>
      <c r="E22" s="14">
        <f t="shared" si="0"/>
        <v>6.9723681954505026E-2</v>
      </c>
      <c r="F22" s="7"/>
      <c r="G22" s="7">
        <v>42900242121</v>
      </c>
      <c r="H22" s="7"/>
      <c r="I22" s="14">
        <f t="shared" si="1"/>
        <v>4.6540893216440685E-2</v>
      </c>
      <c r="J22" s="7"/>
      <c r="K22" s="7"/>
      <c r="L22" s="7"/>
      <c r="M22" s="7"/>
      <c r="N22" s="7"/>
      <c r="O22" s="7"/>
      <c r="P22" s="7"/>
      <c r="Q22" s="7"/>
      <c r="R22" s="7"/>
      <c r="S22" s="14"/>
      <c r="T22" s="7"/>
      <c r="U22" s="7"/>
      <c r="W22" s="8"/>
    </row>
    <row r="23" spans="1:23" s="6" customFormat="1" ht="24" x14ac:dyDescent="0.55000000000000004">
      <c r="A23" s="6" t="s">
        <v>164</v>
      </c>
      <c r="B23" s="7"/>
      <c r="C23" s="7">
        <v>21590671425</v>
      </c>
      <c r="D23" s="7"/>
      <c r="E23" s="14">
        <f t="shared" si="0"/>
        <v>0.11391311228482991</v>
      </c>
      <c r="F23" s="7"/>
      <c r="G23" s="7">
        <v>65350813838</v>
      </c>
      <c r="H23" s="7"/>
      <c r="I23" s="14">
        <f t="shared" si="1"/>
        <v>7.0896691908249668E-2</v>
      </c>
      <c r="J23" s="7"/>
      <c r="K23" s="7"/>
      <c r="L23" s="7"/>
      <c r="M23" s="7"/>
      <c r="N23" s="7"/>
      <c r="O23" s="7"/>
      <c r="P23" s="7"/>
      <c r="Q23" s="7"/>
      <c r="R23" s="7"/>
      <c r="S23" s="14"/>
      <c r="T23" s="7"/>
      <c r="U23" s="7"/>
      <c r="W23" s="8"/>
    </row>
    <row r="24" spans="1:23" s="6" customFormat="1" ht="24" x14ac:dyDescent="0.55000000000000004">
      <c r="A24" s="6" t="s">
        <v>169</v>
      </c>
      <c r="B24" s="7"/>
      <c r="C24" s="7">
        <v>21212413669</v>
      </c>
      <c r="D24" s="7"/>
      <c r="E24" s="14">
        <f t="shared" si="0"/>
        <v>0.11191741157762804</v>
      </c>
      <c r="F24" s="7"/>
      <c r="G24" s="7">
        <v>49273880357</v>
      </c>
      <c r="H24" s="7"/>
      <c r="I24" s="14">
        <f t="shared" si="1"/>
        <v>5.3455418680078907E-2</v>
      </c>
      <c r="J24" s="7"/>
      <c r="K24" s="7"/>
      <c r="L24" s="7"/>
      <c r="M24" s="7"/>
      <c r="N24" s="7"/>
      <c r="O24" s="7"/>
      <c r="P24" s="7"/>
      <c r="Q24" s="7"/>
      <c r="R24" s="7"/>
      <c r="S24" s="14"/>
      <c r="T24" s="7"/>
      <c r="U24" s="7"/>
      <c r="W24" s="8"/>
    </row>
    <row r="25" spans="1:23" s="6" customFormat="1" ht="24.75" thickBot="1" x14ac:dyDescent="0.6">
      <c r="A25" s="6" t="s">
        <v>169</v>
      </c>
      <c r="B25" s="7"/>
      <c r="C25" s="7">
        <v>61043480365</v>
      </c>
      <c r="D25" s="7"/>
      <c r="E25" s="14">
        <f t="shared" si="0"/>
        <v>0.32206746590675117</v>
      </c>
      <c r="F25" s="7"/>
      <c r="G25" s="7">
        <v>61043480365</v>
      </c>
      <c r="H25" s="7"/>
      <c r="I25" s="14">
        <f t="shared" si="1"/>
        <v>6.6223824406731233E-2</v>
      </c>
      <c r="J25" s="7"/>
      <c r="K25" s="7"/>
      <c r="L25" s="7"/>
      <c r="M25" s="7"/>
      <c r="N25" s="7"/>
      <c r="O25" s="7"/>
      <c r="P25" s="7"/>
      <c r="Q25" s="7"/>
      <c r="R25" s="7"/>
      <c r="S25" s="14"/>
      <c r="T25" s="7"/>
      <c r="U25" s="7"/>
      <c r="W25" s="8"/>
    </row>
    <row r="26" spans="1:23" ht="24.75" thickBot="1" x14ac:dyDescent="0.6">
      <c r="A26" s="3" t="s">
        <v>157</v>
      </c>
      <c r="C26" s="9">
        <f>SUM(C8:C25)</f>
        <v>189536314055</v>
      </c>
      <c r="E26" s="10">
        <f>SUM(E8:E25)</f>
        <v>0.99999999999999989</v>
      </c>
      <c r="G26" s="9">
        <f>SUM(G8:G25)</f>
        <v>921775220804</v>
      </c>
      <c r="I26" s="10">
        <f>SUM(I8:I25)</f>
        <v>1</v>
      </c>
    </row>
    <row r="27" spans="1:23" ht="19.5" thickTop="1" x14ac:dyDescent="0.4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Y12"/>
  <sheetViews>
    <sheetView rightToLeft="1" workbookViewId="0">
      <selection activeCell="H20" sqref="H20"/>
    </sheetView>
  </sheetViews>
  <sheetFormatPr defaultRowHeight="18.75" x14ac:dyDescent="0.45"/>
  <cols>
    <col min="1" max="1" width="37.42578125" style="1" bestFit="1" customWidth="1"/>
    <col min="2" max="2" width="1" style="1" customWidth="1"/>
    <col min="3" max="3" width="22" style="1" customWidth="1"/>
    <col min="4" max="4" width="1" style="1" customWidth="1"/>
    <col min="5" max="5" width="33.140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25" ht="26.25" x14ac:dyDescent="0.4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</row>
    <row r="3" spans="1:25" ht="26.25" x14ac:dyDescent="0.45">
      <c r="A3" s="26" t="s">
        <v>170</v>
      </c>
      <c r="B3" s="26" t="s">
        <v>170</v>
      </c>
      <c r="C3" s="26" t="s">
        <v>170</v>
      </c>
      <c r="D3" s="26" t="s">
        <v>170</v>
      </c>
      <c r="E3" s="26" t="s">
        <v>170</v>
      </c>
    </row>
    <row r="4" spans="1:25" ht="26.25" x14ac:dyDescent="0.45">
      <c r="A4" s="26" t="s">
        <v>274</v>
      </c>
      <c r="B4" s="26" t="s">
        <v>2</v>
      </c>
      <c r="C4" s="26" t="s">
        <v>2</v>
      </c>
      <c r="D4" s="26" t="s">
        <v>2</v>
      </c>
      <c r="E4" s="26" t="s">
        <v>2</v>
      </c>
    </row>
    <row r="6" spans="1:25" ht="26.25" x14ac:dyDescent="0.45">
      <c r="A6" s="25" t="s">
        <v>268</v>
      </c>
      <c r="C6" s="25" t="s">
        <v>172</v>
      </c>
      <c r="E6" s="25" t="s">
        <v>173</v>
      </c>
    </row>
    <row r="7" spans="1:25" ht="26.25" x14ac:dyDescent="0.45">
      <c r="A7" s="25" t="s">
        <v>268</v>
      </c>
      <c r="C7" s="25" t="s">
        <v>160</v>
      </c>
      <c r="E7" s="25" t="s">
        <v>160</v>
      </c>
    </row>
    <row r="8" spans="1:25" s="6" customFormat="1" ht="24" x14ac:dyDescent="0.55000000000000004">
      <c r="A8" s="6" t="s">
        <v>269</v>
      </c>
      <c r="C8" s="7">
        <v>4121</v>
      </c>
      <c r="D8" s="7"/>
      <c r="E8" s="7">
        <v>8097279319</v>
      </c>
      <c r="F8" s="7"/>
      <c r="G8" s="7"/>
      <c r="H8" s="7"/>
      <c r="I8" s="7"/>
      <c r="J8" s="7"/>
      <c r="K8" s="14"/>
      <c r="L8" s="7"/>
      <c r="M8" s="7"/>
      <c r="N8" s="7"/>
      <c r="O8" s="7"/>
      <c r="P8" s="7"/>
      <c r="Q8" s="7"/>
      <c r="R8" s="7"/>
      <c r="S8" s="7"/>
      <c r="T8" s="7"/>
      <c r="U8" s="14"/>
      <c r="V8" s="7"/>
      <c r="W8" s="7"/>
      <c r="Y8" s="8"/>
    </row>
    <row r="9" spans="1:25" s="6" customFormat="1" ht="24" x14ac:dyDescent="0.55000000000000004">
      <c r="A9" s="6" t="s">
        <v>291</v>
      </c>
      <c r="C9" s="7">
        <v>0</v>
      </c>
      <c r="D9" s="7"/>
      <c r="E9" s="7">
        <v>26440120</v>
      </c>
      <c r="F9" s="7"/>
      <c r="G9" s="7"/>
      <c r="H9" s="7"/>
      <c r="I9" s="7"/>
      <c r="J9" s="7"/>
      <c r="K9" s="14"/>
      <c r="L9" s="7"/>
      <c r="M9" s="7"/>
      <c r="N9" s="7"/>
      <c r="O9" s="7"/>
      <c r="P9" s="7"/>
      <c r="Q9" s="7"/>
      <c r="R9" s="7"/>
      <c r="S9" s="7"/>
      <c r="T9" s="7"/>
      <c r="U9" s="14"/>
      <c r="V9" s="7"/>
      <c r="W9" s="7"/>
      <c r="Y9" s="8"/>
    </row>
    <row r="10" spans="1:25" s="6" customFormat="1" ht="24.75" thickBot="1" x14ac:dyDescent="0.6">
      <c r="A10" s="6" t="s">
        <v>270</v>
      </c>
      <c r="C10" s="7">
        <v>5316795528</v>
      </c>
      <c r="D10" s="7"/>
      <c r="E10" s="7">
        <v>7795489908</v>
      </c>
      <c r="F10" s="7"/>
      <c r="G10" s="7"/>
      <c r="H10" s="7"/>
      <c r="I10" s="7"/>
      <c r="J10" s="7"/>
      <c r="K10" s="14"/>
      <c r="L10" s="7"/>
      <c r="M10" s="7"/>
      <c r="N10" s="7"/>
      <c r="O10" s="7"/>
      <c r="P10" s="7"/>
      <c r="Q10" s="7"/>
      <c r="R10" s="7"/>
      <c r="S10" s="7"/>
      <c r="T10" s="7"/>
      <c r="U10" s="14"/>
      <c r="V10" s="7"/>
      <c r="W10" s="7"/>
      <c r="Y10" s="8"/>
    </row>
    <row r="11" spans="1:25" ht="24.75" thickBot="1" x14ac:dyDescent="0.6">
      <c r="A11" s="3" t="s">
        <v>157</v>
      </c>
      <c r="C11" s="9">
        <f>SUM(C8:C10)</f>
        <v>5316799649</v>
      </c>
      <c r="E11" s="9">
        <f>SUM(E8:E10)</f>
        <v>15919209347</v>
      </c>
    </row>
    <row r="12" spans="1:25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7"/>
  <sheetViews>
    <sheetView rightToLeft="1" workbookViewId="0">
      <selection activeCell="I136" sqref="I136"/>
    </sheetView>
  </sheetViews>
  <sheetFormatPr defaultRowHeight="18.75" x14ac:dyDescent="0.45"/>
  <cols>
    <col min="1" max="1" width="35.57031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 x14ac:dyDescent="0.4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  <c r="R2" s="26" t="s">
        <v>0</v>
      </c>
      <c r="S2" s="26" t="s">
        <v>0</v>
      </c>
    </row>
    <row r="3" spans="1:19" ht="26.25" x14ac:dyDescent="0.45">
      <c r="A3" s="26" t="s">
        <v>170</v>
      </c>
      <c r="B3" s="26" t="s">
        <v>170</v>
      </c>
      <c r="C3" s="26" t="s">
        <v>170</v>
      </c>
      <c r="D3" s="26" t="s">
        <v>170</v>
      </c>
      <c r="E3" s="26" t="s">
        <v>170</v>
      </c>
      <c r="F3" s="26" t="s">
        <v>170</v>
      </c>
      <c r="G3" s="26" t="s">
        <v>170</v>
      </c>
      <c r="H3" s="26" t="s">
        <v>170</v>
      </c>
      <c r="I3" s="26" t="s">
        <v>170</v>
      </c>
      <c r="J3" s="26" t="s">
        <v>170</v>
      </c>
      <c r="K3" s="26" t="s">
        <v>170</v>
      </c>
      <c r="L3" s="26" t="s">
        <v>170</v>
      </c>
      <c r="M3" s="26" t="s">
        <v>170</v>
      </c>
      <c r="N3" s="26" t="s">
        <v>170</v>
      </c>
      <c r="O3" s="26" t="s">
        <v>170</v>
      </c>
      <c r="P3" s="26" t="s">
        <v>170</v>
      </c>
      <c r="Q3" s="26" t="s">
        <v>170</v>
      </c>
      <c r="R3" s="26" t="s">
        <v>170</v>
      </c>
      <c r="S3" s="26" t="s">
        <v>170</v>
      </c>
    </row>
    <row r="4" spans="1:19" ht="26.25" x14ac:dyDescent="0.45">
      <c r="A4" s="26" t="s">
        <v>274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  <c r="N4" s="26" t="s">
        <v>2</v>
      </c>
      <c r="O4" s="26" t="s">
        <v>2</v>
      </c>
      <c r="P4" s="26" t="s">
        <v>2</v>
      </c>
      <c r="Q4" s="26" t="s">
        <v>2</v>
      </c>
      <c r="R4" s="26" t="s">
        <v>2</v>
      </c>
      <c r="S4" s="26" t="s">
        <v>2</v>
      </c>
    </row>
    <row r="6" spans="1:19" ht="26.25" x14ac:dyDescent="0.45">
      <c r="A6" s="25" t="s">
        <v>3</v>
      </c>
      <c r="C6" s="25" t="s">
        <v>179</v>
      </c>
      <c r="D6" s="25" t="s">
        <v>179</v>
      </c>
      <c r="E6" s="25" t="s">
        <v>179</v>
      </c>
      <c r="F6" s="25" t="s">
        <v>179</v>
      </c>
      <c r="G6" s="25" t="s">
        <v>179</v>
      </c>
      <c r="I6" s="25" t="s">
        <v>172</v>
      </c>
      <c r="J6" s="25" t="s">
        <v>172</v>
      </c>
      <c r="K6" s="25" t="s">
        <v>172</v>
      </c>
      <c r="L6" s="25" t="s">
        <v>172</v>
      </c>
      <c r="M6" s="25" t="s">
        <v>172</v>
      </c>
      <c r="O6" s="25" t="s">
        <v>173</v>
      </c>
      <c r="P6" s="25" t="s">
        <v>173</v>
      </c>
      <c r="Q6" s="25" t="s">
        <v>173</v>
      </c>
      <c r="R6" s="25" t="s">
        <v>173</v>
      </c>
      <c r="S6" s="25" t="s">
        <v>173</v>
      </c>
    </row>
    <row r="7" spans="1:19" ht="26.25" x14ac:dyDescent="0.45">
      <c r="A7" s="25" t="s">
        <v>3</v>
      </c>
      <c r="C7" s="25" t="s">
        <v>180</v>
      </c>
      <c r="E7" s="25" t="s">
        <v>181</v>
      </c>
      <c r="G7" s="25" t="s">
        <v>182</v>
      </c>
      <c r="I7" s="25" t="s">
        <v>183</v>
      </c>
      <c r="K7" s="25" t="s">
        <v>176</v>
      </c>
      <c r="M7" s="25" t="s">
        <v>184</v>
      </c>
      <c r="O7" s="25" t="s">
        <v>183</v>
      </c>
      <c r="Q7" s="25" t="s">
        <v>176</v>
      </c>
      <c r="S7" s="25" t="s">
        <v>184</v>
      </c>
    </row>
    <row r="8" spans="1:19" s="6" customFormat="1" ht="24" x14ac:dyDescent="0.55000000000000004">
      <c r="A8" s="6" t="s">
        <v>140</v>
      </c>
      <c r="B8" s="7"/>
      <c r="C8" s="7" t="s">
        <v>185</v>
      </c>
      <c r="D8" s="7"/>
      <c r="E8" s="7">
        <v>1550933</v>
      </c>
      <c r="F8" s="7"/>
      <c r="G8" s="7">
        <v>1050</v>
      </c>
      <c r="H8" s="7"/>
      <c r="I8" s="7">
        <v>0</v>
      </c>
      <c r="K8" s="7">
        <v>0</v>
      </c>
      <c r="M8" s="12">
        <v>0</v>
      </c>
      <c r="O8" s="12">
        <v>1628479650</v>
      </c>
      <c r="P8" s="12"/>
      <c r="Q8" s="13">
        <v>0</v>
      </c>
      <c r="R8" s="12"/>
      <c r="S8" s="12">
        <f>O8-Q8</f>
        <v>1628479650</v>
      </c>
    </row>
    <row r="9" spans="1:19" s="6" customFormat="1" ht="24" x14ac:dyDescent="0.55000000000000004">
      <c r="A9" s="6" t="s">
        <v>122</v>
      </c>
      <c r="B9" s="7"/>
      <c r="C9" s="7" t="s">
        <v>186</v>
      </c>
      <c r="D9" s="7"/>
      <c r="E9" s="7">
        <v>246156499</v>
      </c>
      <c r="F9" s="7"/>
      <c r="G9" s="7">
        <v>450</v>
      </c>
      <c r="H9" s="7"/>
      <c r="I9" s="7">
        <v>0</v>
      </c>
      <c r="K9" s="7">
        <v>0</v>
      </c>
      <c r="M9" s="12">
        <v>0</v>
      </c>
      <c r="O9" s="12">
        <v>110770424550</v>
      </c>
      <c r="P9" s="12"/>
      <c r="Q9" s="13">
        <v>0</v>
      </c>
      <c r="R9" s="12"/>
      <c r="S9" s="12">
        <f t="shared" ref="S9:S72" si="0">O9-Q9</f>
        <v>110770424550</v>
      </c>
    </row>
    <row r="10" spans="1:19" s="6" customFormat="1" ht="24" x14ac:dyDescent="0.55000000000000004">
      <c r="A10" s="6" t="s">
        <v>88</v>
      </c>
      <c r="B10" s="7"/>
      <c r="C10" s="7" t="s">
        <v>187</v>
      </c>
      <c r="D10" s="7"/>
      <c r="E10" s="7">
        <v>74129639</v>
      </c>
      <c r="F10" s="7"/>
      <c r="G10" s="7">
        <v>500</v>
      </c>
      <c r="H10" s="7"/>
      <c r="I10" s="7">
        <v>0</v>
      </c>
      <c r="K10" s="7">
        <v>0</v>
      </c>
      <c r="M10" s="12">
        <v>0</v>
      </c>
      <c r="O10" s="12">
        <v>37064819500</v>
      </c>
      <c r="P10" s="12"/>
      <c r="Q10" s="13">
        <v>0</v>
      </c>
      <c r="R10" s="12"/>
      <c r="S10" s="12">
        <f t="shared" si="0"/>
        <v>37064819500</v>
      </c>
    </row>
    <row r="11" spans="1:19" s="6" customFormat="1" ht="24" x14ac:dyDescent="0.55000000000000004">
      <c r="A11" s="6" t="s">
        <v>139</v>
      </c>
      <c r="B11" s="7"/>
      <c r="C11" s="7" t="s">
        <v>285</v>
      </c>
      <c r="D11" s="7"/>
      <c r="E11" s="7">
        <v>27600000</v>
      </c>
      <c r="F11" s="7"/>
      <c r="G11" s="7">
        <v>290</v>
      </c>
      <c r="H11" s="7"/>
      <c r="I11" s="7">
        <f>E11*G11</f>
        <v>8004000000</v>
      </c>
      <c r="K11" s="7">
        <v>400981132</v>
      </c>
      <c r="M11" s="12">
        <v>7603018868</v>
      </c>
      <c r="O11" s="12">
        <v>8004000000</v>
      </c>
      <c r="P11" s="12"/>
      <c r="Q11" s="13">
        <v>400981132</v>
      </c>
      <c r="R11" s="12"/>
      <c r="S11" s="12">
        <f t="shared" si="0"/>
        <v>7603018868</v>
      </c>
    </row>
    <row r="12" spans="1:19" s="6" customFormat="1" ht="24" x14ac:dyDescent="0.55000000000000004">
      <c r="A12" s="6" t="s">
        <v>143</v>
      </c>
      <c r="B12" s="7"/>
      <c r="C12" s="7" t="s">
        <v>188</v>
      </c>
      <c r="D12" s="7"/>
      <c r="E12" s="7">
        <v>6529954</v>
      </c>
      <c r="F12" s="7"/>
      <c r="G12" s="7">
        <v>220</v>
      </c>
      <c r="H12" s="7"/>
      <c r="I12" s="7">
        <v>0</v>
      </c>
      <c r="K12" s="7">
        <v>0</v>
      </c>
      <c r="M12" s="12">
        <v>0</v>
      </c>
      <c r="O12" s="12">
        <v>1436589880</v>
      </c>
      <c r="P12" s="12"/>
      <c r="Q12" s="13">
        <v>0</v>
      </c>
      <c r="R12" s="12"/>
      <c r="S12" s="12">
        <f t="shared" si="0"/>
        <v>1436589880</v>
      </c>
    </row>
    <row r="13" spans="1:19" s="6" customFormat="1" ht="24" x14ac:dyDescent="0.55000000000000004">
      <c r="A13" s="6" t="s">
        <v>189</v>
      </c>
      <c r="B13" s="7"/>
      <c r="C13" s="7" t="s">
        <v>190</v>
      </c>
      <c r="D13" s="7"/>
      <c r="E13" s="7">
        <v>1364047</v>
      </c>
      <c r="F13" s="7"/>
      <c r="G13" s="7">
        <v>50</v>
      </c>
      <c r="H13" s="7"/>
      <c r="I13" s="7">
        <v>0</v>
      </c>
      <c r="K13" s="7">
        <v>0</v>
      </c>
      <c r="M13" s="12">
        <v>0</v>
      </c>
      <c r="O13" s="12">
        <v>68202350</v>
      </c>
      <c r="P13" s="12"/>
      <c r="Q13" s="13">
        <v>0</v>
      </c>
      <c r="R13" s="12"/>
      <c r="S13" s="12">
        <f t="shared" si="0"/>
        <v>68202350</v>
      </c>
    </row>
    <row r="14" spans="1:19" s="6" customFormat="1" ht="24" x14ac:dyDescent="0.55000000000000004">
      <c r="A14" s="6" t="s">
        <v>50</v>
      </c>
      <c r="B14" s="7"/>
      <c r="C14" s="7" t="s">
        <v>191</v>
      </c>
      <c r="D14" s="7"/>
      <c r="E14" s="7">
        <v>114224225</v>
      </c>
      <c r="F14" s="7"/>
      <c r="G14" s="7">
        <v>1000</v>
      </c>
      <c r="H14" s="7"/>
      <c r="I14" s="7">
        <v>0</v>
      </c>
      <c r="K14" s="7">
        <v>0</v>
      </c>
      <c r="M14" s="12">
        <v>0</v>
      </c>
      <c r="O14" s="12">
        <v>114224225000</v>
      </c>
      <c r="P14" s="12"/>
      <c r="Q14" s="13">
        <v>0</v>
      </c>
      <c r="R14" s="12"/>
      <c r="S14" s="12">
        <f t="shared" si="0"/>
        <v>114224225000</v>
      </c>
    </row>
    <row r="15" spans="1:19" s="6" customFormat="1" ht="24" x14ac:dyDescent="0.55000000000000004">
      <c r="A15" s="6" t="s">
        <v>134</v>
      </c>
      <c r="B15" s="7"/>
      <c r="C15" s="7" t="s">
        <v>192</v>
      </c>
      <c r="D15" s="7"/>
      <c r="E15" s="7">
        <v>588348831</v>
      </c>
      <c r="F15" s="7"/>
      <c r="G15" s="7">
        <v>40</v>
      </c>
      <c r="H15" s="7"/>
      <c r="I15" s="7">
        <v>0</v>
      </c>
      <c r="K15" s="7">
        <v>0</v>
      </c>
      <c r="M15" s="12">
        <v>0</v>
      </c>
      <c r="O15" s="12">
        <v>23533953240</v>
      </c>
      <c r="P15" s="12"/>
      <c r="Q15" s="13">
        <v>0</v>
      </c>
      <c r="R15" s="12"/>
      <c r="S15" s="12">
        <f t="shared" si="0"/>
        <v>23533953240</v>
      </c>
    </row>
    <row r="16" spans="1:19" s="6" customFormat="1" ht="24" x14ac:dyDescent="0.55000000000000004">
      <c r="A16" s="6" t="s">
        <v>81</v>
      </c>
      <c r="B16" s="7"/>
      <c r="C16" s="7" t="s">
        <v>193</v>
      </c>
      <c r="D16" s="7"/>
      <c r="E16" s="7">
        <v>18340318</v>
      </c>
      <c r="F16" s="7"/>
      <c r="G16" s="7">
        <v>270</v>
      </c>
      <c r="H16" s="7"/>
      <c r="I16" s="7">
        <v>0</v>
      </c>
      <c r="K16" s="7">
        <v>0</v>
      </c>
      <c r="M16" s="12">
        <v>0</v>
      </c>
      <c r="O16" s="12">
        <v>4951885860</v>
      </c>
      <c r="P16" s="12"/>
      <c r="Q16" s="13">
        <v>0</v>
      </c>
      <c r="R16" s="12"/>
      <c r="S16" s="12">
        <f t="shared" si="0"/>
        <v>4951885860</v>
      </c>
    </row>
    <row r="17" spans="1:19" s="6" customFormat="1" ht="24" x14ac:dyDescent="0.55000000000000004">
      <c r="A17" s="6" t="s">
        <v>22</v>
      </c>
      <c r="B17" s="7"/>
      <c r="C17" s="7" t="s">
        <v>191</v>
      </c>
      <c r="D17" s="7"/>
      <c r="E17" s="7">
        <v>224615469</v>
      </c>
      <c r="F17" s="7"/>
      <c r="G17" s="7">
        <v>60</v>
      </c>
      <c r="H17" s="7"/>
      <c r="I17" s="7">
        <v>0</v>
      </c>
      <c r="K17" s="7">
        <v>0</v>
      </c>
      <c r="M17" s="12">
        <v>0</v>
      </c>
      <c r="O17" s="12">
        <v>13476928140</v>
      </c>
      <c r="P17" s="12"/>
      <c r="Q17" s="13">
        <v>0</v>
      </c>
      <c r="R17" s="12"/>
      <c r="S17" s="12">
        <f t="shared" si="0"/>
        <v>13476928140</v>
      </c>
    </row>
    <row r="18" spans="1:19" s="6" customFormat="1" ht="24" x14ac:dyDescent="0.55000000000000004">
      <c r="A18" s="6" t="s">
        <v>18</v>
      </c>
      <c r="B18" s="7"/>
      <c r="C18" s="7" t="s">
        <v>194</v>
      </c>
      <c r="D18" s="7"/>
      <c r="E18" s="7">
        <v>183200000</v>
      </c>
      <c r="F18" s="7"/>
      <c r="G18" s="7">
        <v>240</v>
      </c>
      <c r="H18" s="7"/>
      <c r="I18" s="7">
        <v>0</v>
      </c>
      <c r="K18" s="7">
        <v>0</v>
      </c>
      <c r="M18" s="12">
        <v>0</v>
      </c>
      <c r="O18" s="12">
        <v>43968000000</v>
      </c>
      <c r="P18" s="12"/>
      <c r="Q18" s="13">
        <v>0</v>
      </c>
      <c r="R18" s="12"/>
      <c r="S18" s="12">
        <f t="shared" si="0"/>
        <v>43968000000</v>
      </c>
    </row>
    <row r="19" spans="1:19" s="6" customFormat="1" ht="24" x14ac:dyDescent="0.55000000000000004">
      <c r="A19" s="6" t="s">
        <v>86</v>
      </c>
      <c r="B19" s="7"/>
      <c r="C19" s="7" t="s">
        <v>195</v>
      </c>
      <c r="D19" s="7"/>
      <c r="E19" s="7">
        <v>180941935</v>
      </c>
      <c r="F19" s="7"/>
      <c r="G19" s="7">
        <v>255</v>
      </c>
      <c r="H19" s="7"/>
      <c r="I19" s="7">
        <v>0</v>
      </c>
      <c r="K19" s="7">
        <v>0</v>
      </c>
      <c r="M19" s="12">
        <v>0</v>
      </c>
      <c r="O19" s="12">
        <v>46140193425</v>
      </c>
      <c r="P19" s="12"/>
      <c r="Q19" s="13">
        <v>0</v>
      </c>
      <c r="R19" s="12"/>
      <c r="S19" s="12">
        <f t="shared" si="0"/>
        <v>46140193425</v>
      </c>
    </row>
    <row r="20" spans="1:19" s="6" customFormat="1" ht="24" x14ac:dyDescent="0.55000000000000004">
      <c r="A20" s="6" t="s">
        <v>85</v>
      </c>
      <c r="B20" s="7"/>
      <c r="C20" s="7" t="s">
        <v>196</v>
      </c>
      <c r="D20" s="7"/>
      <c r="E20" s="7">
        <v>129037003</v>
      </c>
      <c r="F20" s="7"/>
      <c r="G20" s="7">
        <v>82</v>
      </c>
      <c r="H20" s="7"/>
      <c r="I20" s="7">
        <v>0</v>
      </c>
      <c r="K20" s="7">
        <v>0</v>
      </c>
      <c r="M20" s="12">
        <v>0</v>
      </c>
      <c r="O20" s="12">
        <v>10581034246</v>
      </c>
      <c r="P20" s="12"/>
      <c r="Q20" s="13">
        <v>1062667025</v>
      </c>
      <c r="R20" s="12"/>
      <c r="S20" s="12">
        <f t="shared" si="0"/>
        <v>9518367221</v>
      </c>
    </row>
    <row r="21" spans="1:19" s="6" customFormat="1" ht="24" x14ac:dyDescent="0.55000000000000004">
      <c r="A21" s="6" t="s">
        <v>129</v>
      </c>
      <c r="B21" s="7"/>
      <c r="C21" s="7" t="s">
        <v>197</v>
      </c>
      <c r="D21" s="7"/>
      <c r="E21" s="7">
        <v>7900000</v>
      </c>
      <c r="F21" s="7"/>
      <c r="G21" s="7">
        <v>620</v>
      </c>
      <c r="H21" s="7"/>
      <c r="I21" s="7">
        <v>0</v>
      </c>
      <c r="K21" s="7">
        <v>0</v>
      </c>
      <c r="M21" s="12">
        <v>0</v>
      </c>
      <c r="O21" s="12">
        <v>4898000000</v>
      </c>
      <c r="P21" s="12"/>
      <c r="Q21" s="13">
        <v>66189189</v>
      </c>
      <c r="R21" s="12"/>
      <c r="S21" s="12">
        <f t="shared" si="0"/>
        <v>4831810811</v>
      </c>
    </row>
    <row r="22" spans="1:19" s="6" customFormat="1" ht="24" x14ac:dyDescent="0.55000000000000004">
      <c r="A22" s="6" t="s">
        <v>89</v>
      </c>
      <c r="B22" s="7"/>
      <c r="C22" s="7" t="s">
        <v>198</v>
      </c>
      <c r="D22" s="7"/>
      <c r="E22" s="7">
        <v>41414449</v>
      </c>
      <c r="F22" s="7"/>
      <c r="G22" s="7">
        <v>2390</v>
      </c>
      <c r="H22" s="7"/>
      <c r="I22" s="7">
        <v>0</v>
      </c>
      <c r="K22" s="7">
        <v>0</v>
      </c>
      <c r="M22" s="12">
        <v>0</v>
      </c>
      <c r="O22" s="12">
        <v>98980533110</v>
      </c>
      <c r="P22" s="12"/>
      <c r="Q22" s="13">
        <v>0</v>
      </c>
      <c r="R22" s="12"/>
      <c r="S22" s="12">
        <f t="shared" si="0"/>
        <v>98980533110</v>
      </c>
    </row>
    <row r="23" spans="1:19" s="6" customFormat="1" ht="24" x14ac:dyDescent="0.55000000000000004">
      <c r="A23" s="6" t="s">
        <v>113</v>
      </c>
      <c r="B23" s="7"/>
      <c r="C23" s="7" t="s">
        <v>193</v>
      </c>
      <c r="D23" s="7"/>
      <c r="E23" s="7">
        <v>8012702</v>
      </c>
      <c r="F23" s="7"/>
      <c r="G23" s="7">
        <v>310</v>
      </c>
      <c r="H23" s="7"/>
      <c r="I23" s="7">
        <v>0</v>
      </c>
      <c r="K23" s="7">
        <v>0</v>
      </c>
      <c r="M23" s="12">
        <v>0</v>
      </c>
      <c r="O23" s="12">
        <v>2483937620</v>
      </c>
      <c r="P23" s="12"/>
      <c r="Q23" s="13">
        <v>0</v>
      </c>
      <c r="R23" s="12"/>
      <c r="S23" s="12">
        <f t="shared" si="0"/>
        <v>2483937620</v>
      </c>
    </row>
    <row r="24" spans="1:19" s="6" customFormat="1" ht="24" x14ac:dyDescent="0.55000000000000004">
      <c r="A24" s="6" t="s">
        <v>138</v>
      </c>
      <c r="B24" s="7"/>
      <c r="C24" s="7" t="s">
        <v>199</v>
      </c>
      <c r="D24" s="7"/>
      <c r="E24" s="7">
        <v>197015383</v>
      </c>
      <c r="F24" s="7"/>
      <c r="G24" s="7">
        <v>370</v>
      </c>
      <c r="H24" s="7"/>
      <c r="I24" s="7">
        <v>0</v>
      </c>
      <c r="K24" s="7">
        <v>0</v>
      </c>
      <c r="M24" s="12">
        <v>0</v>
      </c>
      <c r="O24" s="12">
        <v>72895691710</v>
      </c>
      <c r="P24" s="12"/>
      <c r="Q24" s="13">
        <v>0</v>
      </c>
      <c r="R24" s="12"/>
      <c r="S24" s="12">
        <f t="shared" si="0"/>
        <v>72895691710</v>
      </c>
    </row>
    <row r="25" spans="1:19" s="6" customFormat="1" ht="24" x14ac:dyDescent="0.55000000000000004">
      <c r="A25" s="6" t="s">
        <v>51</v>
      </c>
      <c r="B25" s="7"/>
      <c r="C25" s="7" t="s">
        <v>200</v>
      </c>
      <c r="D25" s="7"/>
      <c r="E25" s="7">
        <v>62000000</v>
      </c>
      <c r="F25" s="7"/>
      <c r="G25" s="7">
        <v>460</v>
      </c>
      <c r="H25" s="7"/>
      <c r="I25" s="7">
        <v>0</v>
      </c>
      <c r="K25" s="7">
        <v>0</v>
      </c>
      <c r="M25" s="12">
        <v>0</v>
      </c>
      <c r="O25" s="12">
        <v>28520000000</v>
      </c>
      <c r="P25" s="12"/>
      <c r="Q25" s="13">
        <v>0</v>
      </c>
      <c r="R25" s="12"/>
      <c r="S25" s="12">
        <f t="shared" si="0"/>
        <v>28520000000</v>
      </c>
    </row>
    <row r="26" spans="1:19" s="6" customFormat="1" ht="24" x14ac:dyDescent="0.55000000000000004">
      <c r="A26" s="6" t="s">
        <v>82</v>
      </c>
      <c r="B26" s="7"/>
      <c r="C26" s="7" t="s">
        <v>201</v>
      </c>
      <c r="D26" s="7"/>
      <c r="E26" s="7">
        <v>17466666</v>
      </c>
      <c r="F26" s="7"/>
      <c r="G26" s="7">
        <v>240</v>
      </c>
      <c r="H26" s="7"/>
      <c r="I26" s="7">
        <v>0</v>
      </c>
      <c r="K26" s="7">
        <v>0</v>
      </c>
      <c r="M26" s="12">
        <v>0</v>
      </c>
      <c r="O26" s="12">
        <v>4191999840</v>
      </c>
      <c r="P26" s="12"/>
      <c r="Q26" s="13">
        <v>0</v>
      </c>
      <c r="R26" s="12"/>
      <c r="S26" s="12">
        <f t="shared" si="0"/>
        <v>4191999840</v>
      </c>
    </row>
    <row r="27" spans="1:19" s="6" customFormat="1" ht="24" x14ac:dyDescent="0.55000000000000004">
      <c r="A27" s="6" t="s">
        <v>56</v>
      </c>
      <c r="B27" s="7"/>
      <c r="C27" s="7" t="s">
        <v>202</v>
      </c>
      <c r="D27" s="7"/>
      <c r="E27" s="7">
        <v>196093092</v>
      </c>
      <c r="F27" s="7"/>
      <c r="G27" s="7">
        <v>170</v>
      </c>
      <c r="H27" s="7"/>
      <c r="I27" s="7">
        <v>0</v>
      </c>
      <c r="K27" s="7">
        <v>0</v>
      </c>
      <c r="M27" s="12">
        <v>0</v>
      </c>
      <c r="O27" s="12">
        <v>33335825640</v>
      </c>
      <c r="P27" s="12"/>
      <c r="Q27" s="13">
        <v>0</v>
      </c>
      <c r="R27" s="12"/>
      <c r="S27" s="12">
        <f t="shared" si="0"/>
        <v>33335825640</v>
      </c>
    </row>
    <row r="28" spans="1:19" s="6" customFormat="1" ht="24" x14ac:dyDescent="0.55000000000000004">
      <c r="A28" s="6" t="s">
        <v>43</v>
      </c>
      <c r="B28" s="7"/>
      <c r="C28" s="7" t="s">
        <v>203</v>
      </c>
      <c r="D28" s="7"/>
      <c r="E28" s="7">
        <v>27700000</v>
      </c>
      <c r="F28" s="7"/>
      <c r="G28" s="7">
        <v>4984</v>
      </c>
      <c r="H28" s="7"/>
      <c r="I28" s="7">
        <v>0</v>
      </c>
      <c r="K28" s="7">
        <v>0</v>
      </c>
      <c r="M28" s="12">
        <v>0</v>
      </c>
      <c r="O28" s="12">
        <v>138056800000</v>
      </c>
      <c r="P28" s="12"/>
      <c r="Q28" s="13">
        <v>0</v>
      </c>
      <c r="R28" s="12"/>
      <c r="S28" s="12">
        <f t="shared" si="0"/>
        <v>138056800000</v>
      </c>
    </row>
    <row r="29" spans="1:19" s="6" customFormat="1" ht="24" x14ac:dyDescent="0.55000000000000004">
      <c r="A29" s="6" t="s">
        <v>71</v>
      </c>
      <c r="B29" s="7"/>
      <c r="C29" s="7" t="s">
        <v>193</v>
      </c>
      <c r="D29" s="7"/>
      <c r="E29" s="7">
        <v>29589566</v>
      </c>
      <c r="F29" s="7"/>
      <c r="G29" s="7">
        <v>1440</v>
      </c>
      <c r="H29" s="7"/>
      <c r="I29" s="7">
        <v>0</v>
      </c>
      <c r="K29" s="7">
        <v>0</v>
      </c>
      <c r="M29" s="12">
        <v>0</v>
      </c>
      <c r="O29" s="12">
        <v>42608975040</v>
      </c>
      <c r="P29" s="12"/>
      <c r="Q29" s="13">
        <v>0</v>
      </c>
      <c r="R29" s="12"/>
      <c r="S29" s="12">
        <f t="shared" si="0"/>
        <v>42608975040</v>
      </c>
    </row>
    <row r="30" spans="1:19" s="6" customFormat="1" ht="24" x14ac:dyDescent="0.55000000000000004">
      <c r="A30" s="6" t="s">
        <v>204</v>
      </c>
      <c r="B30" s="7"/>
      <c r="C30" s="7" t="s">
        <v>205</v>
      </c>
      <c r="D30" s="7"/>
      <c r="E30" s="7">
        <v>2639418</v>
      </c>
      <c r="F30" s="7"/>
      <c r="G30" s="7">
        <v>1070</v>
      </c>
      <c r="H30" s="7"/>
      <c r="I30" s="7">
        <v>0</v>
      </c>
      <c r="K30" s="7">
        <v>0</v>
      </c>
      <c r="M30" s="12">
        <v>0</v>
      </c>
      <c r="O30" s="12">
        <v>2824177260</v>
      </c>
      <c r="P30" s="12"/>
      <c r="Q30" s="13">
        <v>0</v>
      </c>
      <c r="R30" s="12"/>
      <c r="S30" s="12">
        <f t="shared" si="0"/>
        <v>2824177260</v>
      </c>
    </row>
    <row r="31" spans="1:19" s="6" customFormat="1" ht="24" x14ac:dyDescent="0.55000000000000004">
      <c r="A31" s="6" t="s">
        <v>146</v>
      </c>
      <c r="B31" s="7"/>
      <c r="C31" s="7" t="s">
        <v>206</v>
      </c>
      <c r="D31" s="7"/>
      <c r="E31" s="7">
        <v>6000000</v>
      </c>
      <c r="F31" s="7"/>
      <c r="G31" s="7">
        <v>20</v>
      </c>
      <c r="H31" s="7"/>
      <c r="I31" s="7">
        <v>0</v>
      </c>
      <c r="K31" s="7">
        <v>0</v>
      </c>
      <c r="M31" s="12">
        <v>0</v>
      </c>
      <c r="O31" s="12">
        <v>120000000</v>
      </c>
      <c r="P31" s="12"/>
      <c r="Q31" s="13">
        <v>0</v>
      </c>
      <c r="R31" s="12"/>
      <c r="S31" s="12">
        <f t="shared" si="0"/>
        <v>120000000</v>
      </c>
    </row>
    <row r="32" spans="1:19" s="6" customFormat="1" ht="24" x14ac:dyDescent="0.55000000000000004">
      <c r="A32" s="6" t="s">
        <v>99</v>
      </c>
      <c r="B32" s="7"/>
      <c r="C32" s="7" t="s">
        <v>207</v>
      </c>
      <c r="D32" s="7"/>
      <c r="E32" s="7">
        <v>10198616</v>
      </c>
      <c r="F32" s="7"/>
      <c r="G32" s="7">
        <v>15200</v>
      </c>
      <c r="H32" s="7"/>
      <c r="I32" s="7">
        <v>0</v>
      </c>
      <c r="K32" s="7">
        <v>0</v>
      </c>
      <c r="M32" s="12">
        <v>0</v>
      </c>
      <c r="O32" s="12">
        <v>155018963200</v>
      </c>
      <c r="P32" s="12"/>
      <c r="Q32" s="13">
        <v>0</v>
      </c>
      <c r="R32" s="12"/>
      <c r="S32" s="12">
        <f t="shared" si="0"/>
        <v>155018963200</v>
      </c>
    </row>
    <row r="33" spans="1:19" s="6" customFormat="1" ht="24" x14ac:dyDescent="0.55000000000000004">
      <c r="A33" s="6" t="s">
        <v>117</v>
      </c>
      <c r="B33" s="7"/>
      <c r="C33" s="7" t="s">
        <v>208</v>
      </c>
      <c r="D33" s="7"/>
      <c r="E33" s="7">
        <v>38614820</v>
      </c>
      <c r="F33" s="7"/>
      <c r="G33" s="7">
        <v>290</v>
      </c>
      <c r="H33" s="7"/>
      <c r="I33" s="7">
        <v>0</v>
      </c>
      <c r="K33" s="7">
        <v>0</v>
      </c>
      <c r="M33" s="12">
        <v>0</v>
      </c>
      <c r="O33" s="12">
        <v>11198297800</v>
      </c>
      <c r="P33" s="12"/>
      <c r="Q33" s="13">
        <v>0</v>
      </c>
      <c r="R33" s="12"/>
      <c r="S33" s="12">
        <f t="shared" si="0"/>
        <v>11198297800</v>
      </c>
    </row>
    <row r="34" spans="1:19" s="6" customFormat="1" ht="24" x14ac:dyDescent="0.55000000000000004">
      <c r="A34" s="6" t="s">
        <v>97</v>
      </c>
      <c r="B34" s="7"/>
      <c r="C34" s="7" t="s">
        <v>209</v>
      </c>
      <c r="D34" s="7"/>
      <c r="E34" s="7">
        <v>3083596</v>
      </c>
      <c r="F34" s="7"/>
      <c r="G34" s="7">
        <v>14500</v>
      </c>
      <c r="H34" s="7"/>
      <c r="I34" s="7">
        <v>0</v>
      </c>
      <c r="K34" s="7">
        <v>0</v>
      </c>
      <c r="M34" s="12">
        <v>0</v>
      </c>
      <c r="O34" s="12">
        <v>44712142000</v>
      </c>
      <c r="P34" s="12"/>
      <c r="Q34" s="13">
        <v>0</v>
      </c>
      <c r="R34" s="12"/>
      <c r="S34" s="12">
        <f t="shared" si="0"/>
        <v>44712142000</v>
      </c>
    </row>
    <row r="35" spans="1:19" s="6" customFormat="1" ht="24" x14ac:dyDescent="0.55000000000000004">
      <c r="A35" s="6" t="s">
        <v>147</v>
      </c>
      <c r="B35" s="7"/>
      <c r="C35" s="7" t="s">
        <v>207</v>
      </c>
      <c r="D35" s="7"/>
      <c r="E35" s="7">
        <v>14138633</v>
      </c>
      <c r="F35" s="7"/>
      <c r="G35" s="7">
        <v>670</v>
      </c>
      <c r="H35" s="7"/>
      <c r="I35" s="7">
        <v>0</v>
      </c>
      <c r="K35" s="7">
        <v>0</v>
      </c>
      <c r="M35" s="12">
        <v>0</v>
      </c>
      <c r="O35" s="12">
        <v>9472884110</v>
      </c>
      <c r="P35" s="12"/>
      <c r="Q35" s="13">
        <v>0</v>
      </c>
      <c r="R35" s="12"/>
      <c r="S35" s="12">
        <f t="shared" si="0"/>
        <v>9472884110</v>
      </c>
    </row>
    <row r="36" spans="1:19" s="6" customFormat="1" ht="24" x14ac:dyDescent="0.55000000000000004">
      <c r="A36" s="6" t="s">
        <v>95</v>
      </c>
      <c r="B36" s="7"/>
      <c r="C36" s="7" t="s">
        <v>193</v>
      </c>
      <c r="D36" s="7"/>
      <c r="E36" s="7">
        <v>15422290</v>
      </c>
      <c r="F36" s="7"/>
      <c r="G36" s="7">
        <v>2070</v>
      </c>
      <c r="H36" s="7"/>
      <c r="I36" s="7">
        <v>0</v>
      </c>
      <c r="K36" s="7">
        <v>0</v>
      </c>
      <c r="M36" s="12">
        <v>0</v>
      </c>
      <c r="O36" s="12">
        <v>31924140300</v>
      </c>
      <c r="P36" s="12"/>
      <c r="Q36" s="13">
        <v>0</v>
      </c>
      <c r="R36" s="12"/>
      <c r="S36" s="12">
        <f t="shared" si="0"/>
        <v>31924140300</v>
      </c>
    </row>
    <row r="37" spans="1:19" s="6" customFormat="1" ht="24" x14ac:dyDescent="0.55000000000000004">
      <c r="A37" s="6" t="s">
        <v>31</v>
      </c>
      <c r="B37" s="7"/>
      <c r="C37" s="7" t="s">
        <v>202</v>
      </c>
      <c r="D37" s="7"/>
      <c r="E37" s="7">
        <v>22054821</v>
      </c>
      <c r="F37" s="7"/>
      <c r="G37" s="7">
        <v>1997</v>
      </c>
      <c r="H37" s="7"/>
      <c r="I37" s="7">
        <v>0</v>
      </c>
      <c r="K37" s="7">
        <v>0</v>
      </c>
      <c r="M37" s="12">
        <v>0</v>
      </c>
      <c r="O37" s="12">
        <v>44043477537</v>
      </c>
      <c r="P37" s="12"/>
      <c r="Q37" s="13">
        <v>0</v>
      </c>
      <c r="R37" s="12"/>
      <c r="S37" s="12">
        <f t="shared" si="0"/>
        <v>44043477537</v>
      </c>
    </row>
    <row r="38" spans="1:19" s="6" customFormat="1" ht="24" x14ac:dyDescent="0.55000000000000004">
      <c r="A38" s="6" t="s">
        <v>29</v>
      </c>
      <c r="B38" s="7"/>
      <c r="C38" s="7" t="s">
        <v>185</v>
      </c>
      <c r="D38" s="7"/>
      <c r="E38" s="7">
        <v>550398861</v>
      </c>
      <c r="F38" s="7"/>
      <c r="G38" s="7">
        <v>360</v>
      </c>
      <c r="H38" s="7"/>
      <c r="I38" s="7">
        <v>0</v>
      </c>
      <c r="K38" s="7">
        <v>0</v>
      </c>
      <c r="M38" s="12">
        <v>0</v>
      </c>
      <c r="O38" s="12">
        <v>198143589960</v>
      </c>
      <c r="P38" s="12"/>
      <c r="Q38" s="13">
        <v>0</v>
      </c>
      <c r="R38" s="12"/>
      <c r="S38" s="12">
        <f t="shared" si="0"/>
        <v>198143589960</v>
      </c>
    </row>
    <row r="39" spans="1:19" s="6" customFormat="1" ht="24" x14ac:dyDescent="0.55000000000000004">
      <c r="A39" s="6" t="s">
        <v>137</v>
      </c>
      <c r="B39" s="7"/>
      <c r="C39" s="7" t="s">
        <v>210</v>
      </c>
      <c r="D39" s="7"/>
      <c r="E39" s="7">
        <v>131586924</v>
      </c>
      <c r="F39" s="7"/>
      <c r="G39" s="7">
        <v>380</v>
      </c>
      <c r="H39" s="7"/>
      <c r="I39" s="7">
        <v>0</v>
      </c>
      <c r="K39" s="7">
        <v>0</v>
      </c>
      <c r="M39" s="12">
        <v>0</v>
      </c>
      <c r="O39" s="12">
        <v>50003031120</v>
      </c>
      <c r="P39" s="12"/>
      <c r="Q39" s="13">
        <v>0</v>
      </c>
      <c r="R39" s="12"/>
      <c r="S39" s="12">
        <f t="shared" si="0"/>
        <v>50003031120</v>
      </c>
    </row>
    <row r="40" spans="1:19" s="6" customFormat="1" ht="24" x14ac:dyDescent="0.55000000000000004">
      <c r="A40" s="6" t="s">
        <v>211</v>
      </c>
      <c r="B40" s="7"/>
      <c r="C40" s="7" t="s">
        <v>210</v>
      </c>
      <c r="D40" s="7"/>
      <c r="E40" s="7">
        <v>23550947</v>
      </c>
      <c r="F40" s="7"/>
      <c r="G40" s="7">
        <v>310</v>
      </c>
      <c r="H40" s="7"/>
      <c r="I40" s="7">
        <v>0</v>
      </c>
      <c r="K40" s="7">
        <v>0</v>
      </c>
      <c r="M40" s="12">
        <v>0</v>
      </c>
      <c r="O40" s="12">
        <v>7300793570</v>
      </c>
      <c r="P40" s="12"/>
      <c r="Q40" s="13">
        <v>0</v>
      </c>
      <c r="R40" s="12"/>
      <c r="S40" s="12">
        <f t="shared" si="0"/>
        <v>7300793570</v>
      </c>
    </row>
    <row r="41" spans="1:19" s="6" customFormat="1" ht="24" x14ac:dyDescent="0.55000000000000004">
      <c r="A41" s="6" t="s">
        <v>104</v>
      </c>
      <c r="B41" s="7"/>
      <c r="C41" s="7" t="s">
        <v>191</v>
      </c>
      <c r="D41" s="7"/>
      <c r="E41" s="7">
        <v>2551927</v>
      </c>
      <c r="F41" s="7"/>
      <c r="G41" s="7">
        <v>400</v>
      </c>
      <c r="H41" s="7"/>
      <c r="I41" s="7">
        <v>0</v>
      </c>
      <c r="K41" s="7">
        <v>0</v>
      </c>
      <c r="M41" s="12">
        <v>0</v>
      </c>
      <c r="O41" s="12">
        <v>1020770800</v>
      </c>
      <c r="P41" s="12"/>
      <c r="Q41" s="13">
        <v>0</v>
      </c>
      <c r="R41" s="12"/>
      <c r="S41" s="12">
        <f t="shared" si="0"/>
        <v>1020770800</v>
      </c>
    </row>
    <row r="42" spans="1:19" s="6" customFormat="1" ht="24" x14ac:dyDescent="0.55000000000000004">
      <c r="A42" s="6" t="s">
        <v>127</v>
      </c>
      <c r="B42" s="7"/>
      <c r="C42" s="7" t="s">
        <v>212</v>
      </c>
      <c r="D42" s="7"/>
      <c r="E42" s="7">
        <v>32000000</v>
      </c>
      <c r="F42" s="7"/>
      <c r="G42" s="7">
        <v>80</v>
      </c>
      <c r="H42" s="7"/>
      <c r="I42" s="7">
        <v>0</v>
      </c>
      <c r="K42" s="7">
        <v>0</v>
      </c>
      <c r="M42" s="12">
        <v>0</v>
      </c>
      <c r="O42" s="12">
        <v>2560000000</v>
      </c>
      <c r="P42" s="12"/>
      <c r="Q42" s="13">
        <v>0</v>
      </c>
      <c r="R42" s="12"/>
      <c r="S42" s="12">
        <f t="shared" si="0"/>
        <v>2560000000</v>
      </c>
    </row>
    <row r="43" spans="1:19" s="6" customFormat="1" ht="24" x14ac:dyDescent="0.55000000000000004">
      <c r="A43" s="6" t="s">
        <v>123</v>
      </c>
      <c r="B43" s="7"/>
      <c r="C43" s="7" t="s">
        <v>198</v>
      </c>
      <c r="D43" s="7"/>
      <c r="E43" s="7">
        <v>826600159</v>
      </c>
      <c r="F43" s="7"/>
      <c r="G43" s="7">
        <v>280</v>
      </c>
      <c r="H43" s="7"/>
      <c r="I43" s="7">
        <v>0</v>
      </c>
      <c r="K43" s="7">
        <v>0</v>
      </c>
      <c r="M43" s="12">
        <v>0</v>
      </c>
      <c r="O43" s="12">
        <v>231448044520</v>
      </c>
      <c r="P43" s="12"/>
      <c r="Q43" s="13">
        <v>0</v>
      </c>
      <c r="R43" s="12"/>
      <c r="S43" s="12">
        <f t="shared" si="0"/>
        <v>231448044520</v>
      </c>
    </row>
    <row r="44" spans="1:19" s="6" customFormat="1" ht="24" x14ac:dyDescent="0.55000000000000004">
      <c r="A44" s="6" t="s">
        <v>120</v>
      </c>
      <c r="B44" s="7"/>
      <c r="C44" s="7" t="s">
        <v>195</v>
      </c>
      <c r="D44" s="7"/>
      <c r="E44" s="7">
        <v>398000000</v>
      </c>
      <c r="F44" s="7"/>
      <c r="G44" s="7">
        <v>160</v>
      </c>
      <c r="H44" s="7"/>
      <c r="I44" s="7">
        <v>0</v>
      </c>
      <c r="K44" s="7">
        <v>0</v>
      </c>
      <c r="M44" s="12">
        <v>0</v>
      </c>
      <c r="O44" s="12">
        <v>63680000000</v>
      </c>
      <c r="P44" s="12"/>
      <c r="Q44" s="13">
        <v>0</v>
      </c>
      <c r="R44" s="12"/>
      <c r="S44" s="12">
        <f t="shared" si="0"/>
        <v>63680000000</v>
      </c>
    </row>
    <row r="45" spans="1:19" s="6" customFormat="1" ht="24" x14ac:dyDescent="0.55000000000000004">
      <c r="A45" s="6" t="s">
        <v>213</v>
      </c>
      <c r="B45" s="7"/>
      <c r="C45" s="7" t="s">
        <v>214</v>
      </c>
      <c r="D45" s="7"/>
      <c r="E45" s="7">
        <v>11000000</v>
      </c>
      <c r="F45" s="7"/>
      <c r="G45" s="7">
        <v>300</v>
      </c>
      <c r="H45" s="7"/>
      <c r="I45" s="7">
        <v>0</v>
      </c>
      <c r="K45" s="7">
        <v>0</v>
      </c>
      <c r="M45" s="12">
        <v>0</v>
      </c>
      <c r="O45" s="12">
        <v>3300000000</v>
      </c>
      <c r="P45" s="12"/>
      <c r="Q45" s="13">
        <v>75100402</v>
      </c>
      <c r="R45" s="12"/>
      <c r="S45" s="12">
        <f t="shared" si="0"/>
        <v>3224899598</v>
      </c>
    </row>
    <row r="46" spans="1:19" s="6" customFormat="1" ht="24" x14ac:dyDescent="0.55000000000000004">
      <c r="A46" s="6" t="s">
        <v>34</v>
      </c>
      <c r="B46" s="7"/>
      <c r="C46" s="7" t="s">
        <v>215</v>
      </c>
      <c r="D46" s="7"/>
      <c r="E46" s="7">
        <v>3349436</v>
      </c>
      <c r="F46" s="7"/>
      <c r="G46" s="7">
        <v>10000</v>
      </c>
      <c r="H46" s="7"/>
      <c r="I46" s="7">
        <v>0</v>
      </c>
      <c r="K46" s="7">
        <v>0</v>
      </c>
      <c r="M46" s="12">
        <v>0</v>
      </c>
      <c r="O46" s="12">
        <v>33494360000</v>
      </c>
      <c r="P46" s="12"/>
      <c r="Q46" s="13">
        <v>0</v>
      </c>
      <c r="R46" s="12"/>
      <c r="S46" s="12">
        <f t="shared" si="0"/>
        <v>33494360000</v>
      </c>
    </row>
    <row r="47" spans="1:19" s="6" customFormat="1" ht="24" x14ac:dyDescent="0.55000000000000004">
      <c r="A47" s="6" t="s">
        <v>145</v>
      </c>
      <c r="B47" s="7"/>
      <c r="C47" s="7" t="s">
        <v>216</v>
      </c>
      <c r="D47" s="7"/>
      <c r="E47" s="7">
        <v>3305619</v>
      </c>
      <c r="F47" s="7"/>
      <c r="G47" s="7">
        <v>1000</v>
      </c>
      <c r="H47" s="7"/>
      <c r="I47" s="7">
        <v>0</v>
      </c>
      <c r="K47" s="7">
        <v>0</v>
      </c>
      <c r="M47" s="12">
        <v>0</v>
      </c>
      <c r="O47" s="12">
        <v>3305619000</v>
      </c>
      <c r="P47" s="12"/>
      <c r="Q47" s="13">
        <v>0</v>
      </c>
      <c r="R47" s="12"/>
      <c r="S47" s="12">
        <f t="shared" si="0"/>
        <v>3305619000</v>
      </c>
    </row>
    <row r="48" spans="1:19" s="6" customFormat="1" ht="24" x14ac:dyDescent="0.55000000000000004">
      <c r="A48" s="6" t="s">
        <v>42</v>
      </c>
      <c r="B48" s="7"/>
      <c r="C48" s="7" t="s">
        <v>217</v>
      </c>
      <c r="D48" s="7"/>
      <c r="E48" s="7">
        <v>17803216</v>
      </c>
      <c r="F48" s="7"/>
      <c r="G48" s="7">
        <v>300</v>
      </c>
      <c r="H48" s="7"/>
      <c r="I48" s="7">
        <v>0</v>
      </c>
      <c r="K48" s="7">
        <v>0</v>
      </c>
      <c r="M48" s="12">
        <v>0</v>
      </c>
      <c r="O48" s="12">
        <v>5340964800</v>
      </c>
      <c r="P48" s="12"/>
      <c r="Q48" s="13">
        <v>0</v>
      </c>
      <c r="R48" s="12"/>
      <c r="S48" s="12">
        <f t="shared" si="0"/>
        <v>5340964800</v>
      </c>
    </row>
    <row r="49" spans="1:19" s="6" customFormat="1" ht="24" x14ac:dyDescent="0.55000000000000004">
      <c r="A49" s="6" t="s">
        <v>125</v>
      </c>
      <c r="B49" s="7"/>
      <c r="C49" s="7" t="s">
        <v>218</v>
      </c>
      <c r="D49" s="7"/>
      <c r="E49" s="7">
        <v>3500000</v>
      </c>
      <c r="F49" s="7"/>
      <c r="G49" s="7">
        <v>250</v>
      </c>
      <c r="H49" s="7"/>
      <c r="I49" s="7">
        <v>0</v>
      </c>
      <c r="K49" s="7">
        <v>0</v>
      </c>
      <c r="M49" s="12">
        <v>0</v>
      </c>
      <c r="O49" s="12">
        <v>875000000</v>
      </c>
      <c r="P49" s="12"/>
      <c r="Q49" s="13">
        <v>26726428</v>
      </c>
      <c r="R49" s="12"/>
      <c r="S49" s="12">
        <f t="shared" si="0"/>
        <v>848273572</v>
      </c>
    </row>
    <row r="50" spans="1:19" s="6" customFormat="1" ht="24" x14ac:dyDescent="0.55000000000000004">
      <c r="A50" s="6" t="s">
        <v>16</v>
      </c>
      <c r="B50" s="7"/>
      <c r="C50" s="7" t="s">
        <v>286</v>
      </c>
      <c r="D50" s="7"/>
      <c r="E50" s="7">
        <v>7838449</v>
      </c>
      <c r="F50" s="7"/>
      <c r="G50" s="7">
        <v>1500</v>
      </c>
      <c r="H50" s="7"/>
      <c r="I50" s="7">
        <v>11757673500</v>
      </c>
      <c r="K50" s="7">
        <v>589031138</v>
      </c>
      <c r="M50" s="12">
        <v>11168642362</v>
      </c>
      <c r="O50" s="12">
        <v>11757673500</v>
      </c>
      <c r="P50" s="12"/>
      <c r="Q50" s="13">
        <v>589031138</v>
      </c>
      <c r="R50" s="12"/>
      <c r="S50" s="12">
        <f t="shared" si="0"/>
        <v>11168642362</v>
      </c>
    </row>
    <row r="51" spans="1:19" s="6" customFormat="1" ht="24" x14ac:dyDescent="0.55000000000000004">
      <c r="A51" s="6" t="s">
        <v>92</v>
      </c>
      <c r="B51" s="7"/>
      <c r="C51" s="7" t="s">
        <v>219</v>
      </c>
      <c r="D51" s="7"/>
      <c r="E51" s="7">
        <v>2350000</v>
      </c>
      <c r="F51" s="7"/>
      <c r="G51" s="7">
        <v>6810</v>
      </c>
      <c r="H51" s="7"/>
      <c r="I51" s="7">
        <v>0</v>
      </c>
      <c r="K51" s="7">
        <v>0</v>
      </c>
      <c r="M51" s="12">
        <v>0</v>
      </c>
      <c r="O51" s="12">
        <v>16003500000</v>
      </c>
      <c r="P51" s="12"/>
      <c r="Q51" s="13">
        <v>0</v>
      </c>
      <c r="R51" s="12"/>
      <c r="S51" s="12">
        <f t="shared" si="0"/>
        <v>16003500000</v>
      </c>
    </row>
    <row r="52" spans="1:19" s="6" customFormat="1" ht="24" x14ac:dyDescent="0.55000000000000004">
      <c r="A52" s="6" t="s">
        <v>72</v>
      </c>
      <c r="B52" s="7"/>
      <c r="C52" s="7" t="s">
        <v>220</v>
      </c>
      <c r="D52" s="7"/>
      <c r="E52" s="7">
        <v>5015500</v>
      </c>
      <c r="F52" s="7"/>
      <c r="G52" s="7">
        <v>639</v>
      </c>
      <c r="H52" s="7"/>
      <c r="I52" s="7">
        <v>0</v>
      </c>
      <c r="K52" s="7">
        <v>0</v>
      </c>
      <c r="M52" s="12">
        <v>0</v>
      </c>
      <c r="O52" s="12">
        <v>3204904500</v>
      </c>
      <c r="P52" s="12"/>
      <c r="Q52" s="13">
        <v>0</v>
      </c>
      <c r="R52" s="12"/>
      <c r="S52" s="12">
        <f t="shared" si="0"/>
        <v>3204904500</v>
      </c>
    </row>
    <row r="53" spans="1:19" s="6" customFormat="1" ht="24" x14ac:dyDescent="0.55000000000000004">
      <c r="A53" s="6" t="s">
        <v>107</v>
      </c>
      <c r="B53" s="7"/>
      <c r="C53" s="7" t="s">
        <v>221</v>
      </c>
      <c r="D53" s="7"/>
      <c r="E53" s="7">
        <v>137187004</v>
      </c>
      <c r="F53" s="7"/>
      <c r="G53" s="7">
        <v>150</v>
      </c>
      <c r="H53" s="7"/>
      <c r="I53" s="7">
        <v>0</v>
      </c>
      <c r="K53" s="7">
        <v>0</v>
      </c>
      <c r="M53" s="12">
        <v>0</v>
      </c>
      <c r="O53" s="12">
        <v>20578050600</v>
      </c>
      <c r="P53" s="12"/>
      <c r="Q53" s="13">
        <v>387221382</v>
      </c>
      <c r="R53" s="12"/>
      <c r="S53" s="12">
        <f t="shared" si="0"/>
        <v>20190829218</v>
      </c>
    </row>
    <row r="54" spans="1:19" s="6" customFormat="1" ht="24" x14ac:dyDescent="0.55000000000000004">
      <c r="A54" s="6" t="s">
        <v>19</v>
      </c>
      <c r="B54" s="7"/>
      <c r="C54" s="7" t="s">
        <v>193</v>
      </c>
      <c r="D54" s="7"/>
      <c r="E54" s="7">
        <v>691805596</v>
      </c>
      <c r="F54" s="7"/>
      <c r="G54" s="7">
        <v>11</v>
      </c>
      <c r="H54" s="7"/>
      <c r="I54" s="7">
        <v>0</v>
      </c>
      <c r="K54" s="7">
        <v>0</v>
      </c>
      <c r="M54" s="12">
        <v>0</v>
      </c>
      <c r="O54" s="12">
        <v>7609861556</v>
      </c>
      <c r="P54" s="12"/>
      <c r="Q54" s="13">
        <v>0</v>
      </c>
      <c r="R54" s="12"/>
      <c r="S54" s="12">
        <f t="shared" si="0"/>
        <v>7609861556</v>
      </c>
    </row>
    <row r="55" spans="1:19" s="6" customFormat="1" ht="24" x14ac:dyDescent="0.55000000000000004">
      <c r="A55" s="6" t="s">
        <v>23</v>
      </c>
      <c r="B55" s="7"/>
      <c r="C55" s="7" t="s">
        <v>193</v>
      </c>
      <c r="D55" s="7"/>
      <c r="E55" s="7">
        <v>385976816</v>
      </c>
      <c r="F55" s="7"/>
      <c r="G55" s="7">
        <v>15</v>
      </c>
      <c r="H55" s="7"/>
      <c r="I55" s="7">
        <v>0</v>
      </c>
      <c r="K55" s="7">
        <v>0</v>
      </c>
      <c r="M55" s="12">
        <v>0</v>
      </c>
      <c r="O55" s="12">
        <v>5789652240</v>
      </c>
      <c r="P55" s="12"/>
      <c r="Q55" s="13">
        <v>0</v>
      </c>
      <c r="R55" s="12"/>
      <c r="S55" s="12">
        <f t="shared" si="0"/>
        <v>5789652240</v>
      </c>
    </row>
    <row r="56" spans="1:19" s="6" customFormat="1" ht="24" x14ac:dyDescent="0.55000000000000004">
      <c r="A56" s="6" t="s">
        <v>68</v>
      </c>
      <c r="B56" s="7"/>
      <c r="C56" s="7" t="s">
        <v>185</v>
      </c>
      <c r="D56" s="7"/>
      <c r="E56" s="7">
        <v>134000000</v>
      </c>
      <c r="F56" s="7"/>
      <c r="G56" s="7">
        <v>750</v>
      </c>
      <c r="H56" s="7"/>
      <c r="I56" s="7">
        <v>0</v>
      </c>
      <c r="K56" s="7">
        <v>0</v>
      </c>
      <c r="M56" s="12">
        <v>0</v>
      </c>
      <c r="O56" s="12">
        <v>100500000000</v>
      </c>
      <c r="P56" s="12"/>
      <c r="Q56" s="13">
        <v>0</v>
      </c>
      <c r="R56" s="12"/>
      <c r="S56" s="12">
        <f t="shared" si="0"/>
        <v>100500000000</v>
      </c>
    </row>
    <row r="57" spans="1:19" s="6" customFormat="1" ht="24" x14ac:dyDescent="0.55000000000000004">
      <c r="A57" s="17" t="s">
        <v>27</v>
      </c>
      <c r="B57" s="7"/>
      <c r="C57" s="7" t="s">
        <v>202</v>
      </c>
      <c r="D57" s="7"/>
      <c r="E57" s="7">
        <v>6400000</v>
      </c>
      <c r="F57" s="7"/>
      <c r="G57" s="7">
        <v>200</v>
      </c>
      <c r="H57" s="7"/>
      <c r="I57" s="7">
        <v>0</v>
      </c>
      <c r="K57" s="7">
        <v>0</v>
      </c>
      <c r="M57" s="12">
        <v>0</v>
      </c>
      <c r="O57" s="12">
        <v>1280000000</v>
      </c>
      <c r="P57" s="12"/>
      <c r="Q57" s="13">
        <v>0</v>
      </c>
      <c r="R57" s="12"/>
      <c r="S57" s="12">
        <f t="shared" si="0"/>
        <v>1280000000</v>
      </c>
    </row>
    <row r="58" spans="1:19" s="6" customFormat="1" ht="24" x14ac:dyDescent="0.55000000000000004">
      <c r="A58" s="17" t="s">
        <v>41</v>
      </c>
      <c r="B58" s="7"/>
      <c r="C58" s="7" t="s">
        <v>195</v>
      </c>
      <c r="D58" s="7"/>
      <c r="E58" s="7">
        <v>999790</v>
      </c>
      <c r="F58" s="7"/>
      <c r="G58" s="7">
        <v>13750</v>
      </c>
      <c r="H58" s="7"/>
      <c r="I58" s="7">
        <v>0</v>
      </c>
      <c r="K58" s="7">
        <v>0</v>
      </c>
      <c r="M58" s="12">
        <v>0</v>
      </c>
      <c r="O58" s="12">
        <v>13747112500</v>
      </c>
      <c r="P58" s="12"/>
      <c r="Q58" s="13">
        <v>0</v>
      </c>
      <c r="R58" s="12"/>
      <c r="S58" s="12">
        <f t="shared" si="0"/>
        <v>13747112500</v>
      </c>
    </row>
    <row r="59" spans="1:19" s="6" customFormat="1" ht="24" x14ac:dyDescent="0.55000000000000004">
      <c r="A59" s="17" t="s">
        <v>222</v>
      </c>
      <c r="B59" s="7"/>
      <c r="C59" s="7" t="s">
        <v>223</v>
      </c>
      <c r="D59" s="7"/>
      <c r="E59" s="7">
        <v>1600000</v>
      </c>
      <c r="F59" s="7"/>
      <c r="G59" s="7">
        <v>970</v>
      </c>
      <c r="H59" s="7"/>
      <c r="I59" s="7">
        <v>0</v>
      </c>
      <c r="K59" s="7">
        <v>0</v>
      </c>
      <c r="M59" s="12">
        <v>0</v>
      </c>
      <c r="O59" s="12">
        <v>1552000000</v>
      </c>
      <c r="P59" s="12"/>
      <c r="Q59" s="13">
        <v>0</v>
      </c>
      <c r="R59" s="12"/>
      <c r="S59" s="12">
        <f t="shared" si="0"/>
        <v>1552000000</v>
      </c>
    </row>
    <row r="60" spans="1:19" s="6" customFormat="1" ht="24" x14ac:dyDescent="0.55000000000000004">
      <c r="A60" s="17" t="s">
        <v>37</v>
      </c>
      <c r="B60" s="7"/>
      <c r="C60" s="7" t="s">
        <v>224</v>
      </c>
      <c r="D60" s="7"/>
      <c r="E60" s="7">
        <v>14045507</v>
      </c>
      <c r="F60" s="7"/>
      <c r="G60" s="7">
        <v>38000</v>
      </c>
      <c r="H60" s="7"/>
      <c r="I60" s="7">
        <v>0</v>
      </c>
      <c r="K60" s="7">
        <v>0</v>
      </c>
      <c r="M60" s="12">
        <v>0</v>
      </c>
      <c r="O60" s="12">
        <v>533729266000</v>
      </c>
      <c r="P60" s="12"/>
      <c r="Q60" s="13">
        <v>7522015163</v>
      </c>
      <c r="R60" s="12"/>
      <c r="S60" s="12">
        <f t="shared" si="0"/>
        <v>526207250837</v>
      </c>
    </row>
    <row r="61" spans="1:19" s="6" customFormat="1" ht="24" x14ac:dyDescent="0.55000000000000004">
      <c r="A61" s="17" t="s">
        <v>37</v>
      </c>
      <c r="B61" s="7"/>
      <c r="C61" s="7" t="s">
        <v>225</v>
      </c>
      <c r="D61" s="7"/>
      <c r="E61" s="7">
        <v>13995507</v>
      </c>
      <c r="F61" s="7"/>
      <c r="G61" s="7">
        <v>11000</v>
      </c>
      <c r="H61" s="7"/>
      <c r="I61" s="7">
        <v>0</v>
      </c>
      <c r="K61" s="7">
        <v>0</v>
      </c>
      <c r="M61" s="12">
        <v>0</v>
      </c>
      <c r="O61" s="12">
        <v>153950577000</v>
      </c>
      <c r="P61" s="12"/>
      <c r="Q61" s="13">
        <v>0</v>
      </c>
      <c r="R61" s="12"/>
      <c r="S61" s="12">
        <f t="shared" si="0"/>
        <v>153950577000</v>
      </c>
    </row>
    <row r="62" spans="1:19" s="6" customFormat="1" ht="24" x14ac:dyDescent="0.55000000000000004">
      <c r="A62" s="17" t="s">
        <v>131</v>
      </c>
      <c r="B62" s="7"/>
      <c r="C62" s="7" t="s">
        <v>287</v>
      </c>
      <c r="D62" s="7"/>
      <c r="E62" s="7">
        <v>44166505</v>
      </c>
      <c r="F62" s="7"/>
      <c r="G62" s="7">
        <v>8700</v>
      </c>
      <c r="H62" s="7"/>
      <c r="I62" s="7">
        <v>384248593500</v>
      </c>
      <c r="K62" s="7">
        <v>53663474755</v>
      </c>
      <c r="M62" s="12">
        <v>330585118745</v>
      </c>
      <c r="O62" s="12">
        <v>384248593500</v>
      </c>
      <c r="P62" s="12"/>
      <c r="Q62" s="13">
        <v>53663474755</v>
      </c>
      <c r="R62" s="12"/>
      <c r="S62" s="12">
        <f t="shared" si="0"/>
        <v>330585118745</v>
      </c>
    </row>
    <row r="63" spans="1:19" s="6" customFormat="1" ht="24" x14ac:dyDescent="0.55000000000000004">
      <c r="A63" s="17" t="s">
        <v>30</v>
      </c>
      <c r="B63" s="7"/>
      <c r="C63" s="7" t="s">
        <v>226</v>
      </c>
      <c r="D63" s="7"/>
      <c r="E63" s="7">
        <v>58397012</v>
      </c>
      <c r="F63" s="7"/>
      <c r="G63" s="7">
        <v>936</v>
      </c>
      <c r="H63" s="7"/>
      <c r="I63" s="7">
        <v>0</v>
      </c>
      <c r="K63" s="7">
        <v>0</v>
      </c>
      <c r="M63" s="12">
        <v>0</v>
      </c>
      <c r="O63" s="12">
        <v>54659603232</v>
      </c>
      <c r="P63" s="12"/>
      <c r="Q63" s="13">
        <v>0</v>
      </c>
      <c r="R63" s="12"/>
      <c r="S63" s="12">
        <f t="shared" si="0"/>
        <v>54659603232</v>
      </c>
    </row>
    <row r="64" spans="1:19" s="6" customFormat="1" ht="24" x14ac:dyDescent="0.55000000000000004">
      <c r="A64" s="17" t="s">
        <v>141</v>
      </c>
      <c r="B64" s="7"/>
      <c r="C64" s="7" t="s">
        <v>194</v>
      </c>
      <c r="D64" s="7"/>
      <c r="E64" s="7">
        <v>14618827</v>
      </c>
      <c r="F64" s="7"/>
      <c r="G64" s="7">
        <v>14000</v>
      </c>
      <c r="H64" s="7"/>
      <c r="I64" s="7">
        <v>0</v>
      </c>
      <c r="K64" s="7">
        <v>0</v>
      </c>
      <c r="M64" s="12">
        <v>0</v>
      </c>
      <c r="O64" s="12">
        <v>204663578000</v>
      </c>
      <c r="P64" s="12"/>
      <c r="Q64" s="13">
        <v>0</v>
      </c>
      <c r="R64" s="12"/>
      <c r="S64" s="12">
        <f t="shared" si="0"/>
        <v>204663578000</v>
      </c>
    </row>
    <row r="65" spans="1:19" s="6" customFormat="1" ht="24" x14ac:dyDescent="0.55000000000000004">
      <c r="A65" s="17" t="s">
        <v>102</v>
      </c>
      <c r="B65" s="7"/>
      <c r="C65" s="7" t="s">
        <v>227</v>
      </c>
      <c r="D65" s="7"/>
      <c r="E65" s="7">
        <v>57441975</v>
      </c>
      <c r="F65" s="7"/>
      <c r="G65" s="7">
        <v>637</v>
      </c>
      <c r="H65" s="7"/>
      <c r="I65" s="7">
        <v>0</v>
      </c>
      <c r="K65" s="7">
        <v>0</v>
      </c>
      <c r="M65" s="12">
        <v>0</v>
      </c>
      <c r="O65" s="12">
        <v>36590538075</v>
      </c>
      <c r="P65" s="12"/>
      <c r="Q65" s="13">
        <v>0</v>
      </c>
      <c r="R65" s="12"/>
      <c r="S65" s="12">
        <f t="shared" si="0"/>
        <v>36590538075</v>
      </c>
    </row>
    <row r="66" spans="1:19" s="6" customFormat="1" ht="24" x14ac:dyDescent="0.55000000000000004">
      <c r="A66" s="17" t="s">
        <v>84</v>
      </c>
      <c r="B66" s="7"/>
      <c r="C66" s="7" t="s">
        <v>224</v>
      </c>
      <c r="D66" s="7"/>
      <c r="E66" s="7">
        <v>20042572</v>
      </c>
      <c r="F66" s="7"/>
      <c r="G66" s="7">
        <v>3800</v>
      </c>
      <c r="H66" s="7"/>
      <c r="I66" s="7">
        <v>0</v>
      </c>
      <c r="K66" s="7">
        <v>0</v>
      </c>
      <c r="M66" s="12">
        <v>0</v>
      </c>
      <c r="O66" s="12">
        <v>76161773600</v>
      </c>
      <c r="P66" s="12"/>
      <c r="Q66" s="13">
        <v>0</v>
      </c>
      <c r="R66" s="12"/>
      <c r="S66" s="12">
        <f t="shared" si="0"/>
        <v>76161773600</v>
      </c>
    </row>
    <row r="67" spans="1:19" s="6" customFormat="1" ht="24" x14ac:dyDescent="0.55000000000000004">
      <c r="A67" s="17" t="s">
        <v>142</v>
      </c>
      <c r="B67" s="7"/>
      <c r="C67" s="7" t="s">
        <v>193</v>
      </c>
      <c r="D67" s="7"/>
      <c r="E67" s="7">
        <v>93756136</v>
      </c>
      <c r="F67" s="7"/>
      <c r="G67" s="7">
        <v>800</v>
      </c>
      <c r="H67" s="7"/>
      <c r="I67" s="7">
        <v>0</v>
      </c>
      <c r="K67" s="7">
        <v>0</v>
      </c>
      <c r="M67" s="12">
        <v>0</v>
      </c>
      <c r="O67" s="12">
        <v>75004908800</v>
      </c>
      <c r="P67" s="12"/>
      <c r="Q67" s="13">
        <v>0</v>
      </c>
      <c r="R67" s="12"/>
      <c r="S67" s="12">
        <f t="shared" si="0"/>
        <v>75004908800</v>
      </c>
    </row>
    <row r="68" spans="1:19" s="6" customFormat="1" ht="24" x14ac:dyDescent="0.55000000000000004">
      <c r="A68" s="17" t="s">
        <v>101</v>
      </c>
      <c r="B68" s="7"/>
      <c r="C68" s="7" t="s">
        <v>228</v>
      </c>
      <c r="D68" s="7"/>
      <c r="E68" s="7">
        <v>44084970</v>
      </c>
      <c r="F68" s="7"/>
      <c r="G68" s="7">
        <v>2200</v>
      </c>
      <c r="H68" s="7"/>
      <c r="I68" s="7">
        <v>0</v>
      </c>
      <c r="K68" s="7">
        <v>0</v>
      </c>
      <c r="M68" s="12">
        <v>0</v>
      </c>
      <c r="O68" s="12">
        <v>96986934000</v>
      </c>
      <c r="P68" s="12"/>
      <c r="Q68" s="13">
        <v>0</v>
      </c>
      <c r="R68" s="12"/>
      <c r="S68" s="12">
        <f t="shared" si="0"/>
        <v>96986934000</v>
      </c>
    </row>
    <row r="69" spans="1:19" s="6" customFormat="1" ht="24" x14ac:dyDescent="0.55000000000000004">
      <c r="A69" s="17" t="s">
        <v>93</v>
      </c>
      <c r="B69" s="7"/>
      <c r="C69" s="7" t="s">
        <v>229</v>
      </c>
      <c r="D69" s="7"/>
      <c r="E69" s="7">
        <v>5327983</v>
      </c>
      <c r="F69" s="7"/>
      <c r="G69" s="7">
        <v>9120</v>
      </c>
      <c r="H69" s="7"/>
      <c r="I69" s="7">
        <v>0</v>
      </c>
      <c r="K69" s="7">
        <v>0</v>
      </c>
      <c r="M69" s="12">
        <v>0</v>
      </c>
      <c r="O69" s="12">
        <v>48591204960</v>
      </c>
      <c r="P69" s="12"/>
      <c r="Q69" s="13">
        <v>0</v>
      </c>
      <c r="R69" s="12"/>
      <c r="S69" s="12">
        <f t="shared" si="0"/>
        <v>48591204960</v>
      </c>
    </row>
    <row r="70" spans="1:19" s="6" customFormat="1" ht="24" x14ac:dyDescent="0.55000000000000004">
      <c r="A70" s="6" t="s">
        <v>74</v>
      </c>
      <c r="B70" s="7"/>
      <c r="C70" s="7" t="s">
        <v>208</v>
      </c>
      <c r="D70" s="7"/>
      <c r="E70" s="7">
        <v>19680610</v>
      </c>
      <c r="F70" s="7"/>
      <c r="G70" s="7">
        <v>5700</v>
      </c>
      <c r="H70" s="7"/>
      <c r="I70" s="7">
        <v>0</v>
      </c>
      <c r="K70" s="7">
        <v>0</v>
      </c>
      <c r="M70" s="12">
        <v>0</v>
      </c>
      <c r="O70" s="12">
        <v>112179477000</v>
      </c>
      <c r="P70" s="12"/>
      <c r="Q70" s="13">
        <v>0</v>
      </c>
      <c r="R70" s="12"/>
      <c r="S70" s="12">
        <f t="shared" si="0"/>
        <v>112179477000</v>
      </c>
    </row>
    <row r="71" spans="1:19" s="6" customFormat="1" ht="24" x14ac:dyDescent="0.55000000000000004">
      <c r="A71" s="6" t="s">
        <v>132</v>
      </c>
      <c r="B71" s="7"/>
      <c r="C71" s="7" t="s">
        <v>219</v>
      </c>
      <c r="D71" s="7"/>
      <c r="E71" s="7">
        <v>38300000</v>
      </c>
      <c r="F71" s="7"/>
      <c r="G71" s="7">
        <v>1000</v>
      </c>
      <c r="H71" s="7"/>
      <c r="I71" s="7">
        <v>0</v>
      </c>
      <c r="K71" s="7">
        <v>0</v>
      </c>
      <c r="M71" s="12">
        <v>0</v>
      </c>
      <c r="O71" s="12">
        <v>38300000000</v>
      </c>
      <c r="P71" s="12"/>
      <c r="Q71" s="13">
        <v>0</v>
      </c>
      <c r="R71" s="12"/>
      <c r="S71" s="12">
        <f t="shared" si="0"/>
        <v>38300000000</v>
      </c>
    </row>
    <row r="72" spans="1:19" s="6" customFormat="1" ht="24" x14ac:dyDescent="0.55000000000000004">
      <c r="A72" s="6" t="s">
        <v>132</v>
      </c>
      <c r="B72" s="7"/>
      <c r="C72" s="7" t="s">
        <v>221</v>
      </c>
      <c r="D72" s="7"/>
      <c r="E72" s="7">
        <v>38300000</v>
      </c>
      <c r="F72" s="7"/>
      <c r="G72" s="7">
        <v>1200</v>
      </c>
      <c r="H72" s="7"/>
      <c r="I72" s="7">
        <v>0</v>
      </c>
      <c r="K72" s="7">
        <v>0</v>
      </c>
      <c r="M72" s="12">
        <v>0</v>
      </c>
      <c r="O72" s="12">
        <v>45960000000</v>
      </c>
      <c r="P72" s="12"/>
      <c r="Q72" s="13">
        <v>0</v>
      </c>
      <c r="R72" s="12"/>
      <c r="S72" s="12">
        <f t="shared" si="0"/>
        <v>45960000000</v>
      </c>
    </row>
    <row r="73" spans="1:19" s="6" customFormat="1" ht="24" x14ac:dyDescent="0.55000000000000004">
      <c r="A73" s="6" t="s">
        <v>124</v>
      </c>
      <c r="B73" s="7"/>
      <c r="C73" s="7" t="s">
        <v>193</v>
      </c>
      <c r="D73" s="7"/>
      <c r="E73" s="7">
        <v>45151187</v>
      </c>
      <c r="F73" s="7"/>
      <c r="G73" s="7">
        <v>420</v>
      </c>
      <c r="H73" s="7"/>
      <c r="I73" s="7">
        <v>0</v>
      </c>
      <c r="K73" s="7">
        <v>0</v>
      </c>
      <c r="M73" s="12">
        <v>0</v>
      </c>
      <c r="O73" s="12">
        <v>18963498540</v>
      </c>
      <c r="P73" s="12"/>
      <c r="Q73" s="13">
        <v>0</v>
      </c>
      <c r="R73" s="12"/>
      <c r="S73" s="12">
        <f t="shared" ref="S73:S111" si="1">O73-Q73</f>
        <v>18963498540</v>
      </c>
    </row>
    <row r="74" spans="1:19" s="6" customFormat="1" ht="24" x14ac:dyDescent="0.55000000000000004">
      <c r="A74" s="6" t="s">
        <v>62</v>
      </c>
      <c r="B74" s="7"/>
      <c r="C74" s="7" t="s">
        <v>230</v>
      </c>
      <c r="D74" s="7"/>
      <c r="E74" s="7">
        <v>9810336</v>
      </c>
      <c r="F74" s="7"/>
      <c r="G74" s="7">
        <v>200</v>
      </c>
      <c r="H74" s="7"/>
      <c r="I74" s="7">
        <v>0</v>
      </c>
      <c r="K74" s="7">
        <v>0</v>
      </c>
      <c r="M74" s="12">
        <v>0</v>
      </c>
      <c r="O74" s="12">
        <v>1962067200</v>
      </c>
      <c r="P74" s="12"/>
      <c r="Q74" s="13">
        <v>0</v>
      </c>
      <c r="R74" s="12"/>
      <c r="S74" s="12">
        <f t="shared" si="1"/>
        <v>1962067200</v>
      </c>
    </row>
    <row r="75" spans="1:19" s="6" customFormat="1" ht="24" x14ac:dyDescent="0.55000000000000004">
      <c r="A75" s="6" t="s">
        <v>105</v>
      </c>
      <c r="B75" s="7"/>
      <c r="C75" s="7" t="s">
        <v>231</v>
      </c>
      <c r="D75" s="7"/>
      <c r="E75" s="7">
        <v>13661053</v>
      </c>
      <c r="F75" s="7"/>
      <c r="G75" s="7">
        <v>206</v>
      </c>
      <c r="H75" s="7"/>
      <c r="I75" s="7">
        <v>0</v>
      </c>
      <c r="K75" s="7">
        <v>0</v>
      </c>
      <c r="M75" s="12">
        <v>0</v>
      </c>
      <c r="O75" s="12">
        <v>2814176918</v>
      </c>
      <c r="P75" s="12"/>
      <c r="Q75" s="13">
        <v>0</v>
      </c>
      <c r="R75" s="12"/>
      <c r="S75" s="12">
        <f t="shared" si="1"/>
        <v>2814176918</v>
      </c>
    </row>
    <row r="76" spans="1:19" s="6" customFormat="1" ht="24" x14ac:dyDescent="0.55000000000000004">
      <c r="A76" s="6" t="s">
        <v>121</v>
      </c>
      <c r="B76" s="7"/>
      <c r="C76" s="7" t="s">
        <v>220</v>
      </c>
      <c r="D76" s="7"/>
      <c r="E76" s="7">
        <v>6753536</v>
      </c>
      <c r="F76" s="7"/>
      <c r="G76" s="7">
        <v>1040</v>
      </c>
      <c r="H76" s="7"/>
      <c r="I76" s="7">
        <v>0</v>
      </c>
      <c r="K76" s="7">
        <v>0</v>
      </c>
      <c r="M76" s="12">
        <v>0</v>
      </c>
      <c r="O76" s="12">
        <v>7023677440</v>
      </c>
      <c r="P76" s="12"/>
      <c r="Q76" s="13">
        <v>0</v>
      </c>
      <c r="R76" s="12"/>
      <c r="S76" s="12">
        <f t="shared" si="1"/>
        <v>7023677440</v>
      </c>
    </row>
    <row r="77" spans="1:19" s="6" customFormat="1" ht="24" x14ac:dyDescent="0.55000000000000004">
      <c r="A77" s="6" t="s">
        <v>118</v>
      </c>
      <c r="B77" s="7"/>
      <c r="C77" s="7" t="s">
        <v>232</v>
      </c>
      <c r="D77" s="7"/>
      <c r="E77" s="7">
        <v>9176325</v>
      </c>
      <c r="F77" s="7"/>
      <c r="G77" s="7">
        <v>350</v>
      </c>
      <c r="H77" s="7"/>
      <c r="I77" s="7">
        <v>0</v>
      </c>
      <c r="K77" s="7">
        <v>0</v>
      </c>
      <c r="M77" s="12">
        <v>0</v>
      </c>
      <c r="O77" s="12">
        <v>3211713750</v>
      </c>
      <c r="P77" s="12"/>
      <c r="Q77" s="13">
        <v>56194184</v>
      </c>
      <c r="R77" s="12"/>
      <c r="S77" s="12">
        <f t="shared" si="1"/>
        <v>3155519566</v>
      </c>
    </row>
    <row r="78" spans="1:19" s="6" customFormat="1" ht="24" x14ac:dyDescent="0.55000000000000004">
      <c r="A78" s="6" t="s">
        <v>116</v>
      </c>
      <c r="B78" s="7"/>
      <c r="C78" s="7" t="s">
        <v>233</v>
      </c>
      <c r="D78" s="7"/>
      <c r="E78" s="7">
        <v>2516157</v>
      </c>
      <c r="F78" s="7"/>
      <c r="G78" s="7">
        <v>2100</v>
      </c>
      <c r="H78" s="7"/>
      <c r="I78" s="7">
        <v>0</v>
      </c>
      <c r="K78" s="7">
        <v>0</v>
      </c>
      <c r="M78" s="12">
        <v>0</v>
      </c>
      <c r="O78" s="12">
        <v>5283929700</v>
      </c>
      <c r="P78" s="12"/>
      <c r="Q78" s="13">
        <v>0</v>
      </c>
      <c r="R78" s="12"/>
      <c r="S78" s="12">
        <f t="shared" si="1"/>
        <v>5283929700</v>
      </c>
    </row>
    <row r="79" spans="1:19" s="6" customFormat="1" ht="24" x14ac:dyDescent="0.55000000000000004">
      <c r="A79" s="6" t="s">
        <v>119</v>
      </c>
      <c r="B79" s="7"/>
      <c r="C79" s="7" t="s">
        <v>234</v>
      </c>
      <c r="D79" s="7"/>
      <c r="E79" s="7">
        <v>2744757</v>
      </c>
      <c r="F79" s="7"/>
      <c r="G79" s="7">
        <v>880</v>
      </c>
      <c r="H79" s="7"/>
      <c r="I79" s="7">
        <v>0</v>
      </c>
      <c r="K79" s="7">
        <v>0</v>
      </c>
      <c r="M79" s="12">
        <v>0</v>
      </c>
      <c r="O79" s="12">
        <v>2415386160</v>
      </c>
      <c r="P79" s="12"/>
      <c r="Q79" s="13">
        <v>0</v>
      </c>
      <c r="R79" s="12"/>
      <c r="S79" s="12">
        <f t="shared" si="1"/>
        <v>2415386160</v>
      </c>
    </row>
    <row r="80" spans="1:19" s="6" customFormat="1" ht="24" x14ac:dyDescent="0.55000000000000004">
      <c r="A80" s="6" t="s">
        <v>133</v>
      </c>
      <c r="B80" s="7"/>
      <c r="C80" s="7" t="s">
        <v>235</v>
      </c>
      <c r="D80" s="7"/>
      <c r="E80" s="7">
        <v>150373846</v>
      </c>
      <c r="F80" s="7"/>
      <c r="G80" s="7">
        <v>2223</v>
      </c>
      <c r="H80" s="7"/>
      <c r="I80" s="7">
        <v>0</v>
      </c>
      <c r="K80" s="7">
        <v>0</v>
      </c>
      <c r="M80" s="12">
        <v>0</v>
      </c>
      <c r="O80" s="12">
        <v>334281059658</v>
      </c>
      <c r="P80" s="12"/>
      <c r="Q80" s="13">
        <v>0</v>
      </c>
      <c r="R80" s="12"/>
      <c r="S80" s="12">
        <f t="shared" si="1"/>
        <v>334281059658</v>
      </c>
    </row>
    <row r="81" spans="1:19" s="6" customFormat="1" ht="24" x14ac:dyDescent="0.55000000000000004">
      <c r="A81" s="6" t="s">
        <v>20</v>
      </c>
      <c r="B81" s="7"/>
      <c r="C81" s="7" t="s">
        <v>193</v>
      </c>
      <c r="D81" s="7"/>
      <c r="E81" s="7">
        <v>28000000</v>
      </c>
      <c r="F81" s="7"/>
      <c r="G81" s="7">
        <v>250</v>
      </c>
      <c r="H81" s="7"/>
      <c r="I81" s="7">
        <v>0</v>
      </c>
      <c r="K81" s="7">
        <v>0</v>
      </c>
      <c r="M81" s="12">
        <v>0</v>
      </c>
      <c r="O81" s="12">
        <v>7000000000</v>
      </c>
      <c r="P81" s="12"/>
      <c r="Q81" s="13">
        <v>0</v>
      </c>
      <c r="R81" s="12"/>
      <c r="S81" s="12">
        <f t="shared" si="1"/>
        <v>7000000000</v>
      </c>
    </row>
    <row r="82" spans="1:19" s="6" customFormat="1" ht="24" x14ac:dyDescent="0.55000000000000004">
      <c r="A82" s="6" t="s">
        <v>24</v>
      </c>
      <c r="B82" s="7"/>
      <c r="C82" s="7" t="s">
        <v>205</v>
      </c>
      <c r="D82" s="7"/>
      <c r="E82" s="7">
        <v>31978871</v>
      </c>
      <c r="F82" s="7"/>
      <c r="G82" s="7">
        <v>300</v>
      </c>
      <c r="H82" s="7"/>
      <c r="I82" s="7">
        <v>0</v>
      </c>
      <c r="K82" s="7">
        <v>0</v>
      </c>
      <c r="M82" s="12">
        <v>0</v>
      </c>
      <c r="O82" s="12">
        <v>9593661300</v>
      </c>
      <c r="P82" s="12"/>
      <c r="Q82" s="13">
        <v>0</v>
      </c>
      <c r="R82" s="12"/>
      <c r="S82" s="12">
        <f t="shared" si="1"/>
        <v>9593661300</v>
      </c>
    </row>
    <row r="83" spans="1:19" s="6" customFormat="1" ht="24" x14ac:dyDescent="0.55000000000000004">
      <c r="A83" s="6" t="s">
        <v>115</v>
      </c>
      <c r="B83" s="7"/>
      <c r="C83" s="7" t="s">
        <v>185</v>
      </c>
      <c r="D83" s="7"/>
      <c r="E83" s="7">
        <v>34816428</v>
      </c>
      <c r="F83" s="7"/>
      <c r="G83" s="7">
        <v>3000</v>
      </c>
      <c r="H83" s="7"/>
      <c r="I83" s="7">
        <v>0</v>
      </c>
      <c r="K83" s="7">
        <v>0</v>
      </c>
      <c r="M83" s="12">
        <v>0</v>
      </c>
      <c r="O83" s="12">
        <v>104449284000</v>
      </c>
      <c r="P83" s="12"/>
      <c r="Q83" s="13">
        <v>0</v>
      </c>
      <c r="R83" s="12"/>
      <c r="S83" s="12">
        <f t="shared" si="1"/>
        <v>104449284000</v>
      </c>
    </row>
    <row r="84" spans="1:19" s="6" customFormat="1" ht="24" x14ac:dyDescent="0.55000000000000004">
      <c r="A84" s="6" t="s">
        <v>32</v>
      </c>
      <c r="B84" s="7"/>
      <c r="C84" s="7" t="s">
        <v>206</v>
      </c>
      <c r="D84" s="7"/>
      <c r="E84" s="7">
        <v>77595791</v>
      </c>
      <c r="F84" s="7"/>
      <c r="G84" s="7">
        <v>190</v>
      </c>
      <c r="H84" s="7"/>
      <c r="I84" s="7">
        <v>0</v>
      </c>
      <c r="K84" s="7">
        <v>0</v>
      </c>
      <c r="M84" s="12">
        <v>0</v>
      </c>
      <c r="O84" s="12">
        <v>14743200290</v>
      </c>
      <c r="P84" s="12"/>
      <c r="Q84" s="13">
        <v>0</v>
      </c>
      <c r="R84" s="12"/>
      <c r="S84" s="12">
        <f t="shared" si="1"/>
        <v>14743200290</v>
      </c>
    </row>
    <row r="85" spans="1:19" s="6" customFormat="1" ht="24" x14ac:dyDescent="0.55000000000000004">
      <c r="A85" s="6" t="s">
        <v>36</v>
      </c>
      <c r="B85" s="7"/>
      <c r="C85" s="7" t="s">
        <v>193</v>
      </c>
      <c r="D85" s="7"/>
      <c r="E85" s="7">
        <v>72896675</v>
      </c>
      <c r="F85" s="7"/>
      <c r="G85" s="7">
        <v>160</v>
      </c>
      <c r="H85" s="7"/>
      <c r="I85" s="7">
        <v>0</v>
      </c>
      <c r="K85" s="7">
        <v>0</v>
      </c>
      <c r="M85" s="12">
        <v>0</v>
      </c>
      <c r="O85" s="12">
        <v>11663468000</v>
      </c>
      <c r="P85" s="12"/>
      <c r="Q85" s="13">
        <v>0</v>
      </c>
      <c r="R85" s="12"/>
      <c r="S85" s="12">
        <f t="shared" si="1"/>
        <v>11663468000</v>
      </c>
    </row>
    <row r="86" spans="1:19" s="6" customFormat="1" ht="24" x14ac:dyDescent="0.55000000000000004">
      <c r="A86" s="6" t="s">
        <v>100</v>
      </c>
      <c r="B86" s="7"/>
      <c r="C86" s="7" t="s">
        <v>236</v>
      </c>
      <c r="D86" s="7"/>
      <c r="E86" s="7">
        <v>119643414</v>
      </c>
      <c r="F86" s="7"/>
      <c r="G86" s="7">
        <v>200</v>
      </c>
      <c r="H86" s="7"/>
      <c r="I86" s="7">
        <v>0</v>
      </c>
      <c r="K86" s="7">
        <v>0</v>
      </c>
      <c r="M86" s="12">
        <v>0</v>
      </c>
      <c r="O86" s="12">
        <v>23928682800</v>
      </c>
      <c r="P86" s="12"/>
      <c r="Q86" s="13">
        <v>0</v>
      </c>
      <c r="R86" s="12"/>
      <c r="S86" s="12">
        <f t="shared" si="1"/>
        <v>23928682800</v>
      </c>
    </row>
    <row r="87" spans="1:19" s="6" customFormat="1" ht="24" x14ac:dyDescent="0.55000000000000004">
      <c r="A87" s="6" t="s">
        <v>48</v>
      </c>
      <c r="B87" s="7"/>
      <c r="C87" s="7" t="s">
        <v>229</v>
      </c>
      <c r="D87" s="7"/>
      <c r="E87" s="7">
        <v>2000000</v>
      </c>
      <c r="F87" s="7"/>
      <c r="G87" s="7">
        <v>260</v>
      </c>
      <c r="H87" s="7"/>
      <c r="I87" s="7">
        <v>0</v>
      </c>
      <c r="K87" s="7">
        <v>0</v>
      </c>
      <c r="M87" s="12">
        <v>0</v>
      </c>
      <c r="O87" s="12">
        <v>520000000</v>
      </c>
      <c r="P87" s="12"/>
      <c r="Q87" s="13">
        <v>0</v>
      </c>
      <c r="R87" s="12"/>
      <c r="S87" s="12">
        <f t="shared" si="1"/>
        <v>520000000</v>
      </c>
    </row>
    <row r="88" spans="1:19" s="6" customFormat="1" ht="24" x14ac:dyDescent="0.55000000000000004">
      <c r="A88" s="6" t="s">
        <v>45</v>
      </c>
      <c r="B88" s="7"/>
      <c r="C88" s="7" t="s">
        <v>226</v>
      </c>
      <c r="D88" s="7"/>
      <c r="E88" s="7">
        <v>8494863</v>
      </c>
      <c r="F88" s="7"/>
      <c r="G88" s="7">
        <v>3400</v>
      </c>
      <c r="H88" s="7"/>
      <c r="I88" s="7">
        <v>0</v>
      </c>
      <c r="K88" s="7">
        <v>0</v>
      </c>
      <c r="M88" s="12">
        <v>0</v>
      </c>
      <c r="O88" s="12">
        <v>28882534200</v>
      </c>
      <c r="P88" s="12"/>
      <c r="Q88" s="13">
        <v>0</v>
      </c>
      <c r="R88" s="12"/>
      <c r="S88" s="12">
        <f t="shared" si="1"/>
        <v>28882534200</v>
      </c>
    </row>
    <row r="89" spans="1:19" s="6" customFormat="1" ht="24" x14ac:dyDescent="0.55000000000000004">
      <c r="A89" s="6" t="s">
        <v>114</v>
      </c>
      <c r="B89" s="7"/>
      <c r="C89" s="7" t="s">
        <v>237</v>
      </c>
      <c r="D89" s="7"/>
      <c r="E89" s="7">
        <v>33772830</v>
      </c>
      <c r="F89" s="7"/>
      <c r="G89" s="7">
        <v>360</v>
      </c>
      <c r="H89" s="7"/>
      <c r="I89" s="7">
        <v>0</v>
      </c>
      <c r="K89" s="7">
        <v>0</v>
      </c>
      <c r="M89" s="12">
        <v>0</v>
      </c>
      <c r="O89" s="12">
        <v>12158218800</v>
      </c>
      <c r="P89" s="12"/>
      <c r="Q89" s="13">
        <v>0</v>
      </c>
      <c r="R89" s="12"/>
      <c r="S89" s="12">
        <f t="shared" si="1"/>
        <v>12158218800</v>
      </c>
    </row>
    <row r="90" spans="1:19" s="6" customFormat="1" ht="24" x14ac:dyDescent="0.55000000000000004">
      <c r="A90" s="6" t="s">
        <v>40</v>
      </c>
      <c r="B90" s="7"/>
      <c r="C90" s="7" t="s">
        <v>238</v>
      </c>
      <c r="D90" s="7"/>
      <c r="E90" s="7">
        <v>1688904</v>
      </c>
      <c r="F90" s="7"/>
      <c r="G90" s="7">
        <v>20400</v>
      </c>
      <c r="H90" s="7"/>
      <c r="I90" s="7">
        <v>0</v>
      </c>
      <c r="K90" s="7">
        <v>0</v>
      </c>
      <c r="M90" s="12">
        <v>0</v>
      </c>
      <c r="O90" s="12">
        <v>34453641600</v>
      </c>
      <c r="P90" s="12"/>
      <c r="Q90" s="13">
        <v>0</v>
      </c>
      <c r="R90" s="12"/>
      <c r="S90" s="12">
        <f t="shared" si="1"/>
        <v>34453641600</v>
      </c>
    </row>
    <row r="91" spans="1:19" s="6" customFormat="1" ht="24" x14ac:dyDescent="0.55000000000000004">
      <c r="A91" s="6" t="s">
        <v>47</v>
      </c>
      <c r="B91" s="7"/>
      <c r="C91" s="7" t="s">
        <v>239</v>
      </c>
      <c r="D91" s="7"/>
      <c r="E91" s="7">
        <v>16246646</v>
      </c>
      <c r="F91" s="7"/>
      <c r="G91" s="7">
        <v>5330</v>
      </c>
      <c r="H91" s="7"/>
      <c r="I91" s="7">
        <v>0</v>
      </c>
      <c r="K91" s="7">
        <v>0</v>
      </c>
      <c r="M91" s="12">
        <v>0</v>
      </c>
      <c r="O91" s="12">
        <v>86594623180</v>
      </c>
      <c r="P91" s="12"/>
      <c r="Q91" s="13">
        <v>0</v>
      </c>
      <c r="R91" s="12"/>
      <c r="S91" s="12">
        <f t="shared" si="1"/>
        <v>86594623180</v>
      </c>
    </row>
    <row r="92" spans="1:19" s="6" customFormat="1" ht="24" x14ac:dyDescent="0.55000000000000004">
      <c r="A92" s="6" t="s">
        <v>94</v>
      </c>
      <c r="B92" s="7"/>
      <c r="C92" s="7" t="s">
        <v>240</v>
      </c>
      <c r="D92" s="7"/>
      <c r="E92" s="7">
        <v>107126161</v>
      </c>
      <c r="F92" s="7"/>
      <c r="G92" s="7">
        <v>1076</v>
      </c>
      <c r="H92" s="7"/>
      <c r="I92" s="7">
        <v>0</v>
      </c>
      <c r="K92" s="7">
        <v>0</v>
      </c>
      <c r="M92" s="12">
        <v>0</v>
      </c>
      <c r="O92" s="12">
        <v>115267749236</v>
      </c>
      <c r="P92" s="12"/>
      <c r="Q92" s="13">
        <v>0</v>
      </c>
      <c r="R92" s="12"/>
      <c r="S92" s="12">
        <f t="shared" si="1"/>
        <v>115267749236</v>
      </c>
    </row>
    <row r="93" spans="1:19" s="6" customFormat="1" ht="24" x14ac:dyDescent="0.55000000000000004">
      <c r="A93" s="6" t="s">
        <v>38</v>
      </c>
      <c r="B93" s="7"/>
      <c r="C93" s="7" t="s">
        <v>185</v>
      </c>
      <c r="D93" s="7"/>
      <c r="E93" s="7">
        <v>14000000</v>
      </c>
      <c r="F93" s="7"/>
      <c r="G93" s="7">
        <v>680</v>
      </c>
      <c r="H93" s="7"/>
      <c r="I93" s="7">
        <v>0</v>
      </c>
      <c r="K93" s="7">
        <v>0</v>
      </c>
      <c r="M93" s="12">
        <v>0</v>
      </c>
      <c r="O93" s="12">
        <v>9520000000</v>
      </c>
      <c r="P93" s="12"/>
      <c r="Q93" s="13">
        <v>0</v>
      </c>
      <c r="R93" s="12"/>
      <c r="S93" s="12">
        <f t="shared" si="1"/>
        <v>9520000000</v>
      </c>
    </row>
    <row r="94" spans="1:19" s="6" customFormat="1" ht="24" x14ac:dyDescent="0.55000000000000004">
      <c r="A94" s="6" t="s">
        <v>83</v>
      </c>
      <c r="B94" s="7"/>
      <c r="C94" s="7" t="s">
        <v>241</v>
      </c>
      <c r="D94" s="7"/>
      <c r="E94" s="7">
        <v>1813658637</v>
      </c>
      <c r="F94" s="7"/>
      <c r="G94" s="7">
        <v>190</v>
      </c>
      <c r="H94" s="7"/>
      <c r="I94" s="7">
        <v>0</v>
      </c>
      <c r="K94" s="7">
        <v>0</v>
      </c>
      <c r="M94" s="12">
        <v>0</v>
      </c>
      <c r="O94" s="12">
        <v>344595141030</v>
      </c>
      <c r="P94" s="12"/>
      <c r="Q94" s="13">
        <v>0</v>
      </c>
      <c r="R94" s="12"/>
      <c r="S94" s="12">
        <f t="shared" si="1"/>
        <v>344595141030</v>
      </c>
    </row>
    <row r="95" spans="1:19" s="6" customFormat="1" ht="24" x14ac:dyDescent="0.55000000000000004">
      <c r="A95" s="6" t="s">
        <v>79</v>
      </c>
      <c r="B95" s="7"/>
      <c r="C95" s="7" t="s">
        <v>220</v>
      </c>
      <c r="D95" s="7"/>
      <c r="E95" s="7">
        <v>13359573</v>
      </c>
      <c r="F95" s="7"/>
      <c r="G95" s="7">
        <v>20</v>
      </c>
      <c r="H95" s="7"/>
      <c r="I95" s="7">
        <v>0</v>
      </c>
      <c r="K95" s="7">
        <v>0</v>
      </c>
      <c r="M95" s="12">
        <v>0</v>
      </c>
      <c r="O95" s="12">
        <v>267191460</v>
      </c>
      <c r="P95" s="12"/>
      <c r="Q95" s="13">
        <v>0</v>
      </c>
      <c r="R95" s="12"/>
      <c r="S95" s="12">
        <f t="shared" si="1"/>
        <v>267191460</v>
      </c>
    </row>
    <row r="96" spans="1:19" s="6" customFormat="1" ht="24" x14ac:dyDescent="0.55000000000000004">
      <c r="A96" s="6" t="s">
        <v>35</v>
      </c>
      <c r="B96" s="7"/>
      <c r="C96" s="7" t="s">
        <v>202</v>
      </c>
      <c r="D96" s="7"/>
      <c r="E96" s="7">
        <v>8029443</v>
      </c>
      <c r="F96" s="7"/>
      <c r="G96" s="7">
        <v>8363</v>
      </c>
      <c r="H96" s="7"/>
      <c r="I96" s="7">
        <v>0</v>
      </c>
      <c r="K96" s="7">
        <v>0</v>
      </c>
      <c r="M96" s="12">
        <v>0</v>
      </c>
      <c r="O96" s="12">
        <v>67150231809</v>
      </c>
      <c r="P96" s="12"/>
      <c r="Q96" s="13">
        <v>0</v>
      </c>
      <c r="R96" s="12"/>
      <c r="S96" s="12">
        <f t="shared" si="1"/>
        <v>67150231809</v>
      </c>
    </row>
    <row r="97" spans="1:19" s="6" customFormat="1" ht="24" x14ac:dyDescent="0.55000000000000004">
      <c r="A97" s="6" t="s">
        <v>77</v>
      </c>
      <c r="B97" s="7"/>
      <c r="C97" s="7" t="s">
        <v>194</v>
      </c>
      <c r="D97" s="7"/>
      <c r="E97" s="7">
        <v>5400000</v>
      </c>
      <c r="F97" s="7"/>
      <c r="G97" s="7">
        <v>15</v>
      </c>
      <c r="H97" s="7"/>
      <c r="I97" s="7">
        <v>0</v>
      </c>
      <c r="K97" s="7">
        <v>0</v>
      </c>
      <c r="M97" s="12">
        <v>0</v>
      </c>
      <c r="O97" s="12">
        <v>81000000</v>
      </c>
      <c r="P97" s="12"/>
      <c r="Q97" s="13">
        <v>0</v>
      </c>
      <c r="R97" s="12"/>
      <c r="S97" s="12">
        <f t="shared" si="1"/>
        <v>81000000</v>
      </c>
    </row>
    <row r="98" spans="1:19" s="6" customFormat="1" ht="24" x14ac:dyDescent="0.55000000000000004">
      <c r="A98" s="6" t="s">
        <v>69</v>
      </c>
      <c r="B98" s="7"/>
      <c r="C98" s="7" t="s">
        <v>188</v>
      </c>
      <c r="D98" s="7"/>
      <c r="E98" s="7">
        <v>66562428</v>
      </c>
      <c r="F98" s="7"/>
      <c r="G98" s="7">
        <v>43</v>
      </c>
      <c r="H98" s="7"/>
      <c r="I98" s="7">
        <v>0</v>
      </c>
      <c r="K98" s="7">
        <v>0</v>
      </c>
      <c r="M98" s="12">
        <v>0</v>
      </c>
      <c r="O98" s="12">
        <v>2862184404</v>
      </c>
      <c r="P98" s="12"/>
      <c r="Q98" s="13">
        <v>0</v>
      </c>
      <c r="R98" s="12"/>
      <c r="S98" s="12">
        <f t="shared" si="1"/>
        <v>2862184404</v>
      </c>
    </row>
    <row r="99" spans="1:19" s="6" customFormat="1" ht="24" x14ac:dyDescent="0.55000000000000004">
      <c r="A99" s="6" t="s">
        <v>15</v>
      </c>
      <c r="B99" s="7"/>
      <c r="C99" s="7" t="s">
        <v>242</v>
      </c>
      <c r="D99" s="7"/>
      <c r="E99" s="7">
        <v>8658201</v>
      </c>
      <c r="F99" s="7"/>
      <c r="G99" s="7">
        <v>380</v>
      </c>
      <c r="H99" s="7"/>
      <c r="I99" s="7">
        <v>0</v>
      </c>
      <c r="K99" s="7">
        <v>0</v>
      </c>
      <c r="M99" s="12">
        <v>0</v>
      </c>
      <c r="O99" s="12">
        <v>3290116380</v>
      </c>
      <c r="P99" s="12"/>
      <c r="Q99" s="13">
        <v>0</v>
      </c>
      <c r="R99" s="12"/>
      <c r="S99" s="12">
        <f t="shared" si="1"/>
        <v>3290116380</v>
      </c>
    </row>
    <row r="100" spans="1:19" s="6" customFormat="1" ht="24" x14ac:dyDescent="0.55000000000000004">
      <c r="A100" s="6" t="s">
        <v>109</v>
      </c>
      <c r="B100" s="7"/>
      <c r="C100" s="7" t="s">
        <v>288</v>
      </c>
      <c r="D100" s="7"/>
      <c r="E100" s="7">
        <v>1800000</v>
      </c>
      <c r="F100" s="7"/>
      <c r="G100" s="7">
        <v>400</v>
      </c>
      <c r="H100" s="7"/>
      <c r="I100" s="7">
        <v>720000000</v>
      </c>
      <c r="K100" s="7">
        <v>35179153</v>
      </c>
      <c r="M100" s="12">
        <v>684820847</v>
      </c>
      <c r="O100" s="12">
        <v>720000000</v>
      </c>
      <c r="P100" s="12"/>
      <c r="Q100" s="13">
        <v>35179153</v>
      </c>
      <c r="R100" s="12"/>
      <c r="S100" s="12">
        <f t="shared" si="1"/>
        <v>684820847</v>
      </c>
    </row>
    <row r="101" spans="1:19" s="6" customFormat="1" ht="24" x14ac:dyDescent="0.55000000000000004">
      <c r="A101" s="6" t="s">
        <v>136</v>
      </c>
      <c r="B101" s="7"/>
      <c r="C101" s="7" t="s">
        <v>200</v>
      </c>
      <c r="D101" s="7"/>
      <c r="E101" s="7">
        <v>2620069</v>
      </c>
      <c r="F101" s="7"/>
      <c r="G101" s="7">
        <v>722</v>
      </c>
      <c r="H101" s="7"/>
      <c r="I101" s="7">
        <v>0</v>
      </c>
      <c r="K101" s="7">
        <v>0</v>
      </c>
      <c r="M101" s="12">
        <v>0</v>
      </c>
      <c r="O101" s="12">
        <v>1891689818</v>
      </c>
      <c r="P101" s="12"/>
      <c r="Q101" s="13">
        <v>0</v>
      </c>
      <c r="R101" s="12"/>
      <c r="S101" s="12">
        <f t="shared" si="1"/>
        <v>1891689818</v>
      </c>
    </row>
    <row r="102" spans="1:19" s="6" customFormat="1" ht="24" x14ac:dyDescent="0.55000000000000004">
      <c r="A102" s="6" t="s">
        <v>111</v>
      </c>
      <c r="B102" s="7"/>
      <c r="C102" s="7" t="s">
        <v>223</v>
      </c>
      <c r="D102" s="7"/>
      <c r="E102" s="7">
        <v>61370972</v>
      </c>
      <c r="F102" s="7"/>
      <c r="G102" s="7">
        <v>1</v>
      </c>
      <c r="H102" s="7"/>
      <c r="I102" s="7">
        <v>0</v>
      </c>
      <c r="K102" s="7">
        <v>0</v>
      </c>
      <c r="M102" s="12">
        <v>0</v>
      </c>
      <c r="O102" s="12">
        <v>61370972</v>
      </c>
      <c r="P102" s="12"/>
      <c r="Q102" s="13">
        <v>0</v>
      </c>
      <c r="R102" s="12"/>
      <c r="S102" s="12">
        <f t="shared" si="1"/>
        <v>61370972</v>
      </c>
    </row>
    <row r="103" spans="1:19" s="6" customFormat="1" ht="24" x14ac:dyDescent="0.55000000000000004">
      <c r="A103" s="6" t="s">
        <v>28</v>
      </c>
      <c r="B103" s="7"/>
      <c r="C103" s="7" t="s">
        <v>289</v>
      </c>
      <c r="D103" s="7"/>
      <c r="E103" s="7">
        <v>26762161</v>
      </c>
      <c r="F103" s="7"/>
      <c r="G103" s="7">
        <v>340</v>
      </c>
      <c r="H103" s="7"/>
      <c r="I103" s="7">
        <v>9099134740</v>
      </c>
      <c r="K103" s="7">
        <v>266198091</v>
      </c>
      <c r="M103" s="12">
        <v>8832936649</v>
      </c>
      <c r="O103" s="12">
        <v>9099134740</v>
      </c>
      <c r="P103" s="12"/>
      <c r="Q103" s="13">
        <v>266198091</v>
      </c>
      <c r="R103" s="12"/>
      <c r="S103" s="12">
        <f t="shared" si="1"/>
        <v>8832936649</v>
      </c>
    </row>
    <row r="104" spans="1:19" s="6" customFormat="1" ht="24" x14ac:dyDescent="0.55000000000000004">
      <c r="A104" s="6" t="s">
        <v>108</v>
      </c>
      <c r="B104" s="7"/>
      <c r="C104" s="7" t="s">
        <v>236</v>
      </c>
      <c r="D104" s="7"/>
      <c r="E104" s="7">
        <v>20879939</v>
      </c>
      <c r="F104" s="7"/>
      <c r="G104" s="7">
        <v>560</v>
      </c>
      <c r="H104" s="7"/>
      <c r="I104" s="7">
        <v>0</v>
      </c>
      <c r="K104" s="7">
        <v>0</v>
      </c>
      <c r="M104" s="12">
        <v>0</v>
      </c>
      <c r="O104" s="12">
        <v>11692765840</v>
      </c>
      <c r="P104" s="12"/>
      <c r="Q104" s="13">
        <v>0</v>
      </c>
      <c r="R104" s="12"/>
      <c r="S104" s="12">
        <f t="shared" si="1"/>
        <v>11692765840</v>
      </c>
    </row>
    <row r="105" spans="1:19" s="6" customFormat="1" ht="24" x14ac:dyDescent="0.55000000000000004">
      <c r="A105" s="6" t="s">
        <v>33</v>
      </c>
      <c r="B105" s="7"/>
      <c r="C105" s="7" t="s">
        <v>217</v>
      </c>
      <c r="D105" s="7"/>
      <c r="E105" s="7">
        <v>23310373</v>
      </c>
      <c r="F105" s="7"/>
      <c r="G105" s="7">
        <v>2017</v>
      </c>
      <c r="H105" s="7"/>
      <c r="I105" s="7">
        <v>0</v>
      </c>
      <c r="K105" s="7">
        <v>0</v>
      </c>
      <c r="M105" s="12">
        <v>0</v>
      </c>
      <c r="O105" s="12">
        <v>47017022341</v>
      </c>
      <c r="P105" s="12"/>
      <c r="Q105" s="13">
        <v>0</v>
      </c>
      <c r="R105" s="12"/>
      <c r="S105" s="12">
        <f t="shared" si="1"/>
        <v>47017022341</v>
      </c>
    </row>
    <row r="106" spans="1:19" s="6" customFormat="1" ht="24" x14ac:dyDescent="0.55000000000000004">
      <c r="A106" s="6" t="s">
        <v>73</v>
      </c>
      <c r="B106" s="7"/>
      <c r="C106" s="7" t="s">
        <v>243</v>
      </c>
      <c r="D106" s="7"/>
      <c r="E106" s="7">
        <v>25715657</v>
      </c>
      <c r="F106" s="7"/>
      <c r="G106" s="7">
        <v>600</v>
      </c>
      <c r="H106" s="7"/>
      <c r="I106" s="7">
        <v>0</v>
      </c>
      <c r="K106" s="7">
        <v>0</v>
      </c>
      <c r="M106" s="12">
        <v>0</v>
      </c>
      <c r="O106" s="12">
        <v>15429394200</v>
      </c>
      <c r="P106" s="12"/>
      <c r="Q106" s="13">
        <v>0</v>
      </c>
      <c r="R106" s="12"/>
      <c r="S106" s="12">
        <f t="shared" si="1"/>
        <v>15429394200</v>
      </c>
    </row>
    <row r="107" spans="1:19" s="6" customFormat="1" ht="24" x14ac:dyDescent="0.55000000000000004">
      <c r="A107" s="6" t="s">
        <v>130</v>
      </c>
      <c r="B107" s="7"/>
      <c r="C107" s="7" t="s">
        <v>193</v>
      </c>
      <c r="D107" s="7"/>
      <c r="E107" s="7">
        <v>50876425</v>
      </c>
      <c r="F107" s="7"/>
      <c r="G107" s="7">
        <v>20</v>
      </c>
      <c r="H107" s="7"/>
      <c r="I107" s="7">
        <v>0</v>
      </c>
      <c r="K107" s="7">
        <v>0</v>
      </c>
      <c r="M107" s="12">
        <v>0</v>
      </c>
      <c r="O107" s="12">
        <v>1017528500</v>
      </c>
      <c r="P107" s="12"/>
      <c r="Q107" s="13">
        <v>0</v>
      </c>
      <c r="R107" s="12"/>
      <c r="S107" s="12">
        <f t="shared" si="1"/>
        <v>1017528500</v>
      </c>
    </row>
    <row r="108" spans="1:19" s="6" customFormat="1" ht="24" x14ac:dyDescent="0.55000000000000004">
      <c r="A108" s="6" t="s">
        <v>21</v>
      </c>
      <c r="B108" s="7"/>
      <c r="C108" s="7" t="s">
        <v>185</v>
      </c>
      <c r="D108" s="7"/>
      <c r="E108" s="7">
        <v>270000000</v>
      </c>
      <c r="F108" s="7"/>
      <c r="G108" s="7">
        <v>100</v>
      </c>
      <c r="H108" s="7"/>
      <c r="I108" s="7">
        <v>0</v>
      </c>
      <c r="K108" s="7">
        <v>0</v>
      </c>
      <c r="M108" s="12">
        <v>0</v>
      </c>
      <c r="O108" s="12">
        <v>27000000000</v>
      </c>
      <c r="P108" s="12"/>
      <c r="Q108" s="13">
        <v>0</v>
      </c>
      <c r="R108" s="12"/>
      <c r="S108" s="12">
        <f t="shared" si="1"/>
        <v>27000000000</v>
      </c>
    </row>
    <row r="109" spans="1:19" s="6" customFormat="1" ht="24" x14ac:dyDescent="0.55000000000000004">
      <c r="A109" s="6" t="s">
        <v>282</v>
      </c>
      <c r="B109" s="7"/>
      <c r="C109" s="7" t="s">
        <v>287</v>
      </c>
      <c r="D109" s="7"/>
      <c r="E109" s="7">
        <v>46747358</v>
      </c>
      <c r="F109" s="7"/>
      <c r="G109" s="7">
        <v>600</v>
      </c>
      <c r="H109" s="7"/>
      <c r="I109" s="7">
        <v>28048414800</v>
      </c>
      <c r="K109" s="7">
        <v>397715537</v>
      </c>
      <c r="M109" s="12">
        <v>27650699263</v>
      </c>
      <c r="O109" s="12">
        <v>28048414800</v>
      </c>
      <c r="P109" s="12"/>
      <c r="Q109" s="13">
        <v>397715537</v>
      </c>
      <c r="R109" s="12"/>
      <c r="S109" s="12">
        <f t="shared" si="1"/>
        <v>27650699263</v>
      </c>
    </row>
    <row r="110" spans="1:19" s="6" customFormat="1" ht="24" x14ac:dyDescent="0.55000000000000004">
      <c r="A110" s="6" t="s">
        <v>128</v>
      </c>
      <c r="B110" s="7"/>
      <c r="C110" s="7" t="s">
        <v>244</v>
      </c>
      <c r="D110" s="7"/>
      <c r="E110" s="7">
        <v>271006968</v>
      </c>
      <c r="F110" s="7"/>
      <c r="G110" s="7">
        <v>450</v>
      </c>
      <c r="H110" s="7"/>
      <c r="I110" s="7">
        <v>0</v>
      </c>
      <c r="K110" s="7">
        <v>0</v>
      </c>
      <c r="M110" s="12">
        <v>0</v>
      </c>
      <c r="O110" s="12">
        <v>121953135600</v>
      </c>
      <c r="P110" s="12"/>
      <c r="Q110" s="13">
        <v>0</v>
      </c>
      <c r="R110" s="12"/>
      <c r="S110" s="12">
        <f t="shared" si="1"/>
        <v>121953135600</v>
      </c>
    </row>
    <row r="111" spans="1:19" s="6" customFormat="1" ht="24" x14ac:dyDescent="0.55000000000000004">
      <c r="A111" s="6" t="s">
        <v>110</v>
      </c>
      <c r="B111" s="7"/>
      <c r="C111" s="7" t="s">
        <v>191</v>
      </c>
      <c r="D111" s="7"/>
      <c r="E111" s="7">
        <v>1875000</v>
      </c>
      <c r="F111" s="7"/>
      <c r="G111" s="7">
        <v>300</v>
      </c>
      <c r="H111" s="7"/>
      <c r="I111" s="7">
        <v>0</v>
      </c>
      <c r="K111" s="7">
        <v>0</v>
      </c>
      <c r="M111" s="12">
        <v>0</v>
      </c>
      <c r="O111" s="12">
        <v>562500000</v>
      </c>
      <c r="P111" s="12"/>
      <c r="Q111" s="13">
        <v>0</v>
      </c>
      <c r="R111" s="12"/>
      <c r="S111" s="12">
        <f t="shared" si="1"/>
        <v>562500000</v>
      </c>
    </row>
    <row r="112" spans="1:19" ht="24" x14ac:dyDescent="0.55000000000000004">
      <c r="A112" s="3" t="s">
        <v>157</v>
      </c>
      <c r="C112" s="1" t="s">
        <v>157</v>
      </c>
      <c r="E112" s="1" t="s">
        <v>157</v>
      </c>
      <c r="G112" s="16"/>
      <c r="I112" s="9">
        <f>SUM(I8:I111)</f>
        <v>441877816540</v>
      </c>
      <c r="K112" s="9">
        <f>SUM(K8:K111)</f>
        <v>55352579806</v>
      </c>
      <c r="M112" s="9">
        <f>SUM(M8:M111)</f>
        <v>386525236734</v>
      </c>
      <c r="O112" s="9">
        <f>SUM(O8:O111)</f>
        <v>5302125358507</v>
      </c>
      <c r="Q112" s="9">
        <f>SUM(Q8:Q111)</f>
        <v>64548693579</v>
      </c>
      <c r="S112" s="9">
        <f>SUM(S8:S111)</f>
        <v>5237576664928</v>
      </c>
    </row>
    <row r="113" spans="17:19" x14ac:dyDescent="0.45">
      <c r="Q113" s="4"/>
    </row>
    <row r="114" spans="17:19" x14ac:dyDescent="0.45">
      <c r="Q114" s="4"/>
      <c r="S114" s="4"/>
    </row>
    <row r="115" spans="17:19" x14ac:dyDescent="0.45">
      <c r="S115" s="4"/>
    </row>
    <row r="116" spans="17:19" x14ac:dyDescent="0.45">
      <c r="S116" s="4"/>
    </row>
    <row r="117" spans="17:19" x14ac:dyDescent="0.45">
      <c r="S117" s="4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1"/>
  <sheetViews>
    <sheetView rightToLeft="1" topLeftCell="A4" workbookViewId="0">
      <selection activeCell="M8" sqref="M8"/>
    </sheetView>
  </sheetViews>
  <sheetFormatPr defaultRowHeight="18.75" x14ac:dyDescent="0.45"/>
  <cols>
    <col min="1" max="1" width="26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4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</row>
    <row r="3" spans="1:13" ht="26.25" x14ac:dyDescent="0.45">
      <c r="A3" s="26" t="s">
        <v>170</v>
      </c>
      <c r="B3" s="26" t="s">
        <v>170</v>
      </c>
      <c r="C3" s="26" t="s">
        <v>170</v>
      </c>
      <c r="D3" s="26" t="s">
        <v>170</v>
      </c>
      <c r="E3" s="26" t="s">
        <v>170</v>
      </c>
      <c r="F3" s="26" t="s">
        <v>170</v>
      </c>
      <c r="G3" s="26" t="s">
        <v>170</v>
      </c>
      <c r="H3" s="26" t="s">
        <v>170</v>
      </c>
      <c r="I3" s="26" t="s">
        <v>170</v>
      </c>
      <c r="J3" s="26" t="s">
        <v>170</v>
      </c>
      <c r="K3" s="26" t="s">
        <v>170</v>
      </c>
      <c r="L3" s="26" t="s">
        <v>170</v>
      </c>
      <c r="M3" s="26" t="s">
        <v>170</v>
      </c>
    </row>
    <row r="4" spans="1:13" ht="26.25" x14ac:dyDescent="0.45">
      <c r="A4" s="26" t="s">
        <v>274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</row>
    <row r="6" spans="1:13" ht="27" thickBot="1" x14ac:dyDescent="0.5">
      <c r="A6" s="2" t="s">
        <v>171</v>
      </c>
      <c r="C6" s="25" t="s">
        <v>172</v>
      </c>
      <c r="D6" s="25" t="s">
        <v>172</v>
      </c>
      <c r="E6" s="25" t="s">
        <v>172</v>
      </c>
      <c r="F6" s="25" t="s">
        <v>172</v>
      </c>
      <c r="G6" s="25" t="s">
        <v>172</v>
      </c>
      <c r="I6" s="25" t="s">
        <v>173</v>
      </c>
      <c r="J6" s="25" t="s">
        <v>173</v>
      </c>
      <c r="K6" s="25" t="s">
        <v>173</v>
      </c>
      <c r="L6" s="25" t="s">
        <v>173</v>
      </c>
      <c r="M6" s="25" t="s">
        <v>173</v>
      </c>
    </row>
    <row r="7" spans="1:13" ht="27" thickBot="1" x14ac:dyDescent="0.5">
      <c r="A7" s="25" t="s">
        <v>174</v>
      </c>
      <c r="C7" s="25" t="s">
        <v>175</v>
      </c>
      <c r="E7" s="25" t="s">
        <v>176</v>
      </c>
      <c r="G7" s="25" t="s">
        <v>177</v>
      </c>
      <c r="I7" s="25" t="s">
        <v>175</v>
      </c>
      <c r="K7" s="25" t="s">
        <v>176</v>
      </c>
      <c r="M7" s="25" t="s">
        <v>177</v>
      </c>
    </row>
    <row r="8" spans="1:13" s="6" customFormat="1" ht="24" x14ac:dyDescent="0.55000000000000004">
      <c r="A8" s="6" t="s">
        <v>163</v>
      </c>
      <c r="B8" s="7"/>
      <c r="C8" s="7">
        <v>17470</v>
      </c>
      <c r="D8" s="7"/>
      <c r="E8" s="7">
        <v>0</v>
      </c>
      <c r="F8" s="7"/>
      <c r="G8" s="7">
        <f>C8-E8</f>
        <v>17470</v>
      </c>
      <c r="H8" s="7"/>
      <c r="I8" s="7">
        <v>976845</v>
      </c>
      <c r="K8" s="7">
        <v>0</v>
      </c>
      <c r="M8" s="12">
        <f>I8-K8</f>
        <v>976845</v>
      </c>
    </row>
    <row r="9" spans="1:13" s="6" customFormat="1" ht="24" x14ac:dyDescent="0.55000000000000004">
      <c r="A9" s="6" t="s">
        <v>164</v>
      </c>
      <c r="B9" s="7"/>
      <c r="C9" s="7">
        <v>37480</v>
      </c>
      <c r="D9" s="7"/>
      <c r="E9" s="7">
        <v>0</v>
      </c>
      <c r="F9" s="7"/>
      <c r="G9" s="7">
        <f t="shared" ref="G9:G25" si="0">C9-E9</f>
        <v>37480</v>
      </c>
      <c r="H9" s="7"/>
      <c r="I9" s="7">
        <v>129742</v>
      </c>
      <c r="K9" s="7">
        <v>0</v>
      </c>
      <c r="M9" s="12">
        <f t="shared" ref="M9:M25" si="1">I9-K9</f>
        <v>129742</v>
      </c>
    </row>
    <row r="10" spans="1:13" s="6" customFormat="1" ht="24" x14ac:dyDescent="0.55000000000000004">
      <c r="A10" s="6" t="s">
        <v>165</v>
      </c>
      <c r="B10" s="7"/>
      <c r="C10" s="7">
        <v>17539845136</v>
      </c>
      <c r="D10" s="7"/>
      <c r="E10" s="7">
        <v>0</v>
      </c>
      <c r="F10" s="7"/>
      <c r="G10" s="7">
        <f t="shared" si="0"/>
        <v>17539845136</v>
      </c>
      <c r="H10" s="7"/>
      <c r="I10" s="7">
        <v>91054945294</v>
      </c>
      <c r="K10" s="7">
        <v>0</v>
      </c>
      <c r="M10" s="12">
        <f t="shared" si="1"/>
        <v>91054945294</v>
      </c>
    </row>
    <row r="11" spans="1:13" s="6" customFormat="1" ht="24" x14ac:dyDescent="0.55000000000000004">
      <c r="A11" s="6" t="s">
        <v>166</v>
      </c>
      <c r="B11" s="7"/>
      <c r="C11" s="7">
        <v>9912</v>
      </c>
      <c r="D11" s="7"/>
      <c r="E11" s="7">
        <v>0</v>
      </c>
      <c r="F11" s="7"/>
      <c r="G11" s="7">
        <f t="shared" si="0"/>
        <v>9912</v>
      </c>
      <c r="H11" s="7"/>
      <c r="I11" s="7">
        <v>92463</v>
      </c>
      <c r="K11" s="7">
        <v>0</v>
      </c>
      <c r="M11" s="12">
        <f t="shared" si="1"/>
        <v>92463</v>
      </c>
    </row>
    <row r="12" spans="1:13" s="6" customFormat="1" ht="24" x14ac:dyDescent="0.55000000000000004">
      <c r="A12" s="6" t="s">
        <v>166</v>
      </c>
      <c r="B12" s="7"/>
      <c r="C12" s="7">
        <v>0</v>
      </c>
      <c r="D12" s="7"/>
      <c r="E12" s="7">
        <v>0</v>
      </c>
      <c r="F12" s="7"/>
      <c r="G12" s="7">
        <f t="shared" si="0"/>
        <v>0</v>
      </c>
      <c r="H12" s="7"/>
      <c r="I12" s="7">
        <v>2390710545</v>
      </c>
      <c r="K12" s="7">
        <v>0</v>
      </c>
      <c r="M12" s="12">
        <f t="shared" si="1"/>
        <v>2390710545</v>
      </c>
    </row>
    <row r="13" spans="1:13" s="6" customFormat="1" ht="24" x14ac:dyDescent="0.55000000000000004">
      <c r="A13" s="6" t="s">
        <v>166</v>
      </c>
      <c r="B13" s="7"/>
      <c r="C13" s="7">
        <v>0</v>
      </c>
      <c r="D13" s="7"/>
      <c r="E13" s="7">
        <v>0</v>
      </c>
      <c r="F13" s="7"/>
      <c r="G13" s="7">
        <f t="shared" si="0"/>
        <v>0</v>
      </c>
      <c r="H13" s="7"/>
      <c r="I13" s="7">
        <v>2424657520</v>
      </c>
      <c r="K13" s="7">
        <v>0</v>
      </c>
      <c r="M13" s="12">
        <f t="shared" si="1"/>
        <v>2424657520</v>
      </c>
    </row>
    <row r="14" spans="1:13" s="6" customFormat="1" ht="24" x14ac:dyDescent="0.55000000000000004">
      <c r="A14" s="6" t="s">
        <v>164</v>
      </c>
      <c r="B14" s="7"/>
      <c r="C14" s="7">
        <v>0</v>
      </c>
      <c r="D14" s="7"/>
      <c r="E14" s="7">
        <v>0</v>
      </c>
      <c r="F14" s="7"/>
      <c r="G14" s="7">
        <f t="shared" si="0"/>
        <v>0</v>
      </c>
      <c r="H14" s="7"/>
      <c r="I14" s="7">
        <v>127397260273</v>
      </c>
      <c r="K14" s="7">
        <v>0</v>
      </c>
      <c r="M14" s="12">
        <f t="shared" si="1"/>
        <v>127397260273</v>
      </c>
    </row>
    <row r="15" spans="1:13" s="6" customFormat="1" ht="24" x14ac:dyDescent="0.55000000000000004">
      <c r="A15" s="6" t="s">
        <v>164</v>
      </c>
      <c r="B15" s="7"/>
      <c r="C15" s="7">
        <v>0</v>
      </c>
      <c r="D15" s="7"/>
      <c r="E15" s="7">
        <v>0</v>
      </c>
      <c r="F15" s="7"/>
      <c r="G15" s="7">
        <f t="shared" si="0"/>
        <v>0</v>
      </c>
      <c r="H15" s="7"/>
      <c r="I15" s="7">
        <v>80650410970</v>
      </c>
      <c r="K15" s="7">
        <v>0</v>
      </c>
      <c r="M15" s="12">
        <f t="shared" si="1"/>
        <v>80650410970</v>
      </c>
    </row>
    <row r="16" spans="1:13" s="6" customFormat="1" ht="24" x14ac:dyDescent="0.55000000000000004">
      <c r="A16" s="6" t="s">
        <v>164</v>
      </c>
      <c r="B16" s="7"/>
      <c r="C16" s="7">
        <v>0</v>
      </c>
      <c r="D16" s="7"/>
      <c r="E16" s="7">
        <v>0</v>
      </c>
      <c r="F16" s="7"/>
      <c r="G16" s="7">
        <f t="shared" si="0"/>
        <v>0</v>
      </c>
      <c r="H16" s="7"/>
      <c r="I16" s="7">
        <v>158728904128</v>
      </c>
      <c r="K16" s="7">
        <v>0</v>
      </c>
      <c r="M16" s="12">
        <f t="shared" si="1"/>
        <v>158728904128</v>
      </c>
    </row>
    <row r="17" spans="1:13" s="6" customFormat="1" ht="24" x14ac:dyDescent="0.55000000000000004">
      <c r="A17" s="6" t="s">
        <v>178</v>
      </c>
      <c r="B17" s="7"/>
      <c r="C17" s="7">
        <v>0</v>
      </c>
      <c r="D17" s="7"/>
      <c r="E17" s="7">
        <v>0</v>
      </c>
      <c r="F17" s="7"/>
      <c r="G17" s="7">
        <f t="shared" si="0"/>
        <v>0</v>
      </c>
      <c r="H17" s="7"/>
      <c r="I17" s="7">
        <v>33139726024</v>
      </c>
      <c r="K17" s="7">
        <v>0</v>
      </c>
      <c r="M17" s="12">
        <f t="shared" si="1"/>
        <v>33139726024</v>
      </c>
    </row>
    <row r="18" spans="1:13" s="6" customFormat="1" ht="24" x14ac:dyDescent="0.55000000000000004">
      <c r="A18" s="6" t="s">
        <v>166</v>
      </c>
      <c r="B18" s="7"/>
      <c r="C18" s="7">
        <v>0</v>
      </c>
      <c r="D18" s="7"/>
      <c r="E18" s="7">
        <v>0</v>
      </c>
      <c r="F18" s="7"/>
      <c r="G18" s="7">
        <f t="shared" si="0"/>
        <v>0</v>
      </c>
      <c r="H18" s="7"/>
      <c r="I18" s="7">
        <v>13721917807</v>
      </c>
      <c r="K18" s="7">
        <v>0</v>
      </c>
      <c r="M18" s="12">
        <f t="shared" si="1"/>
        <v>13721917807</v>
      </c>
    </row>
    <row r="19" spans="1:13" s="6" customFormat="1" ht="24" x14ac:dyDescent="0.55000000000000004">
      <c r="A19" s="6" t="s">
        <v>167</v>
      </c>
      <c r="B19" s="7"/>
      <c r="C19" s="7">
        <v>15904109586</v>
      </c>
      <c r="D19" s="7"/>
      <c r="E19" s="7">
        <v>3147933</v>
      </c>
      <c r="F19" s="7"/>
      <c r="G19" s="7">
        <f t="shared" si="0"/>
        <v>15900961653</v>
      </c>
      <c r="H19" s="7"/>
      <c r="I19" s="7">
        <v>64430136978</v>
      </c>
      <c r="K19" s="7">
        <v>103317537</v>
      </c>
      <c r="M19" s="12">
        <f t="shared" si="1"/>
        <v>64326819441</v>
      </c>
    </row>
    <row r="20" spans="1:13" s="6" customFormat="1" ht="24" x14ac:dyDescent="0.55000000000000004">
      <c r="A20" s="6" t="s">
        <v>164</v>
      </c>
      <c r="B20" s="7"/>
      <c r="C20" s="7">
        <v>13294520546</v>
      </c>
      <c r="D20" s="7"/>
      <c r="E20" s="7">
        <v>2398071</v>
      </c>
      <c r="F20" s="7"/>
      <c r="G20" s="7">
        <f t="shared" si="0"/>
        <v>13292122475</v>
      </c>
      <c r="H20" s="7"/>
      <c r="I20" s="7">
        <v>43431506842</v>
      </c>
      <c r="K20" s="7">
        <v>76811157</v>
      </c>
      <c r="M20" s="12">
        <f t="shared" si="1"/>
        <v>43354695685</v>
      </c>
    </row>
    <row r="21" spans="1:13" s="6" customFormat="1" ht="24" x14ac:dyDescent="0.55000000000000004">
      <c r="A21" s="6" t="s">
        <v>168</v>
      </c>
      <c r="B21" s="7"/>
      <c r="C21" s="7">
        <v>25890410961</v>
      </c>
      <c r="D21" s="7"/>
      <c r="E21" s="7">
        <v>148826171</v>
      </c>
      <c r="F21" s="7"/>
      <c r="G21" s="7">
        <f t="shared" si="0"/>
        <v>25741584790</v>
      </c>
      <c r="H21" s="7"/>
      <c r="I21" s="7">
        <v>86164383557</v>
      </c>
      <c r="K21" s="7">
        <v>148826171</v>
      </c>
      <c r="M21" s="12">
        <f t="shared" si="1"/>
        <v>86015557386</v>
      </c>
    </row>
    <row r="22" spans="1:13" s="6" customFormat="1" ht="24" x14ac:dyDescent="0.55000000000000004">
      <c r="A22" s="6" t="s">
        <v>167</v>
      </c>
      <c r="B22" s="7"/>
      <c r="C22" s="7">
        <v>13216438354</v>
      </c>
      <c r="D22" s="7"/>
      <c r="E22" s="7">
        <v>1268674</v>
      </c>
      <c r="F22" s="7"/>
      <c r="G22" s="7">
        <f t="shared" si="0"/>
        <v>13215169680</v>
      </c>
      <c r="H22" s="7"/>
      <c r="I22" s="7">
        <v>42972602732</v>
      </c>
      <c r="K22" s="7">
        <v>72360611</v>
      </c>
      <c r="M22" s="12">
        <f t="shared" si="1"/>
        <v>42900242121</v>
      </c>
    </row>
    <row r="23" spans="1:13" s="6" customFormat="1" ht="24" x14ac:dyDescent="0.55000000000000004">
      <c r="A23" s="6" t="s">
        <v>164</v>
      </c>
      <c r="B23" s="7"/>
      <c r="C23" s="7">
        <v>21600000020</v>
      </c>
      <c r="D23" s="7"/>
      <c r="E23" s="7">
        <v>9328595</v>
      </c>
      <c r="F23" s="7"/>
      <c r="G23" s="7">
        <f t="shared" si="0"/>
        <v>21590671425</v>
      </c>
      <c r="H23" s="7"/>
      <c r="I23" s="7">
        <v>65413698621</v>
      </c>
      <c r="K23" s="7">
        <v>62884783</v>
      </c>
      <c r="M23" s="12">
        <f t="shared" si="1"/>
        <v>65350813838</v>
      </c>
    </row>
    <row r="24" spans="1:13" s="6" customFormat="1" ht="24" x14ac:dyDescent="0.55000000000000004">
      <c r="A24" s="6" t="s">
        <v>169</v>
      </c>
      <c r="B24" s="7"/>
      <c r="C24" s="7">
        <v>21216438354</v>
      </c>
      <c r="D24" s="7"/>
      <c r="E24" s="7">
        <v>4024685</v>
      </c>
      <c r="F24" s="7"/>
      <c r="G24" s="7">
        <f t="shared" si="0"/>
        <v>21212413669</v>
      </c>
      <c r="H24" s="7"/>
      <c r="I24" s="7">
        <v>49402739714</v>
      </c>
      <c r="K24" s="7">
        <v>128859357</v>
      </c>
      <c r="M24" s="12">
        <f t="shared" si="1"/>
        <v>49273880357</v>
      </c>
    </row>
    <row r="25" spans="1:13" s="6" customFormat="1" ht="24.75" thickBot="1" x14ac:dyDescent="0.6">
      <c r="A25" s="6" t="s">
        <v>169</v>
      </c>
      <c r="B25" s="7"/>
      <c r="C25" s="7">
        <v>61232876710</v>
      </c>
      <c r="D25" s="7"/>
      <c r="E25" s="7">
        <v>189396345</v>
      </c>
      <c r="F25" s="7"/>
      <c r="G25" s="7">
        <f t="shared" si="0"/>
        <v>61043480365</v>
      </c>
      <c r="H25" s="7"/>
      <c r="I25" s="7">
        <v>61232876710</v>
      </c>
      <c r="K25" s="7">
        <v>189396345</v>
      </c>
      <c r="M25" s="12">
        <f t="shared" si="1"/>
        <v>61043480365</v>
      </c>
    </row>
    <row r="26" spans="1:13" ht="24.75" thickBot="1" x14ac:dyDescent="0.6">
      <c r="A26" s="3" t="s">
        <v>157</v>
      </c>
      <c r="C26" s="9">
        <f>SUM(C8:C25)</f>
        <v>189894704529</v>
      </c>
      <c r="E26" s="9">
        <f>SUM(E8:E25)</f>
        <v>358390474</v>
      </c>
      <c r="G26" s="9">
        <f>SUM(G8:G25)</f>
        <v>189536314055</v>
      </c>
      <c r="I26" s="9">
        <f>SUM(I8:I25)</f>
        <v>922557676765</v>
      </c>
      <c r="K26" s="9">
        <f>SUM(K8:K25)</f>
        <v>782455961</v>
      </c>
      <c r="M26" s="9">
        <f>SUM(M8:M25)</f>
        <v>921775220804</v>
      </c>
    </row>
    <row r="27" spans="1:13" ht="19.5" thickTop="1" x14ac:dyDescent="0.45"/>
    <row r="28" spans="1:13" x14ac:dyDescent="0.45">
      <c r="M28" s="4"/>
    </row>
    <row r="29" spans="1:13" x14ac:dyDescent="0.45">
      <c r="M29" s="4"/>
    </row>
    <row r="30" spans="1:13" x14ac:dyDescent="0.45">
      <c r="M30" s="4"/>
    </row>
    <row r="31" spans="1:13" x14ac:dyDescent="0.45">
      <c r="M31" s="4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129"/>
  <sheetViews>
    <sheetView rightToLeft="1" workbookViewId="0">
      <selection activeCell="C134" sqref="C134"/>
    </sheetView>
  </sheetViews>
  <sheetFormatPr defaultRowHeight="18.75" x14ac:dyDescent="0.45"/>
  <cols>
    <col min="1" max="1" width="40.140625" style="1" bestFit="1" customWidth="1"/>
    <col min="2" max="2" width="1" style="1" customWidth="1"/>
    <col min="3" max="3" width="18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25" ht="26.25" x14ac:dyDescent="0.4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</row>
    <row r="3" spans="1:25" ht="26.25" x14ac:dyDescent="0.45">
      <c r="A3" s="26" t="s">
        <v>170</v>
      </c>
      <c r="B3" s="26" t="s">
        <v>170</v>
      </c>
      <c r="C3" s="26" t="s">
        <v>170</v>
      </c>
      <c r="D3" s="26" t="s">
        <v>170</v>
      </c>
      <c r="E3" s="26" t="s">
        <v>170</v>
      </c>
      <c r="F3" s="26" t="s">
        <v>170</v>
      </c>
      <c r="G3" s="26" t="s">
        <v>170</v>
      </c>
      <c r="H3" s="26" t="s">
        <v>170</v>
      </c>
      <c r="I3" s="26" t="s">
        <v>170</v>
      </c>
      <c r="J3" s="26" t="s">
        <v>170</v>
      </c>
      <c r="K3" s="26" t="s">
        <v>170</v>
      </c>
      <c r="L3" s="26" t="s">
        <v>170</v>
      </c>
      <c r="M3" s="26" t="s">
        <v>170</v>
      </c>
      <c r="N3" s="26" t="s">
        <v>170</v>
      </c>
      <c r="O3" s="26" t="s">
        <v>170</v>
      </c>
      <c r="P3" s="26" t="s">
        <v>170</v>
      </c>
      <c r="Q3" s="26" t="s">
        <v>170</v>
      </c>
    </row>
    <row r="4" spans="1:25" ht="26.25" x14ac:dyDescent="0.45">
      <c r="A4" s="26" t="s">
        <v>274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  <c r="N4" s="26" t="s">
        <v>2</v>
      </c>
      <c r="O4" s="26" t="s">
        <v>2</v>
      </c>
      <c r="P4" s="26" t="s">
        <v>2</v>
      </c>
      <c r="Q4" s="26" t="s">
        <v>2</v>
      </c>
    </row>
    <row r="6" spans="1:25" ht="26.25" x14ac:dyDescent="0.45">
      <c r="A6" s="25" t="s">
        <v>3</v>
      </c>
      <c r="C6" s="25" t="s">
        <v>172</v>
      </c>
      <c r="D6" s="25" t="s">
        <v>172</v>
      </c>
      <c r="E6" s="25" t="s">
        <v>172</v>
      </c>
      <c r="F6" s="25" t="s">
        <v>172</v>
      </c>
      <c r="G6" s="25" t="s">
        <v>172</v>
      </c>
      <c r="H6" s="25" t="s">
        <v>172</v>
      </c>
      <c r="I6" s="25" t="s">
        <v>172</v>
      </c>
      <c r="K6" s="25" t="s">
        <v>173</v>
      </c>
      <c r="L6" s="25" t="s">
        <v>173</v>
      </c>
      <c r="M6" s="25" t="s">
        <v>173</v>
      </c>
      <c r="N6" s="25" t="s">
        <v>173</v>
      </c>
      <c r="O6" s="25" t="s">
        <v>173</v>
      </c>
      <c r="P6" s="25" t="s">
        <v>173</v>
      </c>
      <c r="Q6" s="25" t="s">
        <v>173</v>
      </c>
    </row>
    <row r="7" spans="1:25" ht="26.25" x14ac:dyDescent="0.45">
      <c r="A7" s="25" t="s">
        <v>3</v>
      </c>
      <c r="C7" s="25" t="s">
        <v>7</v>
      </c>
      <c r="E7" s="25" t="s">
        <v>245</v>
      </c>
      <c r="G7" s="25" t="s">
        <v>246</v>
      </c>
      <c r="I7" s="25" t="s">
        <v>248</v>
      </c>
      <c r="K7" s="25" t="s">
        <v>7</v>
      </c>
      <c r="M7" s="25" t="s">
        <v>245</v>
      </c>
      <c r="O7" s="25" t="s">
        <v>246</v>
      </c>
      <c r="Q7" s="25" t="s">
        <v>248</v>
      </c>
    </row>
    <row r="8" spans="1:25" s="6" customFormat="1" ht="24" x14ac:dyDescent="0.55000000000000004">
      <c r="A8" s="6" t="s">
        <v>82</v>
      </c>
      <c r="C8" s="7">
        <v>500934</v>
      </c>
      <c r="D8" s="7"/>
      <c r="E8" s="7">
        <v>1164426033</v>
      </c>
      <c r="F8" s="7"/>
      <c r="G8" s="7">
        <v>847516761</v>
      </c>
      <c r="H8" s="7"/>
      <c r="I8" s="7">
        <f>E8-G8</f>
        <v>316909272</v>
      </c>
      <c r="J8" s="7"/>
      <c r="K8" s="7">
        <v>3857195</v>
      </c>
      <c r="L8" s="7"/>
      <c r="M8" s="7">
        <v>5850637932</v>
      </c>
      <c r="N8" s="7"/>
      <c r="O8" s="7">
        <v>6525884464</v>
      </c>
      <c r="P8" s="7"/>
      <c r="Q8" s="7">
        <f>M8-O8</f>
        <v>-675246532</v>
      </c>
      <c r="R8" s="7"/>
      <c r="S8" s="7"/>
      <c r="T8" s="7"/>
      <c r="U8" s="7"/>
      <c r="V8" s="7"/>
      <c r="W8" s="7"/>
      <c r="Y8" s="8"/>
    </row>
    <row r="9" spans="1:25" s="6" customFormat="1" ht="24" x14ac:dyDescent="0.55000000000000004">
      <c r="A9" s="6" t="s">
        <v>79</v>
      </c>
      <c r="C9" s="7">
        <v>2264208</v>
      </c>
      <c r="D9" s="7"/>
      <c r="E9" s="7">
        <v>25948642875</v>
      </c>
      <c r="F9" s="7"/>
      <c r="G9" s="7">
        <v>16544376274</v>
      </c>
      <c r="H9" s="7"/>
      <c r="I9" s="7">
        <f t="shared" ref="I9:I72" si="0">E9-G9</f>
        <v>9404266601</v>
      </c>
      <c r="J9" s="7"/>
      <c r="K9" s="7">
        <v>3459573</v>
      </c>
      <c r="L9" s="7"/>
      <c r="M9" s="7">
        <v>37614663551</v>
      </c>
      <c r="N9" s="7"/>
      <c r="O9" s="7">
        <v>25278807186</v>
      </c>
      <c r="P9" s="7"/>
      <c r="Q9" s="7">
        <f t="shared" ref="Q9:Q72" si="1">M9-O9</f>
        <v>12335856365</v>
      </c>
      <c r="R9" s="7"/>
      <c r="S9" s="7"/>
      <c r="T9" s="7"/>
      <c r="U9" s="7"/>
      <c r="V9" s="7"/>
      <c r="W9" s="7"/>
      <c r="Y9" s="8"/>
    </row>
    <row r="10" spans="1:25" s="6" customFormat="1" ht="24" x14ac:dyDescent="0.55000000000000004">
      <c r="A10" s="6" t="s">
        <v>93</v>
      </c>
      <c r="C10" s="7">
        <v>200000</v>
      </c>
      <c r="D10" s="7"/>
      <c r="E10" s="7">
        <v>18261737142</v>
      </c>
      <c r="F10" s="7"/>
      <c r="G10" s="7">
        <v>13662488103</v>
      </c>
      <c r="H10" s="7"/>
      <c r="I10" s="7">
        <f t="shared" si="0"/>
        <v>4599249039</v>
      </c>
      <c r="J10" s="7"/>
      <c r="K10" s="7">
        <v>859953</v>
      </c>
      <c r="L10" s="7"/>
      <c r="M10" s="7">
        <v>63077129124</v>
      </c>
      <c r="N10" s="7"/>
      <c r="O10" s="7">
        <v>58745488041</v>
      </c>
      <c r="P10" s="7"/>
      <c r="Q10" s="7">
        <f t="shared" si="1"/>
        <v>4331641083</v>
      </c>
      <c r="R10" s="7"/>
      <c r="S10" s="7"/>
      <c r="T10" s="7"/>
      <c r="U10" s="7"/>
      <c r="V10" s="7"/>
      <c r="W10" s="7"/>
      <c r="Y10" s="8"/>
    </row>
    <row r="11" spans="1:25" s="6" customFormat="1" ht="24" x14ac:dyDescent="0.55000000000000004">
      <c r="A11" s="6" t="s">
        <v>281</v>
      </c>
      <c r="C11" s="7">
        <v>1800000</v>
      </c>
      <c r="D11" s="7"/>
      <c r="E11" s="7">
        <v>23186443444</v>
      </c>
      <c r="F11" s="7"/>
      <c r="G11" s="7">
        <v>20682952940</v>
      </c>
      <c r="H11" s="7"/>
      <c r="I11" s="7">
        <f t="shared" si="0"/>
        <v>2503490504</v>
      </c>
      <c r="J11" s="7"/>
      <c r="K11" s="7">
        <v>1800000</v>
      </c>
      <c r="L11" s="7"/>
      <c r="M11" s="7">
        <v>23186443444</v>
      </c>
      <c r="N11" s="7"/>
      <c r="O11" s="7">
        <v>20682952940</v>
      </c>
      <c r="P11" s="7"/>
      <c r="Q11" s="7">
        <f t="shared" si="1"/>
        <v>2503490504</v>
      </c>
      <c r="R11" s="7"/>
      <c r="S11" s="7"/>
      <c r="T11" s="7"/>
      <c r="U11" s="7"/>
      <c r="V11" s="7"/>
      <c r="W11" s="7"/>
      <c r="Y11" s="8"/>
    </row>
    <row r="12" spans="1:25" s="6" customFormat="1" ht="24" x14ac:dyDescent="0.55000000000000004">
      <c r="A12" s="6" t="s">
        <v>55</v>
      </c>
      <c r="C12" s="7">
        <v>1722777</v>
      </c>
      <c r="D12" s="7"/>
      <c r="E12" s="7">
        <v>7089130384</v>
      </c>
      <c r="F12" s="7"/>
      <c r="G12" s="7">
        <v>6086019847</v>
      </c>
      <c r="H12" s="7"/>
      <c r="I12" s="7">
        <f t="shared" si="0"/>
        <v>1003110537</v>
      </c>
      <c r="J12" s="7"/>
      <c r="K12" s="7">
        <v>1722777</v>
      </c>
      <c r="L12" s="7"/>
      <c r="M12" s="7">
        <v>7089130384</v>
      </c>
      <c r="N12" s="7"/>
      <c r="O12" s="7">
        <v>6086019847</v>
      </c>
      <c r="P12" s="7"/>
      <c r="Q12" s="7">
        <f t="shared" si="1"/>
        <v>1003110537</v>
      </c>
      <c r="R12" s="7"/>
      <c r="S12" s="7"/>
      <c r="T12" s="7"/>
      <c r="U12" s="7"/>
      <c r="V12" s="7"/>
      <c r="W12" s="7"/>
      <c r="Y12" s="8"/>
    </row>
    <row r="13" spans="1:25" s="6" customFormat="1" ht="24" x14ac:dyDescent="0.55000000000000004">
      <c r="A13" s="6" t="s">
        <v>130</v>
      </c>
      <c r="C13" s="7">
        <v>20400000</v>
      </c>
      <c r="D13" s="7"/>
      <c r="E13" s="7">
        <v>22484185123</v>
      </c>
      <c r="F13" s="7"/>
      <c r="G13" s="7">
        <v>24638523268</v>
      </c>
      <c r="H13" s="7"/>
      <c r="I13" s="7">
        <f t="shared" si="0"/>
        <v>-2154338145</v>
      </c>
      <c r="J13" s="7"/>
      <c r="K13" s="7">
        <v>22440395</v>
      </c>
      <c r="L13" s="7"/>
      <c r="M13" s="7">
        <v>25094187509</v>
      </c>
      <c r="N13" s="7"/>
      <c r="O13" s="7">
        <v>27102852685</v>
      </c>
      <c r="P13" s="7"/>
      <c r="Q13" s="7">
        <f t="shared" si="1"/>
        <v>-2008665176</v>
      </c>
      <c r="R13" s="7"/>
      <c r="S13" s="7"/>
      <c r="T13" s="7"/>
      <c r="U13" s="7"/>
      <c r="V13" s="7"/>
      <c r="W13" s="7"/>
      <c r="Y13" s="8"/>
    </row>
    <row r="14" spans="1:25" s="6" customFormat="1" ht="24" x14ac:dyDescent="0.55000000000000004">
      <c r="A14" s="6" t="s">
        <v>120</v>
      </c>
      <c r="C14" s="7">
        <v>2400000</v>
      </c>
      <c r="D14" s="7"/>
      <c r="E14" s="7">
        <v>5634506021</v>
      </c>
      <c r="F14" s="7"/>
      <c r="G14" s="7">
        <v>4242909765</v>
      </c>
      <c r="H14" s="7"/>
      <c r="I14" s="7">
        <f t="shared" si="0"/>
        <v>1391596256</v>
      </c>
      <c r="J14" s="7"/>
      <c r="K14" s="7">
        <v>6244397</v>
      </c>
      <c r="L14" s="7"/>
      <c r="M14" s="7">
        <v>12803746801</v>
      </c>
      <c r="N14" s="7"/>
      <c r="O14" s="7">
        <v>10972611485</v>
      </c>
      <c r="P14" s="7"/>
      <c r="Q14" s="7">
        <f t="shared" si="1"/>
        <v>1831135316</v>
      </c>
      <c r="R14" s="7"/>
      <c r="S14" s="7"/>
      <c r="T14" s="7"/>
      <c r="U14" s="7"/>
      <c r="V14" s="7"/>
      <c r="W14" s="7"/>
      <c r="Y14" s="8"/>
    </row>
    <row r="15" spans="1:25" s="6" customFormat="1" ht="24" x14ac:dyDescent="0.55000000000000004">
      <c r="A15" s="6" t="s">
        <v>92</v>
      </c>
      <c r="C15" s="7">
        <v>600000</v>
      </c>
      <c r="D15" s="7"/>
      <c r="E15" s="7">
        <v>33995170293</v>
      </c>
      <c r="F15" s="7"/>
      <c r="G15" s="7">
        <v>31848153447</v>
      </c>
      <c r="H15" s="7"/>
      <c r="I15" s="7">
        <f t="shared" si="0"/>
        <v>2147016846</v>
      </c>
      <c r="J15" s="7"/>
      <c r="K15" s="7">
        <v>1672902</v>
      </c>
      <c r="L15" s="7"/>
      <c r="M15" s="7">
        <v>102061817644</v>
      </c>
      <c r="N15" s="7"/>
      <c r="O15" s="7">
        <v>89813419410</v>
      </c>
      <c r="P15" s="7"/>
      <c r="Q15" s="7">
        <f t="shared" si="1"/>
        <v>12248398234</v>
      </c>
      <c r="R15" s="7"/>
      <c r="S15" s="7"/>
      <c r="T15" s="7"/>
      <c r="U15" s="7"/>
      <c r="V15" s="7"/>
      <c r="W15" s="7"/>
      <c r="Y15" s="8"/>
    </row>
    <row r="16" spans="1:25" s="6" customFormat="1" ht="24" x14ac:dyDescent="0.55000000000000004">
      <c r="A16" s="6" t="s">
        <v>45</v>
      </c>
      <c r="C16" s="7">
        <v>700000</v>
      </c>
      <c r="D16" s="7"/>
      <c r="E16" s="7">
        <v>40496523575</v>
      </c>
      <c r="F16" s="7"/>
      <c r="G16" s="7">
        <v>40094210019</v>
      </c>
      <c r="H16" s="7"/>
      <c r="I16" s="7">
        <f t="shared" si="0"/>
        <v>402313556</v>
      </c>
      <c r="J16" s="7"/>
      <c r="K16" s="7">
        <v>8487953</v>
      </c>
      <c r="L16" s="7"/>
      <c r="M16" s="7">
        <v>409397295920</v>
      </c>
      <c r="N16" s="7"/>
      <c r="O16" s="7">
        <v>467353923522</v>
      </c>
      <c r="P16" s="7"/>
      <c r="Q16" s="7">
        <f t="shared" si="1"/>
        <v>-57956627602</v>
      </c>
      <c r="R16" s="7"/>
      <c r="S16" s="7"/>
      <c r="T16" s="7"/>
      <c r="U16" s="7"/>
      <c r="V16" s="7"/>
      <c r="W16" s="7"/>
      <c r="Y16" s="8"/>
    </row>
    <row r="17" spans="1:25" s="6" customFormat="1" ht="24" x14ac:dyDescent="0.55000000000000004">
      <c r="A17" s="6" t="s">
        <v>112</v>
      </c>
      <c r="C17" s="7">
        <v>1</v>
      </c>
      <c r="D17" s="7"/>
      <c r="E17" s="7">
        <v>1</v>
      </c>
      <c r="F17" s="7"/>
      <c r="G17" s="7">
        <v>5261</v>
      </c>
      <c r="H17" s="7"/>
      <c r="I17" s="7">
        <f t="shared" si="0"/>
        <v>-5260</v>
      </c>
      <c r="J17" s="7"/>
      <c r="K17" s="7">
        <v>157148</v>
      </c>
      <c r="L17" s="7"/>
      <c r="M17" s="7">
        <v>1532439486</v>
      </c>
      <c r="N17" s="7"/>
      <c r="O17" s="7">
        <v>1179627811</v>
      </c>
      <c r="P17" s="7"/>
      <c r="Q17" s="7">
        <f t="shared" si="1"/>
        <v>352811675</v>
      </c>
      <c r="R17" s="7"/>
      <c r="S17" s="7"/>
      <c r="T17" s="7"/>
      <c r="U17" s="7"/>
      <c r="V17" s="7"/>
      <c r="W17" s="7"/>
      <c r="Y17" s="8"/>
    </row>
    <row r="18" spans="1:25" s="6" customFormat="1" ht="24" x14ac:dyDescent="0.55000000000000004">
      <c r="A18" s="6" t="s">
        <v>125</v>
      </c>
      <c r="C18" s="7">
        <v>5500000</v>
      </c>
      <c r="D18" s="7"/>
      <c r="E18" s="7">
        <v>39688069690</v>
      </c>
      <c r="F18" s="7"/>
      <c r="G18" s="7">
        <v>24584901768</v>
      </c>
      <c r="H18" s="7"/>
      <c r="I18" s="7">
        <f t="shared" si="0"/>
        <v>15103167922</v>
      </c>
      <c r="J18" s="7"/>
      <c r="K18" s="7">
        <v>8379146</v>
      </c>
      <c r="L18" s="7"/>
      <c r="M18" s="7">
        <v>52909757739</v>
      </c>
      <c r="N18" s="7"/>
      <c r="O18" s="7">
        <v>36415367657</v>
      </c>
      <c r="P18" s="7"/>
      <c r="Q18" s="7">
        <f t="shared" si="1"/>
        <v>16494390082</v>
      </c>
      <c r="R18" s="7"/>
      <c r="S18" s="7"/>
      <c r="T18" s="7"/>
      <c r="U18" s="7"/>
      <c r="V18" s="7"/>
      <c r="W18" s="7"/>
      <c r="Y18" s="8"/>
    </row>
    <row r="19" spans="1:25" s="6" customFormat="1" ht="24" x14ac:dyDescent="0.55000000000000004">
      <c r="A19" s="6" t="s">
        <v>115</v>
      </c>
      <c r="C19" s="7">
        <v>471615</v>
      </c>
      <c r="D19" s="7"/>
      <c r="E19" s="7">
        <v>7128794470</v>
      </c>
      <c r="F19" s="7"/>
      <c r="G19" s="7">
        <v>5976756566</v>
      </c>
      <c r="H19" s="7"/>
      <c r="I19" s="7">
        <f t="shared" si="0"/>
        <v>1152037904</v>
      </c>
      <c r="J19" s="7"/>
      <c r="K19" s="7">
        <v>13167041</v>
      </c>
      <c r="L19" s="7"/>
      <c r="M19" s="7">
        <v>194825735338</v>
      </c>
      <c r="N19" s="7"/>
      <c r="O19" s="7">
        <v>166726951123</v>
      </c>
      <c r="P19" s="7"/>
      <c r="Q19" s="7">
        <f t="shared" si="1"/>
        <v>28098784215</v>
      </c>
      <c r="R19" s="7"/>
      <c r="S19" s="7"/>
      <c r="T19" s="7"/>
      <c r="U19" s="7"/>
      <c r="V19" s="7"/>
      <c r="W19" s="7"/>
      <c r="Y19" s="8"/>
    </row>
    <row r="20" spans="1:25" s="6" customFormat="1" ht="24" x14ac:dyDescent="0.55000000000000004">
      <c r="A20" s="6" t="s">
        <v>53</v>
      </c>
      <c r="C20" s="7">
        <v>43000</v>
      </c>
      <c r="D20" s="7"/>
      <c r="E20" s="7">
        <v>64916166263</v>
      </c>
      <c r="F20" s="7"/>
      <c r="G20" s="7">
        <v>32368674517</v>
      </c>
      <c r="H20" s="7"/>
      <c r="I20" s="7">
        <f t="shared" si="0"/>
        <v>32547491746</v>
      </c>
      <c r="J20" s="7"/>
      <c r="K20" s="7">
        <v>43000</v>
      </c>
      <c r="L20" s="7"/>
      <c r="M20" s="7">
        <v>64916166263</v>
      </c>
      <c r="N20" s="7"/>
      <c r="O20" s="7">
        <v>32368674517</v>
      </c>
      <c r="P20" s="7"/>
      <c r="Q20" s="7">
        <f t="shared" si="1"/>
        <v>32547491746</v>
      </c>
      <c r="R20" s="7"/>
      <c r="S20" s="7"/>
      <c r="T20" s="7"/>
      <c r="U20" s="7"/>
      <c r="V20" s="7"/>
      <c r="W20" s="7"/>
      <c r="Y20" s="8"/>
    </row>
    <row r="21" spans="1:25" s="6" customFormat="1" ht="24" x14ac:dyDescent="0.55000000000000004">
      <c r="A21" s="6" t="s">
        <v>35</v>
      </c>
      <c r="C21" s="7">
        <v>3416232</v>
      </c>
      <c r="D21" s="7"/>
      <c r="E21" s="7">
        <v>189032018412</v>
      </c>
      <c r="F21" s="7"/>
      <c r="G21" s="7">
        <v>288108615953</v>
      </c>
      <c r="H21" s="7"/>
      <c r="I21" s="7">
        <f t="shared" si="0"/>
        <v>-99076597541</v>
      </c>
      <c r="J21" s="7"/>
      <c r="K21" s="7">
        <v>5829443</v>
      </c>
      <c r="L21" s="7"/>
      <c r="M21" s="7">
        <v>323408334374</v>
      </c>
      <c r="N21" s="7"/>
      <c r="O21" s="7">
        <v>491627252474</v>
      </c>
      <c r="P21" s="7"/>
      <c r="Q21" s="7">
        <f t="shared" si="1"/>
        <v>-168218918100</v>
      </c>
      <c r="R21" s="7"/>
      <c r="S21" s="7"/>
      <c r="T21" s="7"/>
      <c r="U21" s="7"/>
      <c r="V21" s="7"/>
      <c r="W21" s="7"/>
      <c r="Y21" s="8"/>
    </row>
    <row r="22" spans="1:25" s="6" customFormat="1" ht="24" x14ac:dyDescent="0.55000000000000004">
      <c r="A22" s="6" t="s">
        <v>138</v>
      </c>
      <c r="C22" s="7">
        <v>3800000</v>
      </c>
      <c r="D22" s="7"/>
      <c r="E22" s="7">
        <v>56218419192</v>
      </c>
      <c r="F22" s="7"/>
      <c r="G22" s="7">
        <v>27274914294</v>
      </c>
      <c r="H22" s="7"/>
      <c r="I22" s="7">
        <f t="shared" si="0"/>
        <v>28943504898</v>
      </c>
      <c r="J22" s="7"/>
      <c r="K22" s="7">
        <v>63615385</v>
      </c>
      <c r="L22" s="7"/>
      <c r="M22" s="7">
        <v>493944949209</v>
      </c>
      <c r="N22" s="7"/>
      <c r="O22" s="7">
        <v>456606360585</v>
      </c>
      <c r="P22" s="7"/>
      <c r="Q22" s="7">
        <f t="shared" si="1"/>
        <v>37338588624</v>
      </c>
      <c r="R22" s="7"/>
      <c r="S22" s="7"/>
      <c r="T22" s="7"/>
      <c r="U22" s="7"/>
      <c r="V22" s="7"/>
      <c r="W22" s="7"/>
      <c r="Y22" s="8"/>
    </row>
    <row r="23" spans="1:25" s="6" customFormat="1" ht="24" x14ac:dyDescent="0.55000000000000004">
      <c r="A23" s="6" t="s">
        <v>90</v>
      </c>
      <c r="C23" s="7">
        <v>2553641</v>
      </c>
      <c r="D23" s="7"/>
      <c r="E23" s="7">
        <v>35631896192</v>
      </c>
      <c r="F23" s="7"/>
      <c r="G23" s="7">
        <v>26833058056</v>
      </c>
      <c r="H23" s="7"/>
      <c r="I23" s="7">
        <f t="shared" si="0"/>
        <v>8798838136</v>
      </c>
      <c r="J23" s="7"/>
      <c r="K23" s="7">
        <v>22628301</v>
      </c>
      <c r="L23" s="7"/>
      <c r="M23" s="7">
        <v>264449355337</v>
      </c>
      <c r="N23" s="7"/>
      <c r="O23" s="7">
        <v>237734381215</v>
      </c>
      <c r="P23" s="7"/>
      <c r="Q23" s="7">
        <f t="shared" si="1"/>
        <v>26714974122</v>
      </c>
      <c r="R23" s="7"/>
      <c r="S23" s="7"/>
      <c r="T23" s="7"/>
      <c r="U23" s="7"/>
      <c r="V23" s="7"/>
      <c r="W23" s="7"/>
      <c r="Y23" s="8"/>
    </row>
    <row r="24" spans="1:25" s="6" customFormat="1" ht="24" x14ac:dyDescent="0.55000000000000004">
      <c r="A24" s="6" t="s">
        <v>121</v>
      </c>
      <c r="C24" s="7">
        <v>300000</v>
      </c>
      <c r="D24" s="7"/>
      <c r="E24" s="7">
        <v>3850950364</v>
      </c>
      <c r="F24" s="7"/>
      <c r="G24" s="7">
        <v>3852662018</v>
      </c>
      <c r="H24" s="7"/>
      <c r="I24" s="7">
        <f t="shared" si="0"/>
        <v>-1711654</v>
      </c>
      <c r="J24" s="7"/>
      <c r="K24" s="7">
        <v>300000</v>
      </c>
      <c r="L24" s="7"/>
      <c r="M24" s="7">
        <v>3850950364</v>
      </c>
      <c r="N24" s="7"/>
      <c r="O24" s="7">
        <v>3852662018</v>
      </c>
      <c r="P24" s="7"/>
      <c r="Q24" s="7">
        <f t="shared" si="1"/>
        <v>-1711654</v>
      </c>
      <c r="R24" s="7"/>
      <c r="S24" s="7"/>
      <c r="T24" s="7"/>
      <c r="U24" s="7"/>
      <c r="V24" s="7"/>
      <c r="W24" s="7"/>
      <c r="Y24" s="8"/>
    </row>
    <row r="25" spans="1:25" s="6" customFormat="1" ht="24" x14ac:dyDescent="0.55000000000000004">
      <c r="A25" s="6" t="s">
        <v>84</v>
      </c>
      <c r="C25" s="7">
        <v>400000</v>
      </c>
      <c r="D25" s="7"/>
      <c r="E25" s="7">
        <v>15693742405</v>
      </c>
      <c r="F25" s="7"/>
      <c r="G25" s="7">
        <v>9890624400</v>
      </c>
      <c r="H25" s="7"/>
      <c r="I25" s="7">
        <f t="shared" si="0"/>
        <v>5803118005</v>
      </c>
      <c r="J25" s="7"/>
      <c r="K25" s="7">
        <v>2363662</v>
      </c>
      <c r="L25" s="7"/>
      <c r="M25" s="7">
        <v>76136863144</v>
      </c>
      <c r="N25" s="7"/>
      <c r="O25" s="7">
        <v>58357535328</v>
      </c>
      <c r="P25" s="7"/>
      <c r="Q25" s="7">
        <f t="shared" si="1"/>
        <v>17779327816</v>
      </c>
      <c r="R25" s="7"/>
      <c r="S25" s="7"/>
      <c r="T25" s="7"/>
      <c r="U25" s="7"/>
      <c r="V25" s="7"/>
      <c r="W25" s="7"/>
      <c r="Y25" s="8"/>
    </row>
    <row r="26" spans="1:25" s="6" customFormat="1" ht="24" x14ac:dyDescent="0.55000000000000004">
      <c r="A26" s="6" t="s">
        <v>63</v>
      </c>
      <c r="C26" s="7">
        <v>18590882</v>
      </c>
      <c r="D26" s="7"/>
      <c r="E26" s="7">
        <v>14184842966</v>
      </c>
      <c r="F26" s="7"/>
      <c r="G26" s="7">
        <v>14184842966</v>
      </c>
      <c r="H26" s="7"/>
      <c r="I26" s="7">
        <f t="shared" si="0"/>
        <v>0</v>
      </c>
      <c r="J26" s="7"/>
      <c r="K26" s="7">
        <v>18590882</v>
      </c>
      <c r="L26" s="7"/>
      <c r="M26" s="7">
        <v>14184842966</v>
      </c>
      <c r="N26" s="7"/>
      <c r="O26" s="7">
        <v>14184842966</v>
      </c>
      <c r="P26" s="7"/>
      <c r="Q26" s="7">
        <f t="shared" si="1"/>
        <v>0</v>
      </c>
      <c r="R26" s="7"/>
      <c r="S26" s="7"/>
      <c r="T26" s="7"/>
      <c r="U26" s="7"/>
      <c r="V26" s="7"/>
      <c r="W26" s="7"/>
      <c r="Y26" s="8"/>
    </row>
    <row r="27" spans="1:25" s="6" customFormat="1" ht="24" x14ac:dyDescent="0.55000000000000004">
      <c r="A27" s="6" t="s">
        <v>114</v>
      </c>
      <c r="C27" s="7">
        <v>1150000</v>
      </c>
      <c r="D27" s="7"/>
      <c r="E27" s="7">
        <v>6542532280</v>
      </c>
      <c r="F27" s="7"/>
      <c r="G27" s="7">
        <v>4385368617</v>
      </c>
      <c r="H27" s="7"/>
      <c r="I27" s="7">
        <f t="shared" si="0"/>
        <v>2157163663</v>
      </c>
      <c r="J27" s="7"/>
      <c r="K27" s="7">
        <v>20233236</v>
      </c>
      <c r="L27" s="7"/>
      <c r="M27" s="7">
        <v>90592367010</v>
      </c>
      <c r="N27" s="7"/>
      <c r="O27" s="7">
        <v>75527144029</v>
      </c>
      <c r="P27" s="7"/>
      <c r="Q27" s="7">
        <f t="shared" si="1"/>
        <v>15065222981</v>
      </c>
      <c r="R27" s="7"/>
      <c r="S27" s="7"/>
      <c r="T27" s="7"/>
      <c r="U27" s="7"/>
      <c r="V27" s="7"/>
      <c r="W27" s="7"/>
      <c r="Y27" s="8"/>
    </row>
    <row r="28" spans="1:25" s="6" customFormat="1" ht="24" x14ac:dyDescent="0.55000000000000004">
      <c r="A28" s="6" t="s">
        <v>131</v>
      </c>
      <c r="C28" s="7">
        <v>300000</v>
      </c>
      <c r="D28" s="7"/>
      <c r="E28" s="7">
        <v>25719638455</v>
      </c>
      <c r="F28" s="7"/>
      <c r="G28" s="7">
        <v>18558688851</v>
      </c>
      <c r="H28" s="7"/>
      <c r="I28" s="7">
        <f t="shared" si="0"/>
        <v>7160949604</v>
      </c>
      <c r="J28" s="7"/>
      <c r="K28" s="7">
        <v>2198549</v>
      </c>
      <c r="L28" s="7"/>
      <c r="M28" s="7">
        <v>137017983110</v>
      </c>
      <c r="N28" s="7"/>
      <c r="O28" s="7">
        <v>136003482128</v>
      </c>
      <c r="P28" s="7"/>
      <c r="Q28" s="7">
        <f t="shared" si="1"/>
        <v>1014500982</v>
      </c>
      <c r="R28" s="7"/>
      <c r="S28" s="7"/>
      <c r="T28" s="7"/>
      <c r="U28" s="7"/>
      <c r="V28" s="7"/>
      <c r="W28" s="7"/>
      <c r="Y28" s="8"/>
    </row>
    <row r="29" spans="1:25" s="6" customFormat="1" ht="24" x14ac:dyDescent="0.55000000000000004">
      <c r="A29" s="6" t="s">
        <v>123</v>
      </c>
      <c r="C29" s="7">
        <v>7200000</v>
      </c>
      <c r="D29" s="7"/>
      <c r="E29" s="7">
        <v>29158325281</v>
      </c>
      <c r="F29" s="7"/>
      <c r="G29" s="7">
        <v>30304706200</v>
      </c>
      <c r="H29" s="7"/>
      <c r="I29" s="7">
        <f t="shared" si="0"/>
        <v>-1146380919</v>
      </c>
      <c r="J29" s="7"/>
      <c r="K29" s="7">
        <v>146117817</v>
      </c>
      <c r="L29" s="7"/>
      <c r="M29" s="7">
        <v>447651741478</v>
      </c>
      <c r="N29" s="7"/>
      <c r="O29" s="7">
        <v>613740261440</v>
      </c>
      <c r="P29" s="7"/>
      <c r="Q29" s="7">
        <f t="shared" si="1"/>
        <v>-166088519962</v>
      </c>
      <c r="R29" s="7"/>
      <c r="S29" s="7"/>
      <c r="T29" s="7"/>
      <c r="U29" s="7"/>
      <c r="V29" s="7"/>
      <c r="W29" s="7"/>
      <c r="Y29" s="8"/>
    </row>
    <row r="30" spans="1:25" s="6" customFormat="1" ht="24" x14ac:dyDescent="0.55000000000000004">
      <c r="A30" s="6" t="s">
        <v>54</v>
      </c>
      <c r="C30" s="7">
        <v>251000</v>
      </c>
      <c r="D30" s="7"/>
      <c r="E30" s="7">
        <v>373277721119</v>
      </c>
      <c r="F30" s="7"/>
      <c r="G30" s="7">
        <v>189595514992</v>
      </c>
      <c r="H30" s="7"/>
      <c r="I30" s="7">
        <f t="shared" si="0"/>
        <v>183682206127</v>
      </c>
      <c r="J30" s="7"/>
      <c r="K30" s="7">
        <v>251000</v>
      </c>
      <c r="L30" s="7"/>
      <c r="M30" s="7">
        <v>373277721119</v>
      </c>
      <c r="N30" s="7"/>
      <c r="O30" s="7">
        <v>189595514992</v>
      </c>
      <c r="P30" s="7"/>
      <c r="Q30" s="7">
        <f t="shared" si="1"/>
        <v>183682206127</v>
      </c>
      <c r="R30" s="7"/>
      <c r="S30" s="7"/>
      <c r="T30" s="7"/>
      <c r="U30" s="7"/>
      <c r="V30" s="7"/>
      <c r="W30" s="7"/>
      <c r="Y30" s="8"/>
    </row>
    <row r="31" spans="1:25" s="6" customFormat="1" ht="24" x14ac:dyDescent="0.55000000000000004">
      <c r="A31" s="6" t="s">
        <v>74</v>
      </c>
      <c r="C31" s="7">
        <v>1932205</v>
      </c>
      <c r="D31" s="7"/>
      <c r="E31" s="7">
        <v>27546508704</v>
      </c>
      <c r="F31" s="7"/>
      <c r="G31" s="7">
        <v>14344740834</v>
      </c>
      <c r="H31" s="7"/>
      <c r="I31" s="7">
        <f t="shared" si="0"/>
        <v>13201767870</v>
      </c>
      <c r="J31" s="7"/>
      <c r="K31" s="7">
        <v>7675596</v>
      </c>
      <c r="L31" s="7"/>
      <c r="M31" s="7">
        <v>126724209988</v>
      </c>
      <c r="N31" s="7"/>
      <c r="O31" s="7">
        <v>87517101170</v>
      </c>
      <c r="P31" s="7"/>
      <c r="Q31" s="7">
        <f t="shared" si="1"/>
        <v>39207108818</v>
      </c>
      <c r="R31" s="7"/>
      <c r="S31" s="7"/>
      <c r="T31" s="7"/>
      <c r="U31" s="7"/>
      <c r="V31" s="7"/>
      <c r="W31" s="7"/>
      <c r="Y31" s="8"/>
    </row>
    <row r="32" spans="1:25" s="6" customFormat="1" ht="24" x14ac:dyDescent="0.55000000000000004">
      <c r="A32" s="6" t="s">
        <v>147</v>
      </c>
      <c r="C32" s="7">
        <v>3600000</v>
      </c>
      <c r="D32" s="7"/>
      <c r="E32" s="7">
        <v>34209500769</v>
      </c>
      <c r="F32" s="7"/>
      <c r="G32" s="7">
        <v>19936364607</v>
      </c>
      <c r="H32" s="7"/>
      <c r="I32" s="7">
        <f t="shared" si="0"/>
        <v>14273136162</v>
      </c>
      <c r="J32" s="7"/>
      <c r="K32" s="7">
        <v>11698929</v>
      </c>
      <c r="L32" s="7"/>
      <c r="M32" s="7">
        <v>94593765277</v>
      </c>
      <c r="N32" s="7"/>
      <c r="O32" s="7">
        <v>64787253981</v>
      </c>
      <c r="P32" s="7"/>
      <c r="Q32" s="7">
        <f t="shared" si="1"/>
        <v>29806511296</v>
      </c>
      <c r="R32" s="7"/>
      <c r="S32" s="7"/>
      <c r="T32" s="7"/>
      <c r="U32" s="7"/>
      <c r="V32" s="7"/>
      <c r="W32" s="7"/>
      <c r="Y32" s="8"/>
    </row>
    <row r="33" spans="1:25" s="6" customFormat="1" ht="24" x14ac:dyDescent="0.55000000000000004">
      <c r="A33" s="6" t="s">
        <v>71</v>
      </c>
      <c r="C33" s="7">
        <v>1700000</v>
      </c>
      <c r="D33" s="7"/>
      <c r="E33" s="7">
        <v>50335007774</v>
      </c>
      <c r="F33" s="7"/>
      <c r="G33" s="7">
        <v>19862941052</v>
      </c>
      <c r="H33" s="7"/>
      <c r="I33" s="7">
        <f t="shared" si="0"/>
        <v>30472066722</v>
      </c>
      <c r="J33" s="7"/>
      <c r="K33" s="7">
        <v>1700000</v>
      </c>
      <c r="L33" s="7"/>
      <c r="M33" s="7">
        <v>50335007774</v>
      </c>
      <c r="N33" s="7"/>
      <c r="O33" s="7">
        <v>19862941052</v>
      </c>
      <c r="P33" s="7"/>
      <c r="Q33" s="7">
        <f t="shared" si="1"/>
        <v>30472066722</v>
      </c>
      <c r="R33" s="7"/>
      <c r="S33" s="7"/>
      <c r="T33" s="7"/>
      <c r="U33" s="7"/>
      <c r="V33" s="7"/>
      <c r="W33" s="7"/>
      <c r="Y33" s="8"/>
    </row>
    <row r="34" spans="1:25" s="6" customFormat="1" ht="24" x14ac:dyDescent="0.55000000000000004">
      <c r="A34" s="6" t="s">
        <v>89</v>
      </c>
      <c r="C34" s="7">
        <v>200000</v>
      </c>
      <c r="D34" s="7"/>
      <c r="E34" s="7">
        <v>4925628296</v>
      </c>
      <c r="F34" s="7"/>
      <c r="G34" s="7">
        <v>4719620330</v>
      </c>
      <c r="H34" s="7"/>
      <c r="I34" s="7">
        <f t="shared" si="0"/>
        <v>206007966</v>
      </c>
      <c r="J34" s="7"/>
      <c r="K34" s="7">
        <v>7103563</v>
      </c>
      <c r="L34" s="7"/>
      <c r="M34" s="7">
        <v>144061200439</v>
      </c>
      <c r="N34" s="7"/>
      <c r="O34" s="7">
        <v>176762164013</v>
      </c>
      <c r="P34" s="7"/>
      <c r="Q34" s="7">
        <f t="shared" si="1"/>
        <v>-32700963574</v>
      </c>
      <c r="R34" s="7"/>
      <c r="S34" s="7"/>
      <c r="T34" s="7"/>
      <c r="U34" s="7"/>
      <c r="V34" s="7"/>
      <c r="W34" s="7"/>
      <c r="Y34" s="8"/>
    </row>
    <row r="35" spans="1:25" s="6" customFormat="1" ht="24" x14ac:dyDescent="0.55000000000000004">
      <c r="A35" s="6" t="s">
        <v>39</v>
      </c>
      <c r="C35" s="7">
        <v>1351470</v>
      </c>
      <c r="D35" s="7"/>
      <c r="E35" s="7">
        <v>88712825024</v>
      </c>
      <c r="F35" s="7"/>
      <c r="G35" s="7">
        <v>61076438110</v>
      </c>
      <c r="H35" s="7"/>
      <c r="I35" s="7">
        <f t="shared" si="0"/>
        <v>27636386914</v>
      </c>
      <c r="J35" s="7"/>
      <c r="K35" s="7">
        <v>2340722</v>
      </c>
      <c r="L35" s="7"/>
      <c r="M35" s="7">
        <v>130917217850</v>
      </c>
      <c r="N35" s="7"/>
      <c r="O35" s="7">
        <v>98034250521</v>
      </c>
      <c r="P35" s="7"/>
      <c r="Q35" s="7">
        <f t="shared" si="1"/>
        <v>32882967329</v>
      </c>
      <c r="R35" s="7"/>
      <c r="S35" s="7"/>
      <c r="T35" s="7"/>
      <c r="U35" s="7"/>
      <c r="V35" s="7"/>
      <c r="W35" s="7"/>
      <c r="Y35" s="8"/>
    </row>
    <row r="36" spans="1:25" s="6" customFormat="1" ht="24" x14ac:dyDescent="0.55000000000000004">
      <c r="A36" s="6" t="s">
        <v>148</v>
      </c>
      <c r="C36" s="7">
        <v>650253</v>
      </c>
      <c r="D36" s="7"/>
      <c r="E36" s="7">
        <v>4929530853</v>
      </c>
      <c r="F36" s="7"/>
      <c r="G36" s="7">
        <v>3988563679</v>
      </c>
      <c r="H36" s="7"/>
      <c r="I36" s="7">
        <f t="shared" si="0"/>
        <v>940967174</v>
      </c>
      <c r="J36" s="7"/>
      <c r="K36" s="7">
        <v>650253</v>
      </c>
      <c r="L36" s="7"/>
      <c r="M36" s="7">
        <v>4929530853</v>
      </c>
      <c r="N36" s="7"/>
      <c r="O36" s="7">
        <v>3988563679</v>
      </c>
      <c r="P36" s="7"/>
      <c r="Q36" s="7">
        <f t="shared" si="1"/>
        <v>940967174</v>
      </c>
      <c r="R36" s="7"/>
      <c r="S36" s="7"/>
      <c r="T36" s="7"/>
      <c r="U36" s="7"/>
      <c r="V36" s="7"/>
      <c r="W36" s="7"/>
      <c r="Y36" s="8"/>
    </row>
    <row r="37" spans="1:25" s="6" customFormat="1" ht="24" x14ac:dyDescent="0.55000000000000004">
      <c r="A37" s="6" t="s">
        <v>133</v>
      </c>
      <c r="C37" s="7">
        <v>2380612</v>
      </c>
      <c r="D37" s="7"/>
      <c r="E37" s="7">
        <v>38972626176</v>
      </c>
      <c r="F37" s="7"/>
      <c r="G37" s="7">
        <v>23142622706</v>
      </c>
      <c r="H37" s="7"/>
      <c r="I37" s="7">
        <f t="shared" si="0"/>
        <v>15830003470</v>
      </c>
      <c r="J37" s="7"/>
      <c r="K37" s="7">
        <v>26222506</v>
      </c>
      <c r="L37" s="7"/>
      <c r="M37" s="7">
        <v>318991264877</v>
      </c>
      <c r="N37" s="7"/>
      <c r="O37" s="7">
        <v>253309719061</v>
      </c>
      <c r="P37" s="7"/>
      <c r="Q37" s="7">
        <f t="shared" si="1"/>
        <v>65681545816</v>
      </c>
      <c r="R37" s="7"/>
      <c r="S37" s="7"/>
      <c r="T37" s="7"/>
      <c r="U37" s="7"/>
      <c r="V37" s="7"/>
      <c r="W37" s="7"/>
      <c r="Y37" s="8"/>
    </row>
    <row r="38" spans="1:25" s="6" customFormat="1" ht="24" x14ac:dyDescent="0.55000000000000004">
      <c r="A38" s="6" t="s">
        <v>34</v>
      </c>
      <c r="C38" s="7">
        <v>250000</v>
      </c>
      <c r="D38" s="7"/>
      <c r="E38" s="7">
        <v>27349441989</v>
      </c>
      <c r="F38" s="7"/>
      <c r="G38" s="7">
        <v>22256779529</v>
      </c>
      <c r="H38" s="7"/>
      <c r="I38" s="7">
        <f t="shared" si="0"/>
        <v>5092662460</v>
      </c>
      <c r="J38" s="7"/>
      <c r="K38" s="7">
        <v>2821870</v>
      </c>
      <c r="L38" s="7"/>
      <c r="M38" s="7">
        <v>251014934912</v>
      </c>
      <c r="N38" s="7"/>
      <c r="O38" s="7">
        <v>251222953401</v>
      </c>
      <c r="P38" s="7"/>
      <c r="Q38" s="7">
        <f t="shared" si="1"/>
        <v>-208018489</v>
      </c>
      <c r="R38" s="7"/>
      <c r="S38" s="7"/>
      <c r="T38" s="7"/>
      <c r="U38" s="7"/>
      <c r="V38" s="7"/>
      <c r="W38" s="7"/>
      <c r="Y38" s="8"/>
    </row>
    <row r="39" spans="1:25" s="6" customFormat="1" ht="24" x14ac:dyDescent="0.55000000000000004">
      <c r="A39" s="6" t="s">
        <v>41</v>
      </c>
      <c r="C39" s="7">
        <v>100000</v>
      </c>
      <c r="D39" s="7"/>
      <c r="E39" s="7">
        <v>16110885405</v>
      </c>
      <c r="F39" s="7"/>
      <c r="G39" s="7">
        <v>10715858994</v>
      </c>
      <c r="H39" s="7"/>
      <c r="I39" s="7">
        <f t="shared" si="0"/>
        <v>5395026411</v>
      </c>
      <c r="J39" s="7"/>
      <c r="K39" s="7">
        <v>350000</v>
      </c>
      <c r="L39" s="7"/>
      <c r="M39" s="7">
        <v>45795703595</v>
      </c>
      <c r="N39" s="7"/>
      <c r="O39" s="7">
        <v>37505506530</v>
      </c>
      <c r="P39" s="7"/>
      <c r="Q39" s="7">
        <f t="shared" si="1"/>
        <v>8290197065</v>
      </c>
      <c r="R39" s="7"/>
      <c r="S39" s="7"/>
      <c r="T39" s="7"/>
      <c r="U39" s="7"/>
      <c r="V39" s="7"/>
      <c r="W39" s="7"/>
      <c r="Y39" s="8"/>
    </row>
    <row r="40" spans="1:25" s="6" customFormat="1" ht="24" x14ac:dyDescent="0.55000000000000004">
      <c r="A40" s="6" t="s">
        <v>83</v>
      </c>
      <c r="C40" s="7">
        <v>4000000</v>
      </c>
      <c r="D40" s="7"/>
      <c r="E40" s="7">
        <v>6630617030</v>
      </c>
      <c r="F40" s="7"/>
      <c r="G40" s="7">
        <v>5911782579</v>
      </c>
      <c r="H40" s="7"/>
      <c r="I40" s="7">
        <f t="shared" si="0"/>
        <v>718834451</v>
      </c>
      <c r="J40" s="7"/>
      <c r="K40" s="7">
        <v>31273975</v>
      </c>
      <c r="L40" s="7"/>
      <c r="M40" s="7">
        <v>51376360858</v>
      </c>
      <c r="N40" s="7"/>
      <c r="O40" s="7">
        <v>46446861640</v>
      </c>
      <c r="P40" s="7"/>
      <c r="Q40" s="7">
        <f t="shared" si="1"/>
        <v>4929499218</v>
      </c>
      <c r="R40" s="7"/>
      <c r="S40" s="7"/>
      <c r="T40" s="7"/>
      <c r="U40" s="7"/>
      <c r="V40" s="7"/>
      <c r="W40" s="7"/>
      <c r="Y40" s="8"/>
    </row>
    <row r="41" spans="1:25" s="6" customFormat="1" ht="24" x14ac:dyDescent="0.55000000000000004">
      <c r="A41" s="6" t="s">
        <v>64</v>
      </c>
      <c r="C41" s="7">
        <v>101376684</v>
      </c>
      <c r="D41" s="7"/>
      <c r="E41" s="7">
        <v>108878558616</v>
      </c>
      <c r="F41" s="7"/>
      <c r="G41" s="7">
        <v>108878558616</v>
      </c>
      <c r="H41" s="7"/>
      <c r="I41" s="7">
        <f t="shared" si="0"/>
        <v>0</v>
      </c>
      <c r="J41" s="7"/>
      <c r="K41" s="7">
        <v>101376685</v>
      </c>
      <c r="L41" s="7"/>
      <c r="M41" s="7">
        <v>108878558617</v>
      </c>
      <c r="N41" s="7"/>
      <c r="O41" s="7">
        <v>108878559690</v>
      </c>
      <c r="P41" s="7"/>
      <c r="Q41" s="7">
        <f t="shared" si="1"/>
        <v>-1073</v>
      </c>
      <c r="R41" s="7"/>
      <c r="S41" s="7"/>
      <c r="T41" s="7"/>
      <c r="U41" s="7"/>
      <c r="V41" s="7"/>
      <c r="W41" s="7"/>
      <c r="Y41" s="8"/>
    </row>
    <row r="42" spans="1:25" s="6" customFormat="1" ht="24" x14ac:dyDescent="0.55000000000000004">
      <c r="A42" s="6" t="s">
        <v>273</v>
      </c>
      <c r="C42" s="7">
        <v>3630</v>
      </c>
      <c r="D42" s="7"/>
      <c r="E42" s="7">
        <v>5724958983965</v>
      </c>
      <c r="F42" s="7"/>
      <c r="G42" s="7">
        <v>3720179804539</v>
      </c>
      <c r="H42" s="7"/>
      <c r="I42" s="7">
        <f t="shared" si="0"/>
        <v>2004779179426</v>
      </c>
      <c r="J42" s="7"/>
      <c r="K42" s="7">
        <v>3812</v>
      </c>
      <c r="L42" s="7"/>
      <c r="M42" s="7">
        <v>5925896489728</v>
      </c>
      <c r="N42" s="7"/>
      <c r="O42" s="7">
        <v>3856890831615</v>
      </c>
      <c r="P42" s="7"/>
      <c r="Q42" s="7">
        <f t="shared" si="1"/>
        <v>2069005658113</v>
      </c>
      <c r="R42" s="7"/>
      <c r="S42" s="7"/>
      <c r="T42" s="7"/>
      <c r="U42" s="7"/>
      <c r="V42" s="7"/>
      <c r="W42" s="7"/>
      <c r="Y42" s="8"/>
    </row>
    <row r="43" spans="1:25" s="6" customFormat="1" ht="24" x14ac:dyDescent="0.55000000000000004">
      <c r="A43" s="6" t="s">
        <v>96</v>
      </c>
      <c r="C43" s="7">
        <v>300000</v>
      </c>
      <c r="D43" s="7"/>
      <c r="E43" s="7">
        <v>16649298425</v>
      </c>
      <c r="F43" s="7"/>
      <c r="G43" s="7">
        <v>12700976845</v>
      </c>
      <c r="H43" s="7"/>
      <c r="I43" s="7">
        <f t="shared" si="0"/>
        <v>3948321580</v>
      </c>
      <c r="J43" s="7"/>
      <c r="K43" s="7">
        <v>597715</v>
      </c>
      <c r="L43" s="7"/>
      <c r="M43" s="7">
        <v>29943270922</v>
      </c>
      <c r="N43" s="7"/>
      <c r="O43" s="7">
        <v>25305214635</v>
      </c>
      <c r="P43" s="7"/>
      <c r="Q43" s="7">
        <f t="shared" si="1"/>
        <v>4638056287</v>
      </c>
      <c r="R43" s="7"/>
      <c r="S43" s="7"/>
      <c r="T43" s="7"/>
      <c r="U43" s="7"/>
      <c r="V43" s="7"/>
      <c r="W43" s="7"/>
      <c r="Y43" s="8"/>
    </row>
    <row r="44" spans="1:25" s="6" customFormat="1" ht="24" x14ac:dyDescent="0.55000000000000004">
      <c r="A44" s="6" t="s">
        <v>65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7">
        <v>1219826</v>
      </c>
      <c r="L44" s="7"/>
      <c r="M44" s="7">
        <v>7898373350</v>
      </c>
      <c r="N44" s="7"/>
      <c r="O44" s="7">
        <v>7898373350</v>
      </c>
      <c r="P44" s="7"/>
      <c r="Q44" s="7">
        <f t="shared" si="1"/>
        <v>0</v>
      </c>
      <c r="R44" s="7"/>
      <c r="S44" s="7"/>
      <c r="T44" s="7"/>
      <c r="U44" s="7"/>
      <c r="V44" s="7"/>
      <c r="W44" s="7"/>
      <c r="Y44" s="8"/>
    </row>
    <row r="45" spans="1:25" s="6" customFormat="1" ht="24" x14ac:dyDescent="0.55000000000000004">
      <c r="A45" s="6" t="s">
        <v>251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7">
        <v>21523459</v>
      </c>
      <c r="L45" s="7"/>
      <c r="M45" s="7">
        <v>61880901594</v>
      </c>
      <c r="N45" s="7"/>
      <c r="O45" s="7">
        <v>44395443419</v>
      </c>
      <c r="P45" s="7"/>
      <c r="Q45" s="7">
        <f t="shared" si="1"/>
        <v>17485458175</v>
      </c>
      <c r="R45" s="7"/>
      <c r="S45" s="7"/>
      <c r="T45" s="7"/>
      <c r="U45" s="7"/>
      <c r="V45" s="7"/>
      <c r="W45" s="7"/>
      <c r="Y45" s="8"/>
    </row>
    <row r="46" spans="1:25" s="6" customFormat="1" ht="24" x14ac:dyDescent="0.55000000000000004">
      <c r="A46" s="6" t="s">
        <v>135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7">
        <v>1159919</v>
      </c>
      <c r="L46" s="7"/>
      <c r="M46" s="7">
        <v>26827652333</v>
      </c>
      <c r="N46" s="7"/>
      <c r="O46" s="7">
        <v>19374098100</v>
      </c>
      <c r="P46" s="7"/>
      <c r="Q46" s="7">
        <f t="shared" si="1"/>
        <v>7453554233</v>
      </c>
      <c r="R46" s="7"/>
      <c r="S46" s="7"/>
      <c r="T46" s="7"/>
      <c r="U46" s="7"/>
      <c r="V46" s="7"/>
      <c r="W46" s="7"/>
      <c r="Y46" s="8"/>
    </row>
    <row r="47" spans="1:25" s="6" customFormat="1" ht="24" x14ac:dyDescent="0.55000000000000004">
      <c r="A47" s="6" t="s">
        <v>189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7">
        <v>1364047</v>
      </c>
      <c r="L47" s="7"/>
      <c r="M47" s="7">
        <v>2103048878</v>
      </c>
      <c r="N47" s="7"/>
      <c r="O47" s="7">
        <v>2076180522</v>
      </c>
      <c r="P47" s="7"/>
      <c r="Q47" s="7">
        <f t="shared" si="1"/>
        <v>26868356</v>
      </c>
      <c r="R47" s="7"/>
      <c r="S47" s="7"/>
      <c r="T47" s="7"/>
      <c r="U47" s="7"/>
      <c r="V47" s="7"/>
      <c r="W47" s="7"/>
      <c r="Y47" s="8"/>
    </row>
    <row r="48" spans="1:25" s="6" customFormat="1" ht="24" x14ac:dyDescent="0.55000000000000004">
      <c r="A48" s="6" t="s">
        <v>31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7">
        <v>1596513</v>
      </c>
      <c r="L48" s="7"/>
      <c r="M48" s="7">
        <v>31522587377</v>
      </c>
      <c r="N48" s="7"/>
      <c r="O48" s="7">
        <v>30239911312</v>
      </c>
      <c r="P48" s="7"/>
      <c r="Q48" s="7">
        <f t="shared" si="1"/>
        <v>1282676065</v>
      </c>
      <c r="R48" s="7"/>
      <c r="S48" s="7"/>
      <c r="T48" s="7"/>
      <c r="U48" s="7"/>
      <c r="V48" s="7"/>
      <c r="W48" s="7"/>
      <c r="Y48" s="8"/>
    </row>
    <row r="49" spans="1:25" s="6" customFormat="1" ht="24" x14ac:dyDescent="0.55000000000000004">
      <c r="A49" s="6" t="s">
        <v>113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7">
        <v>400001</v>
      </c>
      <c r="L49" s="7"/>
      <c r="M49" s="7">
        <v>1331231768</v>
      </c>
      <c r="N49" s="7"/>
      <c r="O49" s="7">
        <v>1613019647</v>
      </c>
      <c r="P49" s="7"/>
      <c r="Q49" s="7">
        <f t="shared" si="1"/>
        <v>-281787879</v>
      </c>
      <c r="R49" s="7"/>
      <c r="S49" s="7"/>
      <c r="T49" s="7"/>
      <c r="U49" s="7"/>
      <c r="V49" s="7"/>
      <c r="W49" s="7"/>
      <c r="Y49" s="8"/>
    </row>
    <row r="50" spans="1:25" s="6" customFormat="1" ht="24" x14ac:dyDescent="0.55000000000000004">
      <c r="A50" s="6" t="s">
        <v>142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7">
        <v>16003392</v>
      </c>
      <c r="L50" s="7"/>
      <c r="M50" s="7">
        <v>94219256764</v>
      </c>
      <c r="N50" s="7"/>
      <c r="O50" s="7">
        <v>107570071408</v>
      </c>
      <c r="P50" s="7"/>
      <c r="Q50" s="7">
        <f t="shared" si="1"/>
        <v>-13350814644</v>
      </c>
      <c r="R50" s="7"/>
      <c r="S50" s="7"/>
      <c r="T50" s="7"/>
      <c r="U50" s="7"/>
      <c r="V50" s="7"/>
      <c r="W50" s="7"/>
      <c r="Y50" s="8"/>
    </row>
    <row r="51" spans="1:25" s="6" customFormat="1" ht="24" x14ac:dyDescent="0.55000000000000004">
      <c r="A51" s="6" t="s">
        <v>136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7">
        <v>776567</v>
      </c>
      <c r="L51" s="7"/>
      <c r="M51" s="7">
        <v>11292395427</v>
      </c>
      <c r="N51" s="7"/>
      <c r="O51" s="7">
        <v>10652860678</v>
      </c>
      <c r="P51" s="7"/>
      <c r="Q51" s="7">
        <f t="shared" si="1"/>
        <v>639534749</v>
      </c>
      <c r="R51" s="7"/>
      <c r="S51" s="7"/>
      <c r="T51" s="7"/>
      <c r="U51" s="7"/>
      <c r="V51" s="7"/>
      <c r="W51" s="7"/>
      <c r="Y51" s="8"/>
    </row>
    <row r="52" spans="1:25" s="6" customFormat="1" ht="24" x14ac:dyDescent="0.55000000000000004">
      <c r="A52" s="6" t="s">
        <v>137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7">
        <v>8400000</v>
      </c>
      <c r="L52" s="7"/>
      <c r="M52" s="7">
        <v>20874511080</v>
      </c>
      <c r="N52" s="7"/>
      <c r="O52" s="7">
        <v>21612618385</v>
      </c>
      <c r="P52" s="7"/>
      <c r="Q52" s="7">
        <f t="shared" si="1"/>
        <v>-738107305</v>
      </c>
      <c r="R52" s="7"/>
      <c r="S52" s="7"/>
      <c r="T52" s="7"/>
      <c r="U52" s="7"/>
      <c r="V52" s="7"/>
      <c r="W52" s="7"/>
      <c r="Y52" s="8"/>
    </row>
    <row r="53" spans="1:25" s="6" customFormat="1" ht="24" x14ac:dyDescent="0.55000000000000004">
      <c r="A53" s="6" t="s">
        <v>50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7">
        <v>11953603</v>
      </c>
      <c r="L53" s="7"/>
      <c r="M53" s="7">
        <v>100678297001</v>
      </c>
      <c r="N53" s="7"/>
      <c r="O53" s="7">
        <v>93445036406</v>
      </c>
      <c r="P53" s="7"/>
      <c r="Q53" s="7">
        <f t="shared" si="1"/>
        <v>7233260595</v>
      </c>
      <c r="R53" s="7"/>
      <c r="S53" s="7"/>
      <c r="T53" s="7"/>
      <c r="U53" s="7"/>
      <c r="V53" s="7"/>
      <c r="W53" s="7"/>
      <c r="Y53" s="8"/>
    </row>
    <row r="54" spans="1:25" s="6" customFormat="1" ht="24" x14ac:dyDescent="0.55000000000000004">
      <c r="A54" s="6" t="s">
        <v>110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7">
        <v>3750000</v>
      </c>
      <c r="L54" s="7"/>
      <c r="M54" s="7">
        <v>12699063747</v>
      </c>
      <c r="N54" s="7"/>
      <c r="O54" s="7">
        <v>12217333275</v>
      </c>
      <c r="P54" s="7"/>
      <c r="Q54" s="7">
        <f t="shared" si="1"/>
        <v>481730472</v>
      </c>
      <c r="R54" s="7"/>
      <c r="S54" s="7"/>
      <c r="T54" s="7"/>
      <c r="U54" s="7"/>
      <c r="V54" s="7"/>
      <c r="W54" s="7"/>
      <c r="Y54" s="8"/>
    </row>
    <row r="55" spans="1:25" s="6" customFormat="1" ht="24" x14ac:dyDescent="0.55000000000000004">
      <c r="A55" s="6" t="s">
        <v>222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7">
        <v>3488599</v>
      </c>
      <c r="L55" s="7"/>
      <c r="M55" s="7">
        <v>79875182727</v>
      </c>
      <c r="N55" s="7"/>
      <c r="O55" s="7">
        <v>84788732888</v>
      </c>
      <c r="P55" s="7"/>
      <c r="Q55" s="7">
        <f t="shared" si="1"/>
        <v>-4913550161</v>
      </c>
      <c r="R55" s="7"/>
      <c r="S55" s="7"/>
      <c r="T55" s="7"/>
      <c r="U55" s="7"/>
      <c r="V55" s="7"/>
      <c r="W55" s="7"/>
      <c r="Y55" s="8"/>
    </row>
    <row r="56" spans="1:25" s="6" customFormat="1" ht="24" x14ac:dyDescent="0.55000000000000004">
      <c r="A56" s="6" t="s">
        <v>126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7">
        <v>31834491</v>
      </c>
      <c r="L56" s="7"/>
      <c r="M56" s="7">
        <v>33886452853</v>
      </c>
      <c r="N56" s="7"/>
      <c r="O56" s="7">
        <v>45860314734</v>
      </c>
      <c r="P56" s="7"/>
      <c r="Q56" s="7">
        <f t="shared" si="1"/>
        <v>-11973861881</v>
      </c>
      <c r="R56" s="7"/>
      <c r="S56" s="7"/>
      <c r="T56" s="7"/>
      <c r="U56" s="7"/>
      <c r="V56" s="7"/>
      <c r="W56" s="7"/>
      <c r="Y56" s="8"/>
    </row>
    <row r="57" spans="1:25" s="6" customFormat="1" ht="24" x14ac:dyDescent="0.55000000000000004">
      <c r="A57" s="6" t="s">
        <v>47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J57" s="7"/>
      <c r="K57" s="7">
        <v>1</v>
      </c>
      <c r="L57" s="7"/>
      <c r="M57" s="7">
        <v>1</v>
      </c>
      <c r="N57" s="7"/>
      <c r="O57" s="7">
        <v>2446</v>
      </c>
      <c r="P57" s="7"/>
      <c r="Q57" s="7">
        <f t="shared" si="1"/>
        <v>-2445</v>
      </c>
      <c r="R57" s="7"/>
      <c r="S57" s="7"/>
      <c r="T57" s="7"/>
      <c r="U57" s="7"/>
      <c r="V57" s="7"/>
      <c r="W57" s="7"/>
      <c r="Y57" s="8"/>
    </row>
    <row r="58" spans="1:25" s="6" customFormat="1" ht="24" x14ac:dyDescent="0.55000000000000004">
      <c r="A58" s="6" t="s">
        <v>97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7">
        <v>393596</v>
      </c>
      <c r="L58" s="7"/>
      <c r="M58" s="7">
        <v>49426604134</v>
      </c>
      <c r="N58" s="7"/>
      <c r="O58" s="7">
        <v>43480068542</v>
      </c>
      <c r="P58" s="7"/>
      <c r="Q58" s="7">
        <f t="shared" si="1"/>
        <v>5946535592</v>
      </c>
      <c r="R58" s="7"/>
      <c r="S58" s="7"/>
      <c r="T58" s="7"/>
      <c r="U58" s="7"/>
      <c r="V58" s="7"/>
      <c r="W58" s="7"/>
      <c r="Y58" s="8"/>
    </row>
    <row r="59" spans="1:25" s="6" customFormat="1" ht="24" x14ac:dyDescent="0.55000000000000004">
      <c r="A59" s="6" t="s">
        <v>40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7">
        <v>67258</v>
      </c>
      <c r="L59" s="7"/>
      <c r="M59" s="7">
        <v>11967348756</v>
      </c>
      <c r="N59" s="7"/>
      <c r="O59" s="7">
        <v>11452075114</v>
      </c>
      <c r="P59" s="7"/>
      <c r="Q59" s="7">
        <f t="shared" si="1"/>
        <v>515273642</v>
      </c>
      <c r="R59" s="7"/>
      <c r="S59" s="7"/>
      <c r="T59" s="7"/>
      <c r="U59" s="7"/>
      <c r="V59" s="7"/>
      <c r="W59" s="7"/>
      <c r="Y59" s="8"/>
    </row>
    <row r="60" spans="1:25" s="6" customFormat="1" ht="24" x14ac:dyDescent="0.55000000000000004">
      <c r="A60" s="6" t="s">
        <v>25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7">
        <v>400000</v>
      </c>
      <c r="L60" s="7"/>
      <c r="M60" s="7">
        <v>1139976564</v>
      </c>
      <c r="N60" s="7"/>
      <c r="O60" s="7">
        <v>1200610626</v>
      </c>
      <c r="P60" s="7"/>
      <c r="Q60" s="7">
        <f t="shared" si="1"/>
        <v>-60634062</v>
      </c>
      <c r="R60" s="7"/>
      <c r="S60" s="7"/>
      <c r="T60" s="7"/>
      <c r="U60" s="7"/>
      <c r="V60" s="7"/>
      <c r="W60" s="7"/>
      <c r="Y60" s="8"/>
    </row>
    <row r="61" spans="1:25" s="6" customFormat="1" ht="24" x14ac:dyDescent="0.55000000000000004">
      <c r="A61" s="6" t="s">
        <v>256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7">
        <v>231532</v>
      </c>
      <c r="L61" s="7"/>
      <c r="M61" s="7">
        <v>10688369752</v>
      </c>
      <c r="N61" s="7"/>
      <c r="O61" s="7">
        <v>7182500284</v>
      </c>
      <c r="P61" s="7"/>
      <c r="Q61" s="7">
        <f t="shared" si="1"/>
        <v>3505869468</v>
      </c>
      <c r="R61" s="7"/>
      <c r="S61" s="7"/>
      <c r="T61" s="7"/>
      <c r="U61" s="7"/>
      <c r="V61" s="7"/>
      <c r="W61" s="7"/>
      <c r="Y61" s="8"/>
    </row>
    <row r="62" spans="1:25" s="6" customFormat="1" ht="24" x14ac:dyDescent="0.55000000000000004">
      <c r="A62" s="6" t="s">
        <v>18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7">
        <v>29075058</v>
      </c>
      <c r="L62" s="7"/>
      <c r="M62" s="7">
        <v>126554645268</v>
      </c>
      <c r="N62" s="7"/>
      <c r="O62" s="7">
        <v>88768006970</v>
      </c>
      <c r="P62" s="7"/>
      <c r="Q62" s="7">
        <f t="shared" si="1"/>
        <v>37786638298</v>
      </c>
      <c r="R62" s="7"/>
      <c r="S62" s="7"/>
      <c r="T62" s="7"/>
      <c r="U62" s="7"/>
      <c r="V62" s="7"/>
      <c r="W62" s="7"/>
      <c r="Y62" s="8"/>
    </row>
    <row r="63" spans="1:25" s="6" customFormat="1" ht="24" x14ac:dyDescent="0.55000000000000004">
      <c r="A63" s="6" t="s">
        <v>30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7">
        <v>100000</v>
      </c>
      <c r="L63" s="7"/>
      <c r="M63" s="7">
        <v>1032817979</v>
      </c>
      <c r="N63" s="7"/>
      <c r="O63" s="7">
        <v>936627283</v>
      </c>
      <c r="P63" s="7"/>
      <c r="Q63" s="7">
        <f t="shared" si="1"/>
        <v>96190696</v>
      </c>
      <c r="R63" s="7"/>
      <c r="S63" s="7"/>
      <c r="T63" s="7"/>
      <c r="U63" s="7"/>
      <c r="V63" s="7"/>
      <c r="W63" s="7"/>
      <c r="Y63" s="8"/>
    </row>
    <row r="64" spans="1:25" s="6" customFormat="1" ht="24" x14ac:dyDescent="0.55000000000000004">
      <c r="A64" s="6" t="s">
        <v>204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7">
        <v>40485572</v>
      </c>
      <c r="L64" s="7"/>
      <c r="M64" s="7">
        <v>83519648219</v>
      </c>
      <c r="N64" s="7"/>
      <c r="O64" s="7">
        <v>48118904909</v>
      </c>
      <c r="P64" s="7"/>
      <c r="Q64" s="7">
        <f t="shared" si="1"/>
        <v>35400743310</v>
      </c>
      <c r="R64" s="7"/>
      <c r="S64" s="7"/>
      <c r="T64" s="7"/>
      <c r="U64" s="7"/>
      <c r="V64" s="7"/>
      <c r="W64" s="7"/>
      <c r="Y64" s="8"/>
    </row>
    <row r="65" spans="1:25" s="6" customFormat="1" ht="24" x14ac:dyDescent="0.55000000000000004">
      <c r="A65" s="6" t="s">
        <v>124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7">
        <v>400000</v>
      </c>
      <c r="L65" s="7"/>
      <c r="M65" s="7">
        <v>1497039322</v>
      </c>
      <c r="N65" s="7"/>
      <c r="O65" s="7">
        <v>1474049178</v>
      </c>
      <c r="P65" s="7"/>
      <c r="Q65" s="7">
        <f t="shared" si="1"/>
        <v>22990144</v>
      </c>
      <c r="R65" s="7"/>
      <c r="S65" s="7"/>
      <c r="T65" s="7"/>
      <c r="U65" s="7"/>
      <c r="V65" s="7"/>
      <c r="W65" s="7"/>
      <c r="Y65" s="8"/>
    </row>
    <row r="66" spans="1:25" s="6" customFormat="1" ht="24" x14ac:dyDescent="0.55000000000000004">
      <c r="A66" s="6" t="s">
        <v>68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7">
        <v>15784664</v>
      </c>
      <c r="L66" s="7"/>
      <c r="M66" s="7">
        <v>94483050234</v>
      </c>
      <c r="N66" s="7"/>
      <c r="O66" s="7">
        <v>91405995174</v>
      </c>
      <c r="P66" s="7"/>
      <c r="Q66" s="7">
        <f t="shared" si="1"/>
        <v>3077055060</v>
      </c>
      <c r="R66" s="7"/>
      <c r="S66" s="7"/>
      <c r="T66" s="7"/>
      <c r="U66" s="7"/>
      <c r="V66" s="7"/>
      <c r="W66" s="7"/>
      <c r="Y66" s="8"/>
    </row>
    <row r="67" spans="1:25" s="6" customFormat="1" ht="24" x14ac:dyDescent="0.55000000000000004">
      <c r="A67" s="6" t="s">
        <v>139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7">
        <v>2806987</v>
      </c>
      <c r="L67" s="7"/>
      <c r="M67" s="7">
        <v>5298752064</v>
      </c>
      <c r="N67" s="7"/>
      <c r="O67" s="7">
        <v>4192433616</v>
      </c>
      <c r="P67" s="7"/>
      <c r="Q67" s="7">
        <f t="shared" si="1"/>
        <v>1106318448</v>
      </c>
      <c r="R67" s="7"/>
      <c r="S67" s="7"/>
      <c r="T67" s="7"/>
      <c r="U67" s="7"/>
      <c r="V67" s="7"/>
      <c r="W67" s="7"/>
      <c r="Y67" s="8"/>
    </row>
    <row r="68" spans="1:25" s="6" customFormat="1" ht="24" x14ac:dyDescent="0.55000000000000004">
      <c r="A68" s="6" t="s">
        <v>24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7">
        <v>1</v>
      </c>
      <c r="L68" s="7"/>
      <c r="M68" s="7">
        <v>1</v>
      </c>
      <c r="N68" s="7"/>
      <c r="O68" s="7">
        <v>2383</v>
      </c>
      <c r="P68" s="7"/>
      <c r="Q68" s="7">
        <f t="shared" si="1"/>
        <v>-2382</v>
      </c>
      <c r="R68" s="7"/>
      <c r="S68" s="7"/>
      <c r="T68" s="7"/>
      <c r="U68" s="7"/>
      <c r="V68" s="7"/>
      <c r="W68" s="7"/>
      <c r="Y68" s="8"/>
    </row>
    <row r="69" spans="1:25" s="6" customFormat="1" ht="24" x14ac:dyDescent="0.55000000000000004">
      <c r="A69" s="6" t="s">
        <v>60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7"/>
      <c r="K69" s="7">
        <v>1800000</v>
      </c>
      <c r="L69" s="7"/>
      <c r="M69" s="7">
        <v>7165730522</v>
      </c>
      <c r="N69" s="7"/>
      <c r="O69" s="7">
        <v>6206780929</v>
      </c>
      <c r="P69" s="7"/>
      <c r="Q69" s="7">
        <f t="shared" si="1"/>
        <v>958949593</v>
      </c>
      <c r="R69" s="7"/>
      <c r="S69" s="7"/>
      <c r="T69" s="7"/>
      <c r="U69" s="7"/>
      <c r="V69" s="7"/>
      <c r="W69" s="7"/>
      <c r="Y69" s="8"/>
    </row>
    <row r="70" spans="1:25" s="6" customFormat="1" ht="24" x14ac:dyDescent="0.55000000000000004">
      <c r="A70" s="6" t="s">
        <v>249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7">
        <v>6771428</v>
      </c>
      <c r="L70" s="7"/>
      <c r="M70" s="7">
        <v>16576455744</v>
      </c>
      <c r="N70" s="7"/>
      <c r="O70" s="7">
        <v>16576455744</v>
      </c>
      <c r="P70" s="7"/>
      <c r="Q70" s="7">
        <f t="shared" si="1"/>
        <v>0</v>
      </c>
      <c r="R70" s="7"/>
      <c r="S70" s="7"/>
      <c r="T70" s="7"/>
      <c r="U70" s="7"/>
      <c r="V70" s="7"/>
      <c r="W70" s="7"/>
      <c r="Y70" s="8"/>
    </row>
    <row r="71" spans="1:25" s="6" customFormat="1" ht="24" x14ac:dyDescent="0.55000000000000004">
      <c r="A71" s="6" t="s">
        <v>250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7">
        <v>8235637</v>
      </c>
      <c r="L71" s="7"/>
      <c r="M71" s="7">
        <v>29528136213</v>
      </c>
      <c r="N71" s="7"/>
      <c r="O71" s="7">
        <v>24644363083</v>
      </c>
      <c r="P71" s="7"/>
      <c r="Q71" s="7">
        <f t="shared" si="1"/>
        <v>4883773130</v>
      </c>
      <c r="R71" s="7"/>
      <c r="S71" s="7"/>
      <c r="T71" s="7"/>
      <c r="U71" s="7"/>
      <c r="V71" s="7"/>
      <c r="W71" s="7"/>
      <c r="Y71" s="8"/>
    </row>
    <row r="72" spans="1:25" s="6" customFormat="1" ht="24" x14ac:dyDescent="0.55000000000000004">
      <c r="A72" s="6" t="s">
        <v>26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0"/>
        <v>0</v>
      </c>
      <c r="J72" s="7"/>
      <c r="K72" s="7">
        <v>1</v>
      </c>
      <c r="L72" s="7"/>
      <c r="M72" s="7">
        <v>1</v>
      </c>
      <c r="N72" s="7"/>
      <c r="O72" s="7">
        <v>1847</v>
      </c>
      <c r="P72" s="7"/>
      <c r="Q72" s="7">
        <f t="shared" si="1"/>
        <v>-1846</v>
      </c>
      <c r="R72" s="7"/>
      <c r="S72" s="7"/>
      <c r="T72" s="7"/>
      <c r="U72" s="7"/>
      <c r="V72" s="7"/>
      <c r="W72" s="7"/>
      <c r="Y72" s="8"/>
    </row>
    <row r="73" spans="1:25" s="6" customFormat="1" ht="24" x14ac:dyDescent="0.55000000000000004">
      <c r="A73" s="6" t="s">
        <v>32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ref="I73:I121" si="2">E73-G73</f>
        <v>0</v>
      </c>
      <c r="J73" s="7"/>
      <c r="K73" s="7">
        <v>9546235</v>
      </c>
      <c r="L73" s="7"/>
      <c r="M73" s="7">
        <v>21892126441</v>
      </c>
      <c r="N73" s="7"/>
      <c r="O73" s="7">
        <v>22805618319</v>
      </c>
      <c r="P73" s="7"/>
      <c r="Q73" s="7">
        <f t="shared" ref="Q73:Q121" si="3">M73-O73</f>
        <v>-913491878</v>
      </c>
      <c r="R73" s="7"/>
      <c r="S73" s="7"/>
      <c r="T73" s="7"/>
      <c r="U73" s="7"/>
      <c r="V73" s="7"/>
      <c r="W73" s="7"/>
      <c r="Y73" s="8"/>
    </row>
    <row r="74" spans="1:25" s="6" customFormat="1" ht="24" x14ac:dyDescent="0.55000000000000004">
      <c r="A74" s="6" t="s">
        <v>259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2"/>
        <v>0</v>
      </c>
      <c r="J74" s="7"/>
      <c r="K74" s="7">
        <v>4925688</v>
      </c>
      <c r="L74" s="7"/>
      <c r="M74" s="7">
        <v>9767639304</v>
      </c>
      <c r="N74" s="7"/>
      <c r="O74" s="7">
        <v>4538944404</v>
      </c>
      <c r="P74" s="7"/>
      <c r="Q74" s="7">
        <f t="shared" si="3"/>
        <v>5228694900</v>
      </c>
      <c r="R74" s="7"/>
      <c r="S74" s="7"/>
      <c r="T74" s="7"/>
      <c r="U74" s="7"/>
      <c r="V74" s="7"/>
      <c r="W74" s="7"/>
      <c r="Y74" s="8"/>
    </row>
    <row r="75" spans="1:25" s="6" customFormat="1" ht="24" x14ac:dyDescent="0.55000000000000004">
      <c r="A75" s="6" t="s">
        <v>102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2"/>
        <v>0</v>
      </c>
      <c r="J75" s="7"/>
      <c r="K75" s="7">
        <v>5049484</v>
      </c>
      <c r="L75" s="7"/>
      <c r="M75" s="7">
        <v>22562380980</v>
      </c>
      <c r="N75" s="7"/>
      <c r="O75" s="7">
        <v>23146541204</v>
      </c>
      <c r="P75" s="7"/>
      <c r="Q75" s="7">
        <f t="shared" si="3"/>
        <v>-584160224</v>
      </c>
      <c r="R75" s="7"/>
      <c r="S75" s="7"/>
      <c r="T75" s="7"/>
      <c r="U75" s="7"/>
      <c r="V75" s="7"/>
      <c r="W75" s="7"/>
      <c r="Y75" s="8"/>
    </row>
    <row r="76" spans="1:25" s="6" customFormat="1" ht="24" x14ac:dyDescent="0.55000000000000004">
      <c r="A76" s="6" t="s">
        <v>44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f t="shared" si="2"/>
        <v>0</v>
      </c>
      <c r="J76" s="7"/>
      <c r="K76" s="7">
        <v>9000000</v>
      </c>
      <c r="L76" s="7"/>
      <c r="M76" s="7">
        <v>46582237370</v>
      </c>
      <c r="N76" s="7"/>
      <c r="O76" s="7">
        <v>43848005883</v>
      </c>
      <c r="P76" s="7"/>
      <c r="Q76" s="7">
        <f t="shared" si="3"/>
        <v>2734231487</v>
      </c>
      <c r="R76" s="7"/>
      <c r="S76" s="7"/>
      <c r="T76" s="7"/>
      <c r="U76" s="7"/>
      <c r="V76" s="7"/>
      <c r="W76" s="7"/>
      <c r="Y76" s="8"/>
    </row>
    <row r="77" spans="1:25" s="6" customFormat="1" ht="24" x14ac:dyDescent="0.55000000000000004">
      <c r="A77" s="6" t="s">
        <v>58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f t="shared" si="2"/>
        <v>0</v>
      </c>
      <c r="J77" s="7"/>
      <c r="K77" s="7">
        <v>285751</v>
      </c>
      <c r="L77" s="7"/>
      <c r="M77" s="7">
        <v>15290517070</v>
      </c>
      <c r="N77" s="7"/>
      <c r="O77" s="7">
        <v>14813248263</v>
      </c>
      <c r="P77" s="7"/>
      <c r="Q77" s="7">
        <f t="shared" si="3"/>
        <v>477268807</v>
      </c>
      <c r="R77" s="7"/>
      <c r="S77" s="7"/>
      <c r="T77" s="7"/>
      <c r="U77" s="7"/>
      <c r="V77" s="7"/>
      <c r="W77" s="7"/>
      <c r="Y77" s="8"/>
    </row>
    <row r="78" spans="1:25" s="6" customFormat="1" ht="24" x14ac:dyDescent="0.55000000000000004">
      <c r="A78" s="6" t="s">
        <v>99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2"/>
        <v>0</v>
      </c>
      <c r="J78" s="7"/>
      <c r="K78" s="7">
        <v>800000</v>
      </c>
      <c r="L78" s="7"/>
      <c r="M78" s="7">
        <v>96856752907</v>
      </c>
      <c r="N78" s="7"/>
      <c r="O78" s="7">
        <v>88621545594</v>
      </c>
      <c r="P78" s="7"/>
      <c r="Q78" s="7">
        <f t="shared" si="3"/>
        <v>8235207313</v>
      </c>
      <c r="R78" s="7"/>
      <c r="S78" s="7"/>
      <c r="T78" s="7"/>
      <c r="U78" s="7"/>
      <c r="V78" s="7"/>
      <c r="W78" s="7"/>
      <c r="Y78" s="8"/>
    </row>
    <row r="79" spans="1:25" s="6" customFormat="1" ht="24" x14ac:dyDescent="0.55000000000000004">
      <c r="A79" s="6" t="s">
        <v>94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2"/>
        <v>0</v>
      </c>
      <c r="J79" s="7"/>
      <c r="K79" s="7">
        <v>8662596</v>
      </c>
      <c r="L79" s="7"/>
      <c r="M79" s="7">
        <v>86701626590</v>
      </c>
      <c r="N79" s="7"/>
      <c r="O79" s="7">
        <v>88521630295</v>
      </c>
      <c r="P79" s="7"/>
      <c r="Q79" s="7">
        <f t="shared" si="3"/>
        <v>-1820003705</v>
      </c>
      <c r="R79" s="7"/>
      <c r="S79" s="7"/>
      <c r="T79" s="7"/>
      <c r="U79" s="7"/>
      <c r="V79" s="7"/>
      <c r="W79" s="7"/>
      <c r="Y79" s="8"/>
    </row>
    <row r="80" spans="1:25" s="6" customFormat="1" ht="24" x14ac:dyDescent="0.55000000000000004">
      <c r="A80" s="6" t="s">
        <v>132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f t="shared" si="2"/>
        <v>0</v>
      </c>
      <c r="J80" s="7"/>
      <c r="K80" s="7">
        <v>900000</v>
      </c>
      <c r="L80" s="7"/>
      <c r="M80" s="7">
        <v>11043895559</v>
      </c>
      <c r="N80" s="7"/>
      <c r="O80" s="7">
        <v>8839092594</v>
      </c>
      <c r="P80" s="7"/>
      <c r="Q80" s="7">
        <f t="shared" si="3"/>
        <v>2204802965</v>
      </c>
      <c r="R80" s="7"/>
      <c r="S80" s="7"/>
      <c r="T80" s="7"/>
      <c r="U80" s="7"/>
      <c r="V80" s="7"/>
      <c r="W80" s="7"/>
      <c r="Y80" s="8"/>
    </row>
    <row r="81" spans="1:25" s="6" customFormat="1" ht="24" x14ac:dyDescent="0.55000000000000004">
      <c r="A81" s="6" t="s">
        <v>20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f t="shared" si="2"/>
        <v>0</v>
      </c>
      <c r="J81" s="7"/>
      <c r="K81" s="7">
        <v>19963061</v>
      </c>
      <c r="L81" s="7"/>
      <c r="M81" s="7">
        <v>70843307548</v>
      </c>
      <c r="N81" s="7"/>
      <c r="O81" s="7">
        <v>68114872377</v>
      </c>
      <c r="P81" s="7"/>
      <c r="Q81" s="7">
        <f t="shared" si="3"/>
        <v>2728435171</v>
      </c>
      <c r="R81" s="7"/>
      <c r="S81" s="7"/>
      <c r="T81" s="7"/>
      <c r="U81" s="7"/>
      <c r="V81" s="7"/>
      <c r="W81" s="7"/>
      <c r="Y81" s="8"/>
    </row>
    <row r="82" spans="1:25" s="6" customFormat="1" ht="24" x14ac:dyDescent="0.55000000000000004">
      <c r="A82" s="6" t="s">
        <v>118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f t="shared" si="2"/>
        <v>0</v>
      </c>
      <c r="J82" s="7"/>
      <c r="K82" s="7">
        <v>200000</v>
      </c>
      <c r="L82" s="7"/>
      <c r="M82" s="7">
        <v>1504281339</v>
      </c>
      <c r="N82" s="7"/>
      <c r="O82" s="7">
        <v>1306790241</v>
      </c>
      <c r="P82" s="7"/>
      <c r="Q82" s="7">
        <f t="shared" si="3"/>
        <v>197491098</v>
      </c>
      <c r="R82" s="7"/>
      <c r="S82" s="7"/>
      <c r="T82" s="7"/>
      <c r="U82" s="7"/>
      <c r="V82" s="7"/>
      <c r="W82" s="7"/>
      <c r="Y82" s="8"/>
    </row>
    <row r="83" spans="1:25" s="6" customFormat="1" ht="24" x14ac:dyDescent="0.55000000000000004">
      <c r="A83" s="6" t="s">
        <v>98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f t="shared" si="2"/>
        <v>0</v>
      </c>
      <c r="J83" s="7"/>
      <c r="K83" s="7">
        <v>468891</v>
      </c>
      <c r="L83" s="7"/>
      <c r="M83" s="7">
        <v>19894677707</v>
      </c>
      <c r="N83" s="7"/>
      <c r="O83" s="7">
        <v>19413110759</v>
      </c>
      <c r="P83" s="7"/>
      <c r="Q83" s="7">
        <f t="shared" si="3"/>
        <v>481566948</v>
      </c>
      <c r="R83" s="7"/>
      <c r="S83" s="7"/>
      <c r="T83" s="7"/>
      <c r="U83" s="7"/>
      <c r="V83" s="7"/>
      <c r="W83" s="7"/>
      <c r="Y83" s="8"/>
    </row>
    <row r="84" spans="1:25" s="6" customFormat="1" ht="24" x14ac:dyDescent="0.55000000000000004">
      <c r="A84" s="6" t="s">
        <v>16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f t="shared" si="2"/>
        <v>0</v>
      </c>
      <c r="J84" s="7"/>
      <c r="K84" s="7">
        <v>300000</v>
      </c>
      <c r="L84" s="7"/>
      <c r="M84" s="7">
        <v>3447145983</v>
      </c>
      <c r="N84" s="7"/>
      <c r="O84" s="7">
        <v>2979471738</v>
      </c>
      <c r="P84" s="7"/>
      <c r="Q84" s="7">
        <f t="shared" si="3"/>
        <v>467674245</v>
      </c>
      <c r="R84" s="7"/>
      <c r="S84" s="7"/>
      <c r="T84" s="7"/>
      <c r="U84" s="7"/>
      <c r="V84" s="7"/>
      <c r="W84" s="7"/>
      <c r="Y84" s="8"/>
    </row>
    <row r="85" spans="1:25" s="6" customFormat="1" ht="24" x14ac:dyDescent="0.55000000000000004">
      <c r="A85" s="6" t="s">
        <v>22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f t="shared" si="2"/>
        <v>0</v>
      </c>
      <c r="J85" s="7"/>
      <c r="K85" s="7">
        <v>67344832</v>
      </c>
      <c r="L85" s="7"/>
      <c r="M85" s="7">
        <v>189461916831</v>
      </c>
      <c r="N85" s="7"/>
      <c r="O85" s="7">
        <v>177521968689</v>
      </c>
      <c r="P85" s="7"/>
      <c r="Q85" s="7">
        <f t="shared" si="3"/>
        <v>11939948142</v>
      </c>
      <c r="R85" s="7"/>
      <c r="S85" s="7"/>
      <c r="T85" s="7"/>
      <c r="U85" s="7"/>
      <c r="V85" s="7"/>
      <c r="W85" s="7"/>
      <c r="Y85" s="8"/>
    </row>
    <row r="86" spans="1:25" s="6" customFormat="1" ht="24" x14ac:dyDescent="0.55000000000000004">
      <c r="A86" s="6" t="s">
        <v>73</v>
      </c>
      <c r="C86" s="7">
        <v>0</v>
      </c>
      <c r="D86" s="7"/>
      <c r="E86" s="7">
        <v>0</v>
      </c>
      <c r="F86" s="7"/>
      <c r="G86" s="7">
        <v>0</v>
      </c>
      <c r="H86" s="7"/>
      <c r="I86" s="7">
        <f t="shared" si="2"/>
        <v>0</v>
      </c>
      <c r="J86" s="7"/>
      <c r="K86" s="7">
        <v>4015657</v>
      </c>
      <c r="L86" s="7"/>
      <c r="M86" s="7">
        <v>28280694729</v>
      </c>
      <c r="N86" s="7"/>
      <c r="O86" s="7">
        <v>22102855226</v>
      </c>
      <c r="P86" s="7"/>
      <c r="Q86" s="7">
        <f t="shared" si="3"/>
        <v>6177839503</v>
      </c>
      <c r="R86" s="7"/>
      <c r="S86" s="7"/>
      <c r="T86" s="7"/>
      <c r="U86" s="7"/>
      <c r="V86" s="7"/>
      <c r="W86" s="7"/>
      <c r="Y86" s="8"/>
    </row>
    <row r="87" spans="1:25" s="6" customFormat="1" ht="24" x14ac:dyDescent="0.55000000000000004">
      <c r="A87" s="6" t="s">
        <v>66</v>
      </c>
      <c r="C87" s="7">
        <v>0</v>
      </c>
      <c r="D87" s="7"/>
      <c r="E87" s="7">
        <v>0</v>
      </c>
      <c r="F87" s="7"/>
      <c r="G87" s="7">
        <v>0</v>
      </c>
      <c r="H87" s="7"/>
      <c r="I87" s="7">
        <f t="shared" si="2"/>
        <v>0</v>
      </c>
      <c r="J87" s="7"/>
      <c r="K87" s="7">
        <v>12388271</v>
      </c>
      <c r="L87" s="7"/>
      <c r="M87" s="7">
        <v>22447547052</v>
      </c>
      <c r="N87" s="7"/>
      <c r="O87" s="7">
        <v>22447547052</v>
      </c>
      <c r="P87" s="7"/>
      <c r="Q87" s="7">
        <f t="shared" si="3"/>
        <v>0</v>
      </c>
      <c r="R87" s="7"/>
      <c r="S87" s="7"/>
      <c r="T87" s="7"/>
      <c r="U87" s="7"/>
      <c r="V87" s="7"/>
      <c r="W87" s="7"/>
      <c r="Y87" s="8"/>
    </row>
    <row r="88" spans="1:25" s="6" customFormat="1" ht="24" x14ac:dyDescent="0.55000000000000004">
      <c r="A88" s="6" t="s">
        <v>154</v>
      </c>
      <c r="C88" s="7">
        <v>0</v>
      </c>
      <c r="D88" s="7"/>
      <c r="E88" s="7">
        <v>0</v>
      </c>
      <c r="F88" s="7"/>
      <c r="G88" s="7">
        <v>0</v>
      </c>
      <c r="H88" s="7"/>
      <c r="I88" s="7">
        <f t="shared" si="2"/>
        <v>0</v>
      </c>
      <c r="J88" s="7"/>
      <c r="K88" s="7">
        <v>292691</v>
      </c>
      <c r="L88" s="7"/>
      <c r="M88" s="7">
        <v>1555968734</v>
      </c>
      <c r="N88" s="7"/>
      <c r="O88" s="7">
        <v>1490538153</v>
      </c>
      <c r="P88" s="7"/>
      <c r="Q88" s="7">
        <f t="shared" si="3"/>
        <v>65430581</v>
      </c>
      <c r="R88" s="7"/>
      <c r="S88" s="7"/>
      <c r="T88" s="7"/>
      <c r="U88" s="7"/>
      <c r="V88" s="7"/>
      <c r="W88" s="7"/>
      <c r="Y88" s="8"/>
    </row>
    <row r="89" spans="1:25" s="6" customFormat="1" ht="24" x14ac:dyDescent="0.55000000000000004">
      <c r="A89" s="6" t="s">
        <v>252</v>
      </c>
      <c r="C89" s="7">
        <v>0</v>
      </c>
      <c r="D89" s="7"/>
      <c r="E89" s="7">
        <v>0</v>
      </c>
      <c r="F89" s="7"/>
      <c r="G89" s="7">
        <v>0</v>
      </c>
      <c r="H89" s="7"/>
      <c r="I89" s="7">
        <f t="shared" si="2"/>
        <v>0</v>
      </c>
      <c r="J89" s="7"/>
      <c r="K89" s="7">
        <v>21316865</v>
      </c>
      <c r="L89" s="7"/>
      <c r="M89" s="7">
        <v>19014643580</v>
      </c>
      <c r="N89" s="7"/>
      <c r="O89" s="7">
        <v>36319710825</v>
      </c>
      <c r="P89" s="7"/>
      <c r="Q89" s="7">
        <f t="shared" si="3"/>
        <v>-17305067245</v>
      </c>
      <c r="R89" s="7"/>
      <c r="S89" s="7"/>
      <c r="T89" s="7"/>
      <c r="U89" s="7"/>
      <c r="V89" s="7"/>
      <c r="W89" s="7"/>
      <c r="Y89" s="8"/>
    </row>
    <row r="90" spans="1:25" s="6" customFormat="1" ht="24" x14ac:dyDescent="0.55000000000000004">
      <c r="A90" s="6" t="s">
        <v>253</v>
      </c>
      <c r="C90" s="7">
        <v>0</v>
      </c>
      <c r="D90" s="7"/>
      <c r="E90" s="7">
        <v>0</v>
      </c>
      <c r="F90" s="7"/>
      <c r="G90" s="7">
        <v>0</v>
      </c>
      <c r="H90" s="7"/>
      <c r="I90" s="7">
        <f t="shared" si="2"/>
        <v>0</v>
      </c>
      <c r="J90" s="7"/>
      <c r="K90" s="7">
        <v>23990226</v>
      </c>
      <c r="L90" s="7"/>
      <c r="M90" s="7">
        <v>28380437358</v>
      </c>
      <c r="N90" s="7"/>
      <c r="O90" s="7">
        <v>28380437358</v>
      </c>
      <c r="P90" s="7"/>
      <c r="Q90" s="7">
        <f t="shared" si="3"/>
        <v>0</v>
      </c>
      <c r="R90" s="7"/>
      <c r="S90" s="7"/>
      <c r="T90" s="7"/>
      <c r="U90" s="7"/>
      <c r="V90" s="7"/>
      <c r="W90" s="7"/>
      <c r="Y90" s="8"/>
    </row>
    <row r="91" spans="1:25" s="6" customFormat="1" ht="24" x14ac:dyDescent="0.55000000000000004">
      <c r="A91" s="6" t="s">
        <v>101</v>
      </c>
      <c r="C91" s="7">
        <v>0</v>
      </c>
      <c r="D91" s="7"/>
      <c r="E91" s="7">
        <v>0</v>
      </c>
      <c r="F91" s="7"/>
      <c r="G91" s="7">
        <v>0</v>
      </c>
      <c r="H91" s="7"/>
      <c r="I91" s="7">
        <f t="shared" si="2"/>
        <v>0</v>
      </c>
      <c r="J91" s="7"/>
      <c r="K91" s="7">
        <v>884970</v>
      </c>
      <c r="L91" s="7"/>
      <c r="M91" s="7">
        <v>12080805956</v>
      </c>
      <c r="N91" s="7"/>
      <c r="O91" s="7">
        <v>14532717124</v>
      </c>
      <c r="P91" s="7"/>
      <c r="Q91" s="7">
        <f t="shared" si="3"/>
        <v>-2451911168</v>
      </c>
      <c r="R91" s="7"/>
      <c r="S91" s="7"/>
      <c r="T91" s="7"/>
      <c r="U91" s="7"/>
      <c r="V91" s="7"/>
      <c r="W91" s="7"/>
      <c r="Y91" s="8"/>
    </row>
    <row r="92" spans="1:25" s="6" customFormat="1" ht="24" x14ac:dyDescent="0.55000000000000004">
      <c r="A92" s="6" t="s">
        <v>87</v>
      </c>
      <c r="C92" s="7">
        <v>0</v>
      </c>
      <c r="D92" s="7"/>
      <c r="E92" s="7">
        <v>0</v>
      </c>
      <c r="F92" s="7"/>
      <c r="G92" s="7">
        <v>0</v>
      </c>
      <c r="H92" s="7"/>
      <c r="I92" s="7">
        <f t="shared" si="2"/>
        <v>0</v>
      </c>
      <c r="J92" s="7"/>
      <c r="K92" s="7">
        <v>200001</v>
      </c>
      <c r="L92" s="7"/>
      <c r="M92" s="7">
        <v>1149121806</v>
      </c>
      <c r="N92" s="7"/>
      <c r="O92" s="7">
        <v>1260460189</v>
      </c>
      <c r="P92" s="7"/>
      <c r="Q92" s="7">
        <f t="shared" si="3"/>
        <v>-111338383</v>
      </c>
      <c r="R92" s="7"/>
      <c r="S92" s="7"/>
      <c r="T92" s="7"/>
      <c r="U92" s="7"/>
      <c r="V92" s="7"/>
      <c r="W92" s="7"/>
      <c r="Y92" s="8"/>
    </row>
    <row r="93" spans="1:25" s="6" customFormat="1" ht="24" x14ac:dyDescent="0.55000000000000004">
      <c r="A93" s="6" t="s">
        <v>80</v>
      </c>
      <c r="C93" s="7">
        <v>0</v>
      </c>
      <c r="D93" s="7"/>
      <c r="E93" s="7">
        <v>0</v>
      </c>
      <c r="F93" s="7"/>
      <c r="G93" s="7">
        <v>0</v>
      </c>
      <c r="H93" s="7"/>
      <c r="I93" s="7">
        <f t="shared" si="2"/>
        <v>0</v>
      </c>
      <c r="J93" s="7"/>
      <c r="K93" s="7">
        <v>11359792</v>
      </c>
      <c r="L93" s="7"/>
      <c r="M93" s="7">
        <v>35162905140</v>
      </c>
      <c r="N93" s="7"/>
      <c r="O93" s="7">
        <v>41031568704</v>
      </c>
      <c r="P93" s="7"/>
      <c r="Q93" s="7">
        <f t="shared" si="3"/>
        <v>-5868663564</v>
      </c>
      <c r="R93" s="7"/>
      <c r="S93" s="7"/>
      <c r="T93" s="7"/>
      <c r="U93" s="7"/>
      <c r="V93" s="7"/>
      <c r="W93" s="7"/>
      <c r="Y93" s="8"/>
    </row>
    <row r="94" spans="1:25" s="6" customFormat="1" ht="24" x14ac:dyDescent="0.55000000000000004">
      <c r="A94" s="6" t="s">
        <v>134</v>
      </c>
      <c r="C94" s="7">
        <v>0</v>
      </c>
      <c r="D94" s="7"/>
      <c r="E94" s="7">
        <v>0</v>
      </c>
      <c r="F94" s="7"/>
      <c r="G94" s="7">
        <v>0</v>
      </c>
      <c r="H94" s="7"/>
      <c r="I94" s="7">
        <f t="shared" si="2"/>
        <v>0</v>
      </c>
      <c r="J94" s="7"/>
      <c r="K94" s="7">
        <v>8400000</v>
      </c>
      <c r="L94" s="7"/>
      <c r="M94" s="7">
        <v>4363482048</v>
      </c>
      <c r="N94" s="7"/>
      <c r="O94" s="7">
        <v>4309147165</v>
      </c>
      <c r="P94" s="7"/>
      <c r="Q94" s="7">
        <f t="shared" si="3"/>
        <v>54334883</v>
      </c>
      <c r="R94" s="7"/>
      <c r="S94" s="7"/>
      <c r="T94" s="7"/>
      <c r="U94" s="7"/>
      <c r="V94" s="7"/>
      <c r="W94" s="7"/>
      <c r="Y94" s="8"/>
    </row>
    <row r="95" spans="1:25" s="6" customFormat="1" ht="24" x14ac:dyDescent="0.55000000000000004">
      <c r="A95" s="6" t="s">
        <v>106</v>
      </c>
      <c r="C95" s="7">
        <v>0</v>
      </c>
      <c r="D95" s="7"/>
      <c r="E95" s="7">
        <v>0</v>
      </c>
      <c r="F95" s="7"/>
      <c r="G95" s="7">
        <v>0</v>
      </c>
      <c r="H95" s="7"/>
      <c r="I95" s="7">
        <f t="shared" si="2"/>
        <v>0</v>
      </c>
      <c r="J95" s="7"/>
      <c r="K95" s="7">
        <v>3785317</v>
      </c>
      <c r="L95" s="7"/>
      <c r="M95" s="7">
        <v>42961772506</v>
      </c>
      <c r="N95" s="7"/>
      <c r="O95" s="7">
        <v>35803600093</v>
      </c>
      <c r="P95" s="7"/>
      <c r="Q95" s="7">
        <f t="shared" si="3"/>
        <v>7158172413</v>
      </c>
      <c r="R95" s="7"/>
      <c r="S95" s="7"/>
      <c r="T95" s="7"/>
      <c r="U95" s="7"/>
      <c r="V95" s="7"/>
      <c r="W95" s="7"/>
      <c r="Y95" s="8"/>
    </row>
    <row r="96" spans="1:25" s="6" customFormat="1" ht="24" x14ac:dyDescent="0.55000000000000004">
      <c r="A96" s="6" t="s">
        <v>78</v>
      </c>
      <c r="C96" s="7">
        <v>0</v>
      </c>
      <c r="D96" s="7"/>
      <c r="E96" s="7">
        <v>0</v>
      </c>
      <c r="F96" s="7"/>
      <c r="G96" s="7">
        <v>0</v>
      </c>
      <c r="H96" s="7"/>
      <c r="I96" s="7">
        <f t="shared" si="2"/>
        <v>0</v>
      </c>
      <c r="J96" s="7"/>
      <c r="K96" s="7">
        <v>588488</v>
      </c>
      <c r="L96" s="7"/>
      <c r="M96" s="7">
        <v>1150206276</v>
      </c>
      <c r="N96" s="7"/>
      <c r="O96" s="7">
        <v>1157525606</v>
      </c>
      <c r="P96" s="7"/>
      <c r="Q96" s="7">
        <f t="shared" si="3"/>
        <v>-7319330</v>
      </c>
      <c r="R96" s="7"/>
      <c r="S96" s="7"/>
      <c r="T96" s="7"/>
      <c r="U96" s="7"/>
      <c r="V96" s="7"/>
      <c r="W96" s="7"/>
      <c r="Y96" s="8"/>
    </row>
    <row r="97" spans="1:25" s="6" customFormat="1" ht="24" x14ac:dyDescent="0.55000000000000004">
      <c r="A97" s="6" t="s">
        <v>17</v>
      </c>
      <c r="C97" s="7">
        <v>0</v>
      </c>
      <c r="D97" s="7"/>
      <c r="E97" s="7">
        <v>0</v>
      </c>
      <c r="F97" s="7"/>
      <c r="G97" s="7">
        <v>0</v>
      </c>
      <c r="H97" s="7"/>
      <c r="I97" s="7">
        <f t="shared" si="2"/>
        <v>0</v>
      </c>
      <c r="J97" s="7"/>
      <c r="K97" s="7">
        <v>1678748</v>
      </c>
      <c r="L97" s="7"/>
      <c r="M97" s="7">
        <v>7007120958</v>
      </c>
      <c r="N97" s="7"/>
      <c r="O97" s="7">
        <v>5844598131</v>
      </c>
      <c r="P97" s="7"/>
      <c r="Q97" s="7">
        <f t="shared" si="3"/>
        <v>1162522827</v>
      </c>
      <c r="R97" s="7"/>
      <c r="S97" s="7"/>
      <c r="T97" s="7"/>
      <c r="U97" s="7"/>
      <c r="V97" s="7"/>
      <c r="W97" s="7"/>
      <c r="Y97" s="8"/>
    </row>
    <row r="98" spans="1:25" s="6" customFormat="1" ht="24" x14ac:dyDescent="0.55000000000000004">
      <c r="A98" s="6" t="s">
        <v>37</v>
      </c>
      <c r="C98" s="7">
        <v>0</v>
      </c>
      <c r="D98" s="7"/>
      <c r="E98" s="7">
        <v>0</v>
      </c>
      <c r="F98" s="7"/>
      <c r="G98" s="7">
        <v>0</v>
      </c>
      <c r="H98" s="7"/>
      <c r="I98" s="7">
        <f t="shared" si="2"/>
        <v>0</v>
      </c>
      <c r="J98" s="7"/>
      <c r="K98" s="7">
        <v>288506</v>
      </c>
      <c r="L98" s="7"/>
      <c r="M98" s="7">
        <v>75797107152</v>
      </c>
      <c r="N98" s="7"/>
      <c r="O98" s="7">
        <v>83441372676</v>
      </c>
      <c r="P98" s="7"/>
      <c r="Q98" s="7">
        <f t="shared" si="3"/>
        <v>-7644265524</v>
      </c>
      <c r="R98" s="7"/>
      <c r="S98" s="7"/>
      <c r="T98" s="7"/>
      <c r="U98" s="7"/>
      <c r="V98" s="7"/>
      <c r="W98" s="7"/>
      <c r="Y98" s="8"/>
    </row>
    <row r="99" spans="1:25" s="6" customFormat="1" ht="24" x14ac:dyDescent="0.55000000000000004">
      <c r="A99" s="6" t="s">
        <v>80</v>
      </c>
      <c r="C99" s="7">
        <v>0</v>
      </c>
      <c r="D99" s="7"/>
      <c r="E99" s="7">
        <v>0</v>
      </c>
      <c r="F99" s="7"/>
      <c r="G99" s="7">
        <v>0</v>
      </c>
      <c r="H99" s="7"/>
      <c r="I99" s="7">
        <f t="shared" si="2"/>
        <v>0</v>
      </c>
      <c r="J99" s="7"/>
      <c r="K99" s="7">
        <v>11359792</v>
      </c>
      <c r="L99" s="7"/>
      <c r="M99" s="7">
        <v>41031568704</v>
      </c>
      <c r="N99" s="7"/>
      <c r="O99" s="7">
        <v>43644357783</v>
      </c>
      <c r="P99" s="7"/>
      <c r="Q99" s="7">
        <f t="shared" si="3"/>
        <v>-2612789079</v>
      </c>
      <c r="R99" s="7"/>
      <c r="S99" s="7"/>
      <c r="T99" s="7"/>
      <c r="U99" s="7"/>
      <c r="V99" s="7"/>
      <c r="W99" s="7"/>
      <c r="Y99" s="8"/>
    </row>
    <row r="100" spans="1:25" s="6" customFormat="1" ht="24" x14ac:dyDescent="0.55000000000000004">
      <c r="A100" s="6" t="s">
        <v>86</v>
      </c>
      <c r="C100" s="7">
        <v>0</v>
      </c>
      <c r="D100" s="7"/>
      <c r="E100" s="7">
        <v>0</v>
      </c>
      <c r="F100" s="7"/>
      <c r="G100" s="7">
        <v>0</v>
      </c>
      <c r="H100" s="7"/>
      <c r="I100" s="7">
        <f t="shared" si="2"/>
        <v>0</v>
      </c>
      <c r="J100" s="7"/>
      <c r="K100" s="7">
        <v>10000</v>
      </c>
      <c r="L100" s="7"/>
      <c r="M100" s="7">
        <v>57849342</v>
      </c>
      <c r="N100" s="7"/>
      <c r="O100" s="7">
        <v>47487749</v>
      </c>
      <c r="P100" s="7"/>
      <c r="Q100" s="7">
        <f t="shared" si="3"/>
        <v>10361593</v>
      </c>
      <c r="R100" s="7"/>
      <c r="S100" s="7"/>
      <c r="T100" s="7"/>
      <c r="U100" s="7"/>
      <c r="V100" s="7"/>
      <c r="W100" s="7"/>
      <c r="Y100" s="8"/>
    </row>
    <row r="101" spans="1:25" s="6" customFormat="1" ht="24" x14ac:dyDescent="0.55000000000000004">
      <c r="A101" s="6" t="s">
        <v>140</v>
      </c>
      <c r="C101" s="7">
        <v>0</v>
      </c>
      <c r="D101" s="7"/>
      <c r="E101" s="7">
        <v>0</v>
      </c>
      <c r="F101" s="7"/>
      <c r="G101" s="7">
        <v>0</v>
      </c>
      <c r="H101" s="7"/>
      <c r="I101" s="7">
        <f t="shared" si="2"/>
        <v>0</v>
      </c>
      <c r="J101" s="7"/>
      <c r="K101" s="7">
        <v>717177</v>
      </c>
      <c r="L101" s="7"/>
      <c r="M101" s="7">
        <v>11366221689</v>
      </c>
      <c r="N101" s="7"/>
      <c r="O101" s="7">
        <v>10027591379</v>
      </c>
      <c r="P101" s="7"/>
      <c r="Q101" s="7">
        <f t="shared" si="3"/>
        <v>1338630310</v>
      </c>
      <c r="R101" s="7"/>
      <c r="S101" s="7"/>
      <c r="T101" s="7"/>
      <c r="U101" s="7"/>
      <c r="V101" s="7"/>
      <c r="W101" s="7"/>
      <c r="Y101" s="8"/>
    </row>
    <row r="102" spans="1:25" s="6" customFormat="1" ht="24" x14ac:dyDescent="0.55000000000000004">
      <c r="A102" s="6" t="s">
        <v>19</v>
      </c>
      <c r="C102" s="7">
        <v>0</v>
      </c>
      <c r="D102" s="7"/>
      <c r="E102" s="7">
        <v>0</v>
      </c>
      <c r="F102" s="7"/>
      <c r="G102" s="7">
        <v>0</v>
      </c>
      <c r="H102" s="7"/>
      <c r="I102" s="7">
        <f t="shared" si="2"/>
        <v>0</v>
      </c>
      <c r="J102" s="7"/>
      <c r="K102" s="7">
        <v>30000000</v>
      </c>
      <c r="L102" s="7"/>
      <c r="M102" s="7">
        <v>13002174277</v>
      </c>
      <c r="N102" s="7"/>
      <c r="O102" s="7">
        <v>18152934107</v>
      </c>
      <c r="P102" s="7"/>
      <c r="Q102" s="7">
        <f t="shared" si="3"/>
        <v>-5150759830</v>
      </c>
      <c r="R102" s="7"/>
      <c r="S102" s="7"/>
      <c r="T102" s="7"/>
      <c r="U102" s="7"/>
      <c r="V102" s="7"/>
      <c r="W102" s="7"/>
      <c r="Y102" s="8"/>
    </row>
    <row r="103" spans="1:25" s="6" customFormat="1" ht="24" x14ac:dyDescent="0.55000000000000004">
      <c r="A103" s="6" t="s">
        <v>211</v>
      </c>
      <c r="C103" s="7">
        <v>0</v>
      </c>
      <c r="D103" s="7"/>
      <c r="E103" s="7">
        <v>0</v>
      </c>
      <c r="F103" s="7"/>
      <c r="G103" s="7">
        <v>0</v>
      </c>
      <c r="H103" s="7"/>
      <c r="I103" s="7">
        <f t="shared" si="2"/>
        <v>0</v>
      </c>
      <c r="J103" s="7"/>
      <c r="K103" s="7">
        <v>28476635</v>
      </c>
      <c r="L103" s="7"/>
      <c r="M103" s="7">
        <v>56609064548</v>
      </c>
      <c r="N103" s="7"/>
      <c r="O103" s="7">
        <v>64511549849</v>
      </c>
      <c r="P103" s="7"/>
      <c r="Q103" s="7">
        <f t="shared" si="3"/>
        <v>-7902485301</v>
      </c>
      <c r="R103" s="7"/>
      <c r="S103" s="7"/>
      <c r="T103" s="7"/>
      <c r="U103" s="7"/>
      <c r="V103" s="7"/>
      <c r="W103" s="7"/>
      <c r="Y103" s="8"/>
    </row>
    <row r="104" spans="1:25" s="6" customFormat="1" ht="24" x14ac:dyDescent="0.55000000000000004">
      <c r="A104" s="6" t="s">
        <v>43</v>
      </c>
      <c r="C104" s="7">
        <v>0</v>
      </c>
      <c r="D104" s="7"/>
      <c r="E104" s="7">
        <v>0</v>
      </c>
      <c r="F104" s="7"/>
      <c r="G104" s="7">
        <v>0</v>
      </c>
      <c r="H104" s="7"/>
      <c r="I104" s="7">
        <f t="shared" si="2"/>
        <v>0</v>
      </c>
      <c r="J104" s="7"/>
      <c r="K104" s="7">
        <v>3829466</v>
      </c>
      <c r="L104" s="7"/>
      <c r="M104" s="7">
        <v>131709891592</v>
      </c>
      <c r="N104" s="7"/>
      <c r="O104" s="7">
        <v>153218897013</v>
      </c>
      <c r="P104" s="7"/>
      <c r="Q104" s="7">
        <f t="shared" si="3"/>
        <v>-21509005421</v>
      </c>
      <c r="R104" s="7"/>
      <c r="S104" s="7"/>
      <c r="T104" s="7"/>
      <c r="U104" s="7"/>
      <c r="V104" s="7"/>
      <c r="W104" s="7"/>
      <c r="Y104" s="8"/>
    </row>
    <row r="105" spans="1:25" s="6" customFormat="1" ht="24" x14ac:dyDescent="0.55000000000000004">
      <c r="A105" s="6" t="s">
        <v>21</v>
      </c>
      <c r="C105" s="7">
        <v>0</v>
      </c>
      <c r="D105" s="7"/>
      <c r="E105" s="7">
        <v>0</v>
      </c>
      <c r="F105" s="7"/>
      <c r="G105" s="7">
        <v>0</v>
      </c>
      <c r="H105" s="7"/>
      <c r="I105" s="7">
        <f t="shared" si="2"/>
        <v>0</v>
      </c>
      <c r="J105" s="7"/>
      <c r="K105" s="7">
        <v>65584527</v>
      </c>
      <c r="L105" s="7"/>
      <c r="M105" s="7">
        <v>166770458554</v>
      </c>
      <c r="N105" s="7"/>
      <c r="O105" s="7">
        <v>132813574264</v>
      </c>
      <c r="P105" s="7"/>
      <c r="Q105" s="7">
        <f t="shared" si="3"/>
        <v>33956884290</v>
      </c>
      <c r="R105" s="7"/>
      <c r="S105" s="7"/>
      <c r="T105" s="7"/>
      <c r="U105" s="7"/>
      <c r="V105" s="7"/>
      <c r="W105" s="7"/>
      <c r="Y105" s="8"/>
    </row>
    <row r="106" spans="1:25" s="6" customFormat="1" ht="24" x14ac:dyDescent="0.55000000000000004">
      <c r="A106" s="6" t="s">
        <v>127</v>
      </c>
      <c r="C106" s="7">
        <v>0</v>
      </c>
      <c r="D106" s="7"/>
      <c r="E106" s="7">
        <v>0</v>
      </c>
      <c r="F106" s="7"/>
      <c r="G106" s="7">
        <v>0</v>
      </c>
      <c r="H106" s="7"/>
      <c r="I106" s="7">
        <f t="shared" si="2"/>
        <v>0</v>
      </c>
      <c r="J106" s="7"/>
      <c r="K106" s="7">
        <v>2000000</v>
      </c>
      <c r="L106" s="7"/>
      <c r="M106" s="7">
        <v>10835145111</v>
      </c>
      <c r="N106" s="7"/>
      <c r="O106" s="7">
        <v>10407292609</v>
      </c>
      <c r="P106" s="7"/>
      <c r="Q106" s="7">
        <f t="shared" si="3"/>
        <v>427852502</v>
      </c>
      <c r="R106" s="7"/>
      <c r="S106" s="7"/>
      <c r="T106" s="7"/>
      <c r="U106" s="7"/>
      <c r="V106" s="7"/>
      <c r="W106" s="7"/>
      <c r="Y106" s="8"/>
    </row>
    <row r="107" spans="1:25" s="6" customFormat="1" ht="24" x14ac:dyDescent="0.55000000000000004">
      <c r="A107" s="6" t="s">
        <v>254</v>
      </c>
      <c r="C107" s="7">
        <v>0</v>
      </c>
      <c r="D107" s="7"/>
      <c r="E107" s="7">
        <v>0</v>
      </c>
      <c r="F107" s="7"/>
      <c r="G107" s="7">
        <v>0</v>
      </c>
      <c r="H107" s="7"/>
      <c r="I107" s="7">
        <f t="shared" si="2"/>
        <v>0</v>
      </c>
      <c r="J107" s="7"/>
      <c r="K107" s="7">
        <v>17742857</v>
      </c>
      <c r="L107" s="7"/>
      <c r="M107" s="7">
        <v>84455999320</v>
      </c>
      <c r="N107" s="7"/>
      <c r="O107" s="7">
        <v>48855284992</v>
      </c>
      <c r="P107" s="7"/>
      <c r="Q107" s="7">
        <f t="shared" si="3"/>
        <v>35600714328</v>
      </c>
      <c r="R107" s="7"/>
      <c r="S107" s="7"/>
      <c r="T107" s="7"/>
      <c r="U107" s="7"/>
      <c r="V107" s="7"/>
      <c r="W107" s="7"/>
      <c r="Y107" s="8"/>
    </row>
    <row r="108" spans="1:25" s="6" customFormat="1" ht="24" x14ac:dyDescent="0.55000000000000004">
      <c r="A108" s="6" t="s">
        <v>122</v>
      </c>
      <c r="C108" s="7">
        <v>0</v>
      </c>
      <c r="D108" s="7"/>
      <c r="E108" s="7">
        <v>0</v>
      </c>
      <c r="F108" s="7"/>
      <c r="G108" s="7">
        <v>0</v>
      </c>
      <c r="H108" s="7"/>
      <c r="I108" s="7">
        <f t="shared" si="2"/>
        <v>0</v>
      </c>
      <c r="J108" s="7"/>
      <c r="K108" s="7">
        <v>2000001</v>
      </c>
      <c r="L108" s="7"/>
      <c r="M108" s="7">
        <v>4656130227</v>
      </c>
      <c r="N108" s="7"/>
      <c r="O108" s="7">
        <v>4914870262</v>
      </c>
      <c r="P108" s="7"/>
      <c r="Q108" s="7">
        <f t="shared" si="3"/>
        <v>-258740035</v>
      </c>
      <c r="R108" s="7"/>
      <c r="S108" s="7"/>
      <c r="T108" s="7"/>
      <c r="U108" s="7"/>
      <c r="V108" s="7"/>
      <c r="W108" s="7"/>
      <c r="Y108" s="8"/>
    </row>
    <row r="109" spans="1:25" s="6" customFormat="1" ht="24" x14ac:dyDescent="0.55000000000000004">
      <c r="A109" s="6" t="s">
        <v>100</v>
      </c>
      <c r="C109" s="7">
        <v>0</v>
      </c>
      <c r="D109" s="7"/>
      <c r="E109" s="7">
        <v>0</v>
      </c>
      <c r="F109" s="7"/>
      <c r="G109" s="7">
        <v>0</v>
      </c>
      <c r="H109" s="7"/>
      <c r="I109" s="7">
        <f t="shared" si="2"/>
        <v>0</v>
      </c>
      <c r="J109" s="7"/>
      <c r="K109" s="7">
        <v>9643414</v>
      </c>
      <c r="L109" s="7"/>
      <c r="M109" s="7">
        <v>17977123718</v>
      </c>
      <c r="N109" s="7"/>
      <c r="O109" s="7">
        <v>16708460205</v>
      </c>
      <c r="P109" s="7"/>
      <c r="Q109" s="7">
        <f t="shared" si="3"/>
        <v>1268663513</v>
      </c>
      <c r="R109" s="7"/>
      <c r="S109" s="7"/>
      <c r="T109" s="7"/>
      <c r="U109" s="7"/>
      <c r="V109" s="7"/>
      <c r="W109" s="7"/>
      <c r="Y109" s="8"/>
    </row>
    <row r="110" spans="1:25" s="6" customFormat="1" ht="24" x14ac:dyDescent="0.55000000000000004">
      <c r="A110" s="6" t="s">
        <v>129</v>
      </c>
      <c r="C110" s="7">
        <v>0</v>
      </c>
      <c r="D110" s="7"/>
      <c r="E110" s="7">
        <v>0</v>
      </c>
      <c r="F110" s="7"/>
      <c r="G110" s="7">
        <v>0</v>
      </c>
      <c r="H110" s="7"/>
      <c r="I110" s="7">
        <f t="shared" si="2"/>
        <v>0</v>
      </c>
      <c r="J110" s="7"/>
      <c r="K110" s="7">
        <v>324955</v>
      </c>
      <c r="L110" s="7"/>
      <c r="M110" s="7">
        <v>4436475517</v>
      </c>
      <c r="N110" s="7"/>
      <c r="O110" s="7">
        <v>4449433885</v>
      </c>
      <c r="P110" s="7"/>
      <c r="Q110" s="7">
        <f t="shared" si="3"/>
        <v>-12958368</v>
      </c>
      <c r="R110" s="7"/>
      <c r="S110" s="7"/>
      <c r="T110" s="7"/>
      <c r="U110" s="7"/>
      <c r="V110" s="7"/>
      <c r="W110" s="7"/>
      <c r="Y110" s="8"/>
    </row>
    <row r="111" spans="1:25" s="6" customFormat="1" ht="24" x14ac:dyDescent="0.55000000000000004">
      <c r="A111" s="6" t="s">
        <v>255</v>
      </c>
      <c r="C111" s="7">
        <v>0</v>
      </c>
      <c r="D111" s="7"/>
      <c r="E111" s="7">
        <v>0</v>
      </c>
      <c r="F111" s="7"/>
      <c r="G111" s="7">
        <v>0</v>
      </c>
      <c r="H111" s="7"/>
      <c r="I111" s="7">
        <f t="shared" si="2"/>
        <v>0</v>
      </c>
      <c r="J111" s="7"/>
      <c r="K111" s="7">
        <v>8541545</v>
      </c>
      <c r="L111" s="7"/>
      <c r="M111" s="7">
        <v>35215087853</v>
      </c>
      <c r="N111" s="7"/>
      <c r="O111" s="7">
        <v>29984822985</v>
      </c>
      <c r="P111" s="7"/>
      <c r="Q111" s="7">
        <f t="shared" si="3"/>
        <v>5230264868</v>
      </c>
      <c r="R111" s="7"/>
      <c r="S111" s="7"/>
      <c r="T111" s="7"/>
      <c r="U111" s="7"/>
      <c r="V111" s="7"/>
      <c r="W111" s="7"/>
      <c r="Y111" s="8"/>
    </row>
    <row r="112" spans="1:25" s="6" customFormat="1" ht="24" x14ac:dyDescent="0.55000000000000004">
      <c r="A112" s="6" t="s">
        <v>52</v>
      </c>
      <c r="C112" s="7">
        <v>0</v>
      </c>
      <c r="D112" s="7"/>
      <c r="E112" s="7">
        <v>0</v>
      </c>
      <c r="F112" s="7"/>
      <c r="G112" s="7">
        <v>0</v>
      </c>
      <c r="H112" s="7"/>
      <c r="I112" s="7">
        <f t="shared" si="2"/>
        <v>0</v>
      </c>
      <c r="J112" s="7"/>
      <c r="K112" s="7">
        <v>3613000</v>
      </c>
      <c r="L112" s="7"/>
      <c r="M112" s="7">
        <v>4513666904125</v>
      </c>
      <c r="N112" s="7"/>
      <c r="O112" s="7">
        <v>2725300135220</v>
      </c>
      <c r="P112" s="7"/>
      <c r="Q112" s="7">
        <f t="shared" si="3"/>
        <v>1788366768905</v>
      </c>
      <c r="R112" s="7"/>
      <c r="S112" s="7"/>
      <c r="T112" s="7"/>
      <c r="U112" s="7"/>
      <c r="V112" s="7"/>
      <c r="W112" s="7"/>
      <c r="Y112" s="8"/>
    </row>
    <row r="113" spans="1:25" s="6" customFormat="1" ht="24" x14ac:dyDescent="0.55000000000000004">
      <c r="A113" s="6" t="s">
        <v>109</v>
      </c>
      <c r="C113" s="7">
        <v>0</v>
      </c>
      <c r="D113" s="7"/>
      <c r="E113" s="7">
        <v>0</v>
      </c>
      <c r="F113" s="7"/>
      <c r="G113" s="7">
        <v>0</v>
      </c>
      <c r="H113" s="7"/>
      <c r="I113" s="7">
        <f t="shared" si="2"/>
        <v>0</v>
      </c>
      <c r="J113" s="7"/>
      <c r="K113" s="7">
        <v>1249565</v>
      </c>
      <c r="L113" s="7"/>
      <c r="M113" s="7">
        <v>11638758959</v>
      </c>
      <c r="N113" s="7"/>
      <c r="O113" s="7">
        <v>9340812434</v>
      </c>
      <c r="P113" s="7"/>
      <c r="Q113" s="7">
        <f t="shared" si="3"/>
        <v>2297946525</v>
      </c>
      <c r="R113" s="7"/>
      <c r="S113" s="7"/>
      <c r="T113" s="7"/>
      <c r="U113" s="7"/>
      <c r="V113" s="7"/>
      <c r="W113" s="7"/>
      <c r="Y113" s="8"/>
    </row>
    <row r="114" spans="1:25" s="6" customFormat="1" ht="24" x14ac:dyDescent="0.55000000000000004">
      <c r="A114" s="6" t="s">
        <v>85</v>
      </c>
      <c r="C114" s="7">
        <v>0</v>
      </c>
      <c r="D114" s="7"/>
      <c r="E114" s="7">
        <v>0</v>
      </c>
      <c r="F114" s="7"/>
      <c r="G114" s="7">
        <v>0</v>
      </c>
      <c r="H114" s="7"/>
      <c r="I114" s="7">
        <f t="shared" si="2"/>
        <v>0</v>
      </c>
      <c r="J114" s="7"/>
      <c r="K114" s="7">
        <v>8911720</v>
      </c>
      <c r="L114" s="7"/>
      <c r="M114" s="7">
        <v>20126955816</v>
      </c>
      <c r="N114" s="7"/>
      <c r="O114" s="7">
        <v>20013745665</v>
      </c>
      <c r="P114" s="7"/>
      <c r="Q114" s="7">
        <f t="shared" si="3"/>
        <v>113210151</v>
      </c>
      <c r="R114" s="7"/>
      <c r="S114" s="7"/>
      <c r="T114" s="7"/>
      <c r="U114" s="7"/>
      <c r="V114" s="7"/>
      <c r="W114" s="7"/>
      <c r="Y114" s="8"/>
    </row>
    <row r="115" spans="1:25" s="6" customFormat="1" ht="24" x14ac:dyDescent="0.55000000000000004">
      <c r="A115" s="6" t="s">
        <v>213</v>
      </c>
      <c r="C115" s="7">
        <v>0</v>
      </c>
      <c r="D115" s="7"/>
      <c r="E115" s="7">
        <v>0</v>
      </c>
      <c r="F115" s="7"/>
      <c r="G115" s="7">
        <v>0</v>
      </c>
      <c r="H115" s="7"/>
      <c r="I115" s="7">
        <f t="shared" si="2"/>
        <v>0</v>
      </c>
      <c r="J115" s="7"/>
      <c r="K115" s="7">
        <v>11000000</v>
      </c>
      <c r="L115" s="7"/>
      <c r="M115" s="7">
        <v>33627717907</v>
      </c>
      <c r="N115" s="7"/>
      <c r="O115" s="7">
        <v>42710352300</v>
      </c>
      <c r="P115" s="7"/>
      <c r="Q115" s="7">
        <f t="shared" si="3"/>
        <v>-9082634393</v>
      </c>
      <c r="R115" s="7"/>
      <c r="S115" s="7"/>
      <c r="T115" s="7"/>
      <c r="U115" s="7"/>
      <c r="V115" s="7"/>
      <c r="W115" s="7"/>
      <c r="Y115" s="8"/>
    </row>
    <row r="116" spans="1:25" s="6" customFormat="1" ht="24" x14ac:dyDescent="0.55000000000000004">
      <c r="A116" s="6" t="s">
        <v>51</v>
      </c>
      <c r="C116" s="7">
        <v>0</v>
      </c>
      <c r="D116" s="7"/>
      <c r="E116" s="7">
        <v>0</v>
      </c>
      <c r="F116" s="7"/>
      <c r="G116" s="7">
        <v>0</v>
      </c>
      <c r="H116" s="7"/>
      <c r="I116" s="7">
        <f t="shared" si="2"/>
        <v>0</v>
      </c>
      <c r="J116" s="7"/>
      <c r="K116" s="7">
        <v>4087317</v>
      </c>
      <c r="L116" s="7"/>
      <c r="M116" s="7">
        <v>21262107242</v>
      </c>
      <c r="N116" s="7"/>
      <c r="O116" s="7">
        <v>19622978636</v>
      </c>
      <c r="P116" s="7"/>
      <c r="Q116" s="7">
        <f t="shared" si="3"/>
        <v>1639128606</v>
      </c>
      <c r="R116" s="7"/>
      <c r="S116" s="7"/>
      <c r="T116" s="7"/>
      <c r="U116" s="7"/>
      <c r="V116" s="7"/>
      <c r="W116" s="7"/>
      <c r="Y116" s="8"/>
    </row>
    <row r="117" spans="1:25" s="6" customFormat="1" ht="24" x14ac:dyDescent="0.55000000000000004">
      <c r="A117" s="6" t="s">
        <v>95</v>
      </c>
      <c r="C117" s="7">
        <v>0</v>
      </c>
      <c r="D117" s="7"/>
      <c r="E117" s="7">
        <v>0</v>
      </c>
      <c r="F117" s="7"/>
      <c r="G117" s="7">
        <v>0</v>
      </c>
      <c r="H117" s="7"/>
      <c r="I117" s="7">
        <f t="shared" si="2"/>
        <v>0</v>
      </c>
      <c r="J117" s="7"/>
      <c r="K117" s="7">
        <v>10047005</v>
      </c>
      <c r="L117" s="7"/>
      <c r="M117" s="7">
        <v>209197298625</v>
      </c>
      <c r="N117" s="7"/>
      <c r="O117" s="7">
        <v>181667628413</v>
      </c>
      <c r="P117" s="7"/>
      <c r="Q117" s="7">
        <f t="shared" si="3"/>
        <v>27529670212</v>
      </c>
      <c r="R117" s="7"/>
      <c r="S117" s="7"/>
      <c r="T117" s="7"/>
      <c r="U117" s="7"/>
      <c r="V117" s="7"/>
      <c r="W117" s="7"/>
      <c r="Y117" s="8"/>
    </row>
    <row r="118" spans="1:25" s="6" customFormat="1" ht="24" x14ac:dyDescent="0.55000000000000004">
      <c r="A118" s="6" t="s">
        <v>257</v>
      </c>
      <c r="C118" s="7">
        <v>0</v>
      </c>
      <c r="D118" s="7"/>
      <c r="E118" s="7">
        <v>0</v>
      </c>
      <c r="F118" s="7"/>
      <c r="G118" s="7">
        <v>0</v>
      </c>
      <c r="H118" s="7"/>
      <c r="I118" s="7">
        <f t="shared" si="2"/>
        <v>0</v>
      </c>
      <c r="J118" s="7"/>
      <c r="K118" s="7">
        <v>133964</v>
      </c>
      <c r="L118" s="7"/>
      <c r="M118" s="7">
        <v>1951954338980</v>
      </c>
      <c r="N118" s="7"/>
      <c r="O118" s="7">
        <v>1163443476252</v>
      </c>
      <c r="P118" s="7"/>
      <c r="Q118" s="7">
        <f t="shared" si="3"/>
        <v>788510862728</v>
      </c>
      <c r="R118" s="7"/>
      <c r="S118" s="7"/>
      <c r="T118" s="7"/>
      <c r="U118" s="7"/>
      <c r="V118" s="7"/>
      <c r="W118" s="7"/>
      <c r="Y118" s="8"/>
    </row>
    <row r="119" spans="1:25" s="6" customFormat="1" ht="24" x14ac:dyDescent="0.55000000000000004">
      <c r="A119" s="6" t="s">
        <v>258</v>
      </c>
      <c r="C119" s="7">
        <v>0</v>
      </c>
      <c r="D119" s="7"/>
      <c r="E119" s="7">
        <v>0</v>
      </c>
      <c r="F119" s="7"/>
      <c r="G119" s="7">
        <v>0</v>
      </c>
      <c r="H119" s="7"/>
      <c r="I119" s="7">
        <f t="shared" si="2"/>
        <v>0</v>
      </c>
      <c r="J119" s="7"/>
      <c r="K119" s="7">
        <v>65099574</v>
      </c>
      <c r="L119" s="7"/>
      <c r="M119" s="7">
        <v>229977893365</v>
      </c>
      <c r="N119" s="7"/>
      <c r="O119" s="7">
        <v>174334751754</v>
      </c>
      <c r="P119" s="7"/>
      <c r="Q119" s="7">
        <f t="shared" si="3"/>
        <v>55643141611</v>
      </c>
      <c r="R119" s="7"/>
      <c r="S119" s="7"/>
      <c r="T119" s="7"/>
      <c r="U119" s="7"/>
      <c r="V119" s="7"/>
      <c r="W119" s="7"/>
      <c r="Y119" s="8"/>
    </row>
    <row r="120" spans="1:25" s="6" customFormat="1" ht="24" x14ac:dyDescent="0.55000000000000004">
      <c r="A120" s="6" t="s">
        <v>36</v>
      </c>
      <c r="C120" s="7">
        <v>0</v>
      </c>
      <c r="D120" s="7"/>
      <c r="E120" s="7">
        <v>0</v>
      </c>
      <c r="F120" s="7"/>
      <c r="G120" s="7">
        <v>0</v>
      </c>
      <c r="H120" s="7"/>
      <c r="I120" s="7">
        <f t="shared" si="2"/>
        <v>0</v>
      </c>
      <c r="J120" s="7"/>
      <c r="K120" s="7">
        <v>10363567</v>
      </c>
      <c r="L120" s="7"/>
      <c r="M120" s="7">
        <v>33849378095</v>
      </c>
      <c r="N120" s="7"/>
      <c r="O120" s="7">
        <v>41228218905</v>
      </c>
      <c r="P120" s="7"/>
      <c r="Q120" s="7">
        <f t="shared" si="3"/>
        <v>-7378840810</v>
      </c>
      <c r="R120" s="7"/>
      <c r="S120" s="7"/>
      <c r="T120" s="7"/>
      <c r="U120" s="7"/>
      <c r="V120" s="7"/>
      <c r="W120" s="7"/>
      <c r="Y120" s="8"/>
    </row>
    <row r="121" spans="1:25" s="6" customFormat="1" ht="24" x14ac:dyDescent="0.55000000000000004">
      <c r="A121" s="6" t="s">
        <v>29</v>
      </c>
      <c r="C121" s="7">
        <v>0</v>
      </c>
      <c r="D121" s="7"/>
      <c r="E121" s="7">
        <v>0</v>
      </c>
      <c r="F121" s="7"/>
      <c r="G121" s="7">
        <v>0</v>
      </c>
      <c r="H121" s="7"/>
      <c r="I121" s="7">
        <f t="shared" si="2"/>
        <v>0</v>
      </c>
      <c r="J121" s="7"/>
      <c r="K121" s="7">
        <v>8110654</v>
      </c>
      <c r="L121" s="7"/>
      <c r="M121" s="7">
        <v>34511657556</v>
      </c>
      <c r="N121" s="7"/>
      <c r="O121" s="7">
        <v>28827751866</v>
      </c>
      <c r="P121" s="7"/>
      <c r="Q121" s="7">
        <f t="shared" si="3"/>
        <v>5683905690</v>
      </c>
      <c r="R121" s="7"/>
      <c r="S121" s="7"/>
      <c r="T121" s="7"/>
      <c r="U121" s="7"/>
      <c r="V121" s="7"/>
      <c r="W121" s="7"/>
      <c r="Y121" s="8"/>
    </row>
    <row r="122" spans="1:25" ht="24" x14ac:dyDescent="0.55000000000000004">
      <c r="A122" s="3" t="s">
        <v>157</v>
      </c>
      <c r="C122" s="1" t="s">
        <v>157</v>
      </c>
      <c r="E122" s="9">
        <f>SUM(E8:E121)</f>
        <v>7189513295006</v>
      </c>
      <c r="G122" s="9">
        <f>SUM(G8:G121)</f>
        <v>4862281537303</v>
      </c>
      <c r="I122" s="9">
        <f>SUM(I8:I121)</f>
        <v>2327231757703</v>
      </c>
      <c r="K122" s="1" t="s">
        <v>157</v>
      </c>
      <c r="M122" s="9">
        <f>SUM(M8:M121)</f>
        <v>19945435824655</v>
      </c>
      <c r="O122" s="9">
        <f>SUM(O8:O121)</f>
        <v>14891196138292</v>
      </c>
      <c r="Q122" s="9">
        <f>SUM(Q8:Q121)</f>
        <v>5054239686363</v>
      </c>
    </row>
    <row r="123" spans="1:25" ht="19.5" thickTop="1" x14ac:dyDescent="0.45"/>
    <row r="124" spans="1:25" x14ac:dyDescent="0.45">
      <c r="A124" s="19"/>
      <c r="Q124" s="4"/>
    </row>
    <row r="125" spans="1:25" x14ac:dyDescent="0.45">
      <c r="A125" s="4"/>
      <c r="Q125" s="4"/>
    </row>
    <row r="126" spans="1:25" x14ac:dyDescent="0.45">
      <c r="A126" s="4"/>
      <c r="Q126" s="4"/>
    </row>
    <row r="127" spans="1:25" x14ac:dyDescent="0.45">
      <c r="A127" s="4"/>
      <c r="Q127" s="4"/>
    </row>
    <row r="128" spans="1:25" x14ac:dyDescent="0.45">
      <c r="A128" s="4"/>
    </row>
    <row r="129" spans="1:1" x14ac:dyDescent="0.45">
      <c r="A129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جمع درآمدها</vt:lpstr>
      <vt:lpstr>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Gholami, Mohamad Hossein</dc:creator>
  <cp:lastModifiedBy>Shahbazian, Abbas</cp:lastModifiedBy>
  <dcterms:created xsi:type="dcterms:W3CDTF">2025-12-27T13:43:56Z</dcterms:created>
  <dcterms:modified xsi:type="dcterms:W3CDTF">2026-01-25T10:05:51Z</dcterms:modified>
</cp:coreProperties>
</file>